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codeName="ThisWorkbook"/>
  <mc:AlternateContent xmlns:mc="http://schemas.openxmlformats.org/markup-compatibility/2006">
    <mc:Choice Requires="x15">
      <x15ac:absPath xmlns:x15ac="http://schemas.microsoft.com/office/spreadsheetml/2010/11/ac" url="C:\Users\Win8.1 VS10 X64\Desktop\"/>
    </mc:Choice>
  </mc:AlternateContent>
  <xr:revisionPtr revIDLastSave="0" documentId="13_ncr:1_{D444E90F-76E0-4C63-AD0A-E9775B9CC911}" xr6:coauthVersionLast="47" xr6:coauthVersionMax="47" xr10:uidLastSave="{00000000-0000-0000-0000-000000000000}"/>
  <bookViews>
    <workbookView xWindow="-120" yWindow="-120" windowWidth="29040" windowHeight="15840" tabRatio="758" firstSheet="6" activeTab="7" xr2:uid="{00000000-000D-0000-FFFF-FFFF00000000}"/>
  </bookViews>
  <sheets>
    <sheet name="TỔNG HỢP BÁO GIÁ" sheetId="2" state="hidden" r:id="rId1"/>
    <sheet name="Phụ lục 01" sheetId="4" state="hidden" r:id="rId2"/>
    <sheet name="Phụ lục số 02" sheetId="5" state="hidden" r:id="rId3"/>
    <sheet name="Phụ lục 03" sheetId="3" state="hidden" r:id="rId4"/>
    <sheet name="TH2" sheetId="8" state="hidden" r:id="rId5"/>
    <sheet name="TH6" sheetId="10" state="hidden" r:id="rId6"/>
    <sheet name="Phu luc 01" sheetId="12" r:id="rId7"/>
    <sheet name="Phu luc 02"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7" hidden="1">'Phu luc 02'!$A$4:$G$147</definedName>
    <definedName name="_xlnm._FilterDatabase" localSheetId="3" hidden="1">'Phụ lục 03'!$A$5:$AD$826</definedName>
    <definedName name="_xlnm._FilterDatabase" localSheetId="2" hidden="1">'Phụ lục số 02'!$A$4:$Z$310</definedName>
    <definedName name="_xlnm._FilterDatabase" localSheetId="4" hidden="1">'TH2'!$A$8:$AN$280</definedName>
    <definedName name="_xlnm.Print_Area" localSheetId="6">'Phu luc 01'!$A$1:$E$49</definedName>
    <definedName name="_xlnm.Print_Area" localSheetId="7">'Phu luc 02'!$B$1:$G$119</definedName>
    <definedName name="_xlnm.Print_Area" localSheetId="2">'Phụ lục số 02'!$A$2:$Z$310</definedName>
    <definedName name="_xlnm.Print_Titles" localSheetId="6">'Phu luc 01'!$2:$3</definedName>
    <definedName name="_xlnm.Print_Titles" localSheetId="7">'Phu luc 02'!$2:$3</definedName>
    <definedName name="_xlnm.Print_Titles" localSheetId="3">'Phụ lục 03'!$3:$4</definedName>
    <definedName name="_xlnm.Print_Titles" localSheetId="2">'Phụ lục số 02'!$4:$5</definedName>
    <definedName name="_xlnm.Print_Titles" localSheetId="4">'TH2'!$6:$7</definedName>
    <definedName name="_xlnm.Print_Titles" localSheetId="5">'TH6'!$6:$7</definedName>
  </definedNames>
  <calcPr calcId="181029"/>
</workbook>
</file>

<file path=xl/calcChain.xml><?xml version="1.0" encoding="utf-8"?>
<calcChain xmlns="http://schemas.openxmlformats.org/spreadsheetml/2006/main">
  <c r="D37" i="12" l="1"/>
  <c r="D33" i="12"/>
  <c r="D24" i="12"/>
  <c r="D22" i="12"/>
  <c r="D6" i="12"/>
  <c r="D5" i="12"/>
  <c r="F119" i="11"/>
  <c r="E119" i="11"/>
  <c r="D119" i="11"/>
  <c r="D50" i="12" l="1"/>
  <c r="AA568" i="10"/>
  <c r="Y568" i="10"/>
  <c r="W568" i="10"/>
  <c r="U568" i="10"/>
  <c r="S568" i="10"/>
  <c r="Q568" i="10"/>
  <c r="O568" i="10"/>
  <c r="M568" i="10"/>
  <c r="K568" i="10"/>
  <c r="H568" i="10"/>
  <c r="AA567" i="10"/>
  <c r="Y567" i="10"/>
  <c r="W567" i="10"/>
  <c r="U567" i="10"/>
  <c r="S567" i="10"/>
  <c r="Q567" i="10"/>
  <c r="O567" i="10"/>
  <c r="M567" i="10"/>
  <c r="N567" i="10" s="1"/>
  <c r="K567" i="10"/>
  <c r="H567" i="10"/>
  <c r="AA566" i="10"/>
  <c r="Y566" i="10"/>
  <c r="W566" i="10"/>
  <c r="U566" i="10"/>
  <c r="S566" i="10"/>
  <c r="Q566" i="10"/>
  <c r="O566" i="10"/>
  <c r="M566" i="10"/>
  <c r="K566" i="10"/>
  <c r="H566" i="10"/>
  <c r="AA565" i="10"/>
  <c r="Y565" i="10"/>
  <c r="W565" i="10"/>
  <c r="U565" i="10"/>
  <c r="S565" i="10"/>
  <c r="Q565" i="10"/>
  <c r="O565" i="10"/>
  <c r="M565" i="10"/>
  <c r="K565" i="10"/>
  <c r="H565" i="10"/>
  <c r="AA564" i="10"/>
  <c r="Y564" i="10"/>
  <c r="W564" i="10"/>
  <c r="U564" i="10"/>
  <c r="S564" i="10"/>
  <c r="Q564" i="10"/>
  <c r="O564" i="10"/>
  <c r="M564" i="10"/>
  <c r="K564" i="10"/>
  <c r="H564" i="10"/>
  <c r="AA563" i="10"/>
  <c r="Y563" i="10"/>
  <c r="W563" i="10"/>
  <c r="U563" i="10"/>
  <c r="V563" i="10" s="1"/>
  <c r="S563" i="10"/>
  <c r="Q563" i="10"/>
  <c r="O563" i="10"/>
  <c r="M563" i="10"/>
  <c r="K563" i="10"/>
  <c r="H563" i="10"/>
  <c r="AA562" i="10"/>
  <c r="Y562" i="10"/>
  <c r="W562" i="10"/>
  <c r="U562" i="10"/>
  <c r="S562" i="10"/>
  <c r="Q562" i="10"/>
  <c r="O562" i="10"/>
  <c r="M562" i="10"/>
  <c r="K562" i="10"/>
  <c r="H562" i="10"/>
  <c r="AA561" i="10"/>
  <c r="Y561" i="10"/>
  <c r="W561" i="10"/>
  <c r="U561" i="10"/>
  <c r="S561" i="10"/>
  <c r="Q561" i="10"/>
  <c r="O561" i="10"/>
  <c r="M561" i="10"/>
  <c r="K561" i="10"/>
  <c r="H561" i="10"/>
  <c r="H560" i="10"/>
  <c r="P560" i="10" s="1"/>
  <c r="AA559" i="10"/>
  <c r="Y559" i="10"/>
  <c r="W559" i="10"/>
  <c r="U559" i="10"/>
  <c r="S559" i="10"/>
  <c r="Q559" i="10"/>
  <c r="O559" i="10"/>
  <c r="M559" i="10"/>
  <c r="K559" i="10"/>
  <c r="H559" i="10"/>
  <c r="AA558" i="10"/>
  <c r="Y558" i="10"/>
  <c r="W558" i="10"/>
  <c r="U558" i="10"/>
  <c r="S558" i="10"/>
  <c r="Q558" i="10"/>
  <c r="O558" i="10"/>
  <c r="M558" i="10"/>
  <c r="K558" i="10"/>
  <c r="H558" i="10"/>
  <c r="AA557" i="10"/>
  <c r="AB557" i="10" s="1"/>
  <c r="Y557" i="10"/>
  <c r="W557" i="10"/>
  <c r="U557" i="10"/>
  <c r="S557" i="10"/>
  <c r="T557" i="10" s="1"/>
  <c r="Q557" i="10"/>
  <c r="O557" i="10"/>
  <c r="M557" i="10"/>
  <c r="K557" i="10"/>
  <c r="L557" i="10" s="1"/>
  <c r="H557" i="10"/>
  <c r="AA556" i="10"/>
  <c r="Y556" i="10"/>
  <c r="W556" i="10"/>
  <c r="U556" i="10"/>
  <c r="S556" i="10"/>
  <c r="Q556" i="10"/>
  <c r="O556" i="10"/>
  <c r="M556" i="10"/>
  <c r="K556" i="10"/>
  <c r="H556" i="10"/>
  <c r="AA555" i="10"/>
  <c r="AB555" i="10" s="1"/>
  <c r="Y555" i="10"/>
  <c r="W555" i="10"/>
  <c r="U555" i="10"/>
  <c r="S555" i="10"/>
  <c r="T555" i="10" s="1"/>
  <c r="Q555" i="10"/>
  <c r="O555" i="10"/>
  <c r="M555" i="10"/>
  <c r="K555" i="10"/>
  <c r="H555" i="10"/>
  <c r="AA554" i="10"/>
  <c r="Y554" i="10"/>
  <c r="W554" i="10"/>
  <c r="U554" i="10"/>
  <c r="S554" i="10"/>
  <c r="Q554" i="10"/>
  <c r="O554" i="10"/>
  <c r="M554" i="10"/>
  <c r="K554" i="10"/>
  <c r="H554" i="10"/>
  <c r="AA553" i="10"/>
  <c r="AB553" i="10" s="1"/>
  <c r="Y553" i="10"/>
  <c r="W553" i="10"/>
  <c r="U553" i="10"/>
  <c r="S553" i="10"/>
  <c r="Q553" i="10"/>
  <c r="O553" i="10"/>
  <c r="M553" i="10"/>
  <c r="K553" i="10"/>
  <c r="H553" i="10"/>
  <c r="AA552" i="10"/>
  <c r="Y552" i="10"/>
  <c r="W552" i="10"/>
  <c r="U552" i="10"/>
  <c r="S552" i="10"/>
  <c r="Q552" i="10"/>
  <c r="O552" i="10"/>
  <c r="M552" i="10"/>
  <c r="K552" i="10"/>
  <c r="H552" i="10"/>
  <c r="AA551" i="10"/>
  <c r="Y551" i="10"/>
  <c r="W551" i="10"/>
  <c r="U551" i="10"/>
  <c r="S551" i="10"/>
  <c r="Q551" i="10"/>
  <c r="O551" i="10"/>
  <c r="M551" i="10"/>
  <c r="K551" i="10"/>
  <c r="H551" i="10"/>
  <c r="AA550" i="10"/>
  <c r="Y550" i="10"/>
  <c r="W550" i="10"/>
  <c r="U550" i="10"/>
  <c r="S550" i="10"/>
  <c r="Q550" i="10"/>
  <c r="O550" i="10"/>
  <c r="M550" i="10"/>
  <c r="K550" i="10"/>
  <c r="H550" i="10"/>
  <c r="AA549" i="10"/>
  <c r="Y549" i="10"/>
  <c r="W549" i="10"/>
  <c r="U549" i="10"/>
  <c r="S549" i="10"/>
  <c r="Q549" i="10"/>
  <c r="O549" i="10"/>
  <c r="M549" i="10"/>
  <c r="K549" i="10"/>
  <c r="H549" i="10"/>
  <c r="AA548" i="10"/>
  <c r="Y548" i="10"/>
  <c r="W548" i="10"/>
  <c r="U548" i="10"/>
  <c r="S548" i="10"/>
  <c r="Q548" i="10"/>
  <c r="O548" i="10"/>
  <c r="M548" i="10"/>
  <c r="K548" i="10"/>
  <c r="H548" i="10"/>
  <c r="AA547" i="10"/>
  <c r="Y547" i="10"/>
  <c r="W547" i="10"/>
  <c r="U547" i="10"/>
  <c r="S547" i="10"/>
  <c r="Q547" i="10"/>
  <c r="O547" i="10"/>
  <c r="M547" i="10"/>
  <c r="K547" i="10"/>
  <c r="H547" i="10"/>
  <c r="AA546" i="10"/>
  <c r="Y546" i="10"/>
  <c r="W546" i="10"/>
  <c r="U546" i="10"/>
  <c r="S546" i="10"/>
  <c r="Q546" i="10"/>
  <c r="O546" i="10"/>
  <c r="M546" i="10"/>
  <c r="K546" i="10"/>
  <c r="H546" i="10"/>
  <c r="AA545" i="10"/>
  <c r="Y545" i="10"/>
  <c r="W545" i="10"/>
  <c r="U545" i="10"/>
  <c r="S545" i="10"/>
  <c r="Q545" i="10"/>
  <c r="O545" i="10"/>
  <c r="M545" i="10"/>
  <c r="K545" i="10"/>
  <c r="H545" i="10"/>
  <c r="AA544" i="10"/>
  <c r="Y544" i="10"/>
  <c r="W544" i="10"/>
  <c r="U544" i="10"/>
  <c r="S544" i="10"/>
  <c r="Q544" i="10"/>
  <c r="O544" i="10"/>
  <c r="M544" i="10"/>
  <c r="K544" i="10"/>
  <c r="H544" i="10"/>
  <c r="AA543" i="10"/>
  <c r="Y543" i="10"/>
  <c r="W543" i="10"/>
  <c r="U543" i="10"/>
  <c r="S543" i="10"/>
  <c r="Q543" i="10"/>
  <c r="O543" i="10"/>
  <c r="M543" i="10"/>
  <c r="K543" i="10"/>
  <c r="H543" i="10"/>
  <c r="AA542" i="10"/>
  <c r="Y542" i="10"/>
  <c r="W542" i="10"/>
  <c r="U542" i="10"/>
  <c r="S542" i="10"/>
  <c r="Q542" i="10"/>
  <c r="O542" i="10"/>
  <c r="M542" i="10"/>
  <c r="K542" i="10"/>
  <c r="H542" i="10"/>
  <c r="AA541" i="10"/>
  <c r="Y541" i="10"/>
  <c r="W541" i="10"/>
  <c r="U541" i="10"/>
  <c r="S541" i="10"/>
  <c r="Q541" i="10"/>
  <c r="O541" i="10"/>
  <c r="M541" i="10"/>
  <c r="K541" i="10"/>
  <c r="H541" i="10"/>
  <c r="AA540" i="10"/>
  <c r="Y540" i="10"/>
  <c r="W540" i="10"/>
  <c r="U540" i="10"/>
  <c r="S540" i="10"/>
  <c r="Q540" i="10"/>
  <c r="O540" i="10"/>
  <c r="M540" i="10"/>
  <c r="K540" i="10"/>
  <c r="H540" i="10"/>
  <c r="AA539" i="10"/>
  <c r="Y539" i="10"/>
  <c r="W539" i="10"/>
  <c r="U539" i="10"/>
  <c r="S539" i="10"/>
  <c r="Q539" i="10"/>
  <c r="O539" i="10"/>
  <c r="M539" i="10"/>
  <c r="K539" i="10"/>
  <c r="H539" i="10"/>
  <c r="AA538" i="10"/>
  <c r="Y538" i="10"/>
  <c r="W538" i="10"/>
  <c r="U538" i="10"/>
  <c r="S538" i="10"/>
  <c r="Q538" i="10"/>
  <c r="O538" i="10"/>
  <c r="M538" i="10"/>
  <c r="K538" i="10"/>
  <c r="H538" i="10"/>
  <c r="AA537" i="10"/>
  <c r="Y537" i="10"/>
  <c r="W537" i="10"/>
  <c r="U537" i="10"/>
  <c r="S537" i="10"/>
  <c r="Q537" i="10"/>
  <c r="O537" i="10"/>
  <c r="M537" i="10"/>
  <c r="K537" i="10"/>
  <c r="H537" i="10"/>
  <c r="AA536" i="10"/>
  <c r="Y536" i="10"/>
  <c r="W536" i="10"/>
  <c r="U536" i="10"/>
  <c r="S536" i="10"/>
  <c r="Q536" i="10"/>
  <c r="O536" i="10"/>
  <c r="M536" i="10"/>
  <c r="K536" i="10"/>
  <c r="H536" i="10"/>
  <c r="AA535" i="10"/>
  <c r="Y535" i="10"/>
  <c r="W535" i="10"/>
  <c r="U535" i="10"/>
  <c r="S535" i="10"/>
  <c r="Q535" i="10"/>
  <c r="O535" i="10"/>
  <c r="M535" i="10"/>
  <c r="K535" i="10"/>
  <c r="H535" i="10"/>
  <c r="Z535" i="10" s="1"/>
  <c r="H534" i="10"/>
  <c r="H533" i="10"/>
  <c r="AA532" i="10"/>
  <c r="Y532" i="10"/>
  <c r="W532" i="10"/>
  <c r="U532" i="10"/>
  <c r="S532" i="10"/>
  <c r="Q532" i="10"/>
  <c r="O532" i="10"/>
  <c r="M532" i="10"/>
  <c r="K532" i="10"/>
  <c r="H532" i="10"/>
  <c r="AA531" i="10"/>
  <c r="Y531" i="10"/>
  <c r="W531" i="10"/>
  <c r="U531" i="10"/>
  <c r="S531" i="10"/>
  <c r="Q531" i="10"/>
  <c r="O531" i="10"/>
  <c r="M531" i="10"/>
  <c r="K531" i="10"/>
  <c r="H531" i="10"/>
  <c r="AA530" i="10"/>
  <c r="Y530" i="10"/>
  <c r="W530" i="10"/>
  <c r="U530" i="10"/>
  <c r="S530" i="10"/>
  <c r="Q530" i="10"/>
  <c r="O530" i="10"/>
  <c r="M530" i="10"/>
  <c r="K530" i="10"/>
  <c r="H530" i="10"/>
  <c r="AA529" i="10"/>
  <c r="Y529" i="10"/>
  <c r="W529" i="10"/>
  <c r="U529" i="10"/>
  <c r="S529" i="10"/>
  <c r="Q529" i="10"/>
  <c r="O529" i="10"/>
  <c r="M529" i="10"/>
  <c r="K529" i="10"/>
  <c r="H529" i="10"/>
  <c r="AA528" i="10"/>
  <c r="Y528" i="10"/>
  <c r="W528" i="10"/>
  <c r="U528" i="10"/>
  <c r="S528" i="10"/>
  <c r="Q528" i="10"/>
  <c r="O528" i="10"/>
  <c r="M528" i="10"/>
  <c r="K528" i="10"/>
  <c r="H528" i="10"/>
  <c r="AA527" i="10"/>
  <c r="Y527" i="10"/>
  <c r="W527" i="10"/>
  <c r="U527" i="10"/>
  <c r="S527" i="10"/>
  <c r="Q527" i="10"/>
  <c r="O527" i="10"/>
  <c r="M527" i="10"/>
  <c r="K527" i="10"/>
  <c r="H527" i="10"/>
  <c r="AA526" i="10"/>
  <c r="Y526" i="10"/>
  <c r="W526" i="10"/>
  <c r="U526" i="10"/>
  <c r="S526" i="10"/>
  <c r="Q526" i="10"/>
  <c r="O526" i="10"/>
  <c r="M526" i="10"/>
  <c r="K526" i="10"/>
  <c r="H526" i="10"/>
  <c r="AA525" i="10"/>
  <c r="Y525" i="10"/>
  <c r="W525" i="10"/>
  <c r="U525" i="10"/>
  <c r="S525" i="10"/>
  <c r="Q525" i="10"/>
  <c r="O525" i="10"/>
  <c r="M525" i="10"/>
  <c r="K525" i="10"/>
  <c r="H525" i="10"/>
  <c r="AA524" i="10"/>
  <c r="Y524" i="10"/>
  <c r="W524" i="10"/>
  <c r="U524" i="10"/>
  <c r="S524" i="10"/>
  <c r="Q524" i="10"/>
  <c r="O524" i="10"/>
  <c r="M524" i="10"/>
  <c r="K524" i="10"/>
  <c r="H524" i="10"/>
  <c r="AA523" i="10"/>
  <c r="Y523" i="10"/>
  <c r="W523" i="10"/>
  <c r="U523" i="10"/>
  <c r="S523" i="10"/>
  <c r="Q523" i="10"/>
  <c r="O523" i="10"/>
  <c r="M523" i="10"/>
  <c r="K523" i="10"/>
  <c r="H523" i="10"/>
  <c r="AA522" i="10"/>
  <c r="Y522" i="10"/>
  <c r="W522" i="10"/>
  <c r="U522" i="10"/>
  <c r="S522" i="10"/>
  <c r="Q522" i="10"/>
  <c r="O522" i="10"/>
  <c r="M522" i="10"/>
  <c r="K522" i="10"/>
  <c r="H522" i="10"/>
  <c r="AA521" i="10"/>
  <c r="Y521" i="10"/>
  <c r="W521" i="10"/>
  <c r="U521" i="10"/>
  <c r="S521" i="10"/>
  <c r="Q521" i="10"/>
  <c r="O521" i="10"/>
  <c r="M521" i="10"/>
  <c r="K521" i="10"/>
  <c r="H521" i="10"/>
  <c r="AA520" i="10"/>
  <c r="Y520" i="10"/>
  <c r="W520" i="10"/>
  <c r="U520" i="10"/>
  <c r="S520" i="10"/>
  <c r="Q520" i="10"/>
  <c r="O520" i="10"/>
  <c r="M520" i="10"/>
  <c r="K520" i="10"/>
  <c r="H520" i="10"/>
  <c r="AA519" i="10"/>
  <c r="Y519" i="10"/>
  <c r="W519" i="10"/>
  <c r="U519" i="10"/>
  <c r="S519" i="10"/>
  <c r="Q519" i="10"/>
  <c r="O519" i="10"/>
  <c r="M519" i="10"/>
  <c r="K519" i="10"/>
  <c r="H519" i="10"/>
  <c r="AA518" i="10"/>
  <c r="Y518" i="10"/>
  <c r="W518" i="10"/>
  <c r="U518" i="10"/>
  <c r="S518" i="10"/>
  <c r="Q518" i="10"/>
  <c r="O518" i="10"/>
  <c r="M518" i="10"/>
  <c r="K518" i="10"/>
  <c r="H518" i="10"/>
  <c r="AA517" i="10"/>
  <c r="Y517" i="10"/>
  <c r="W517" i="10"/>
  <c r="U517" i="10"/>
  <c r="S517" i="10"/>
  <c r="Q517" i="10"/>
  <c r="O517" i="10"/>
  <c r="M517" i="10"/>
  <c r="K517" i="10"/>
  <c r="H517" i="10"/>
  <c r="H516" i="10"/>
  <c r="H515" i="10"/>
  <c r="V515" i="10" s="1"/>
  <c r="AA514" i="10"/>
  <c r="Y514" i="10"/>
  <c r="W514" i="10"/>
  <c r="U514" i="10"/>
  <c r="S514" i="10"/>
  <c r="Q514" i="10"/>
  <c r="O514" i="10"/>
  <c r="M514" i="10"/>
  <c r="K514" i="10"/>
  <c r="H514" i="10"/>
  <c r="AA513" i="10"/>
  <c r="Y513" i="10"/>
  <c r="W513" i="10"/>
  <c r="U513" i="10"/>
  <c r="S513" i="10"/>
  <c r="Q513" i="10"/>
  <c r="O513" i="10"/>
  <c r="M513" i="10"/>
  <c r="K513" i="10"/>
  <c r="H513" i="10"/>
  <c r="AA512" i="10"/>
  <c r="Y512" i="10"/>
  <c r="W512" i="10"/>
  <c r="U512" i="10"/>
  <c r="S512" i="10"/>
  <c r="Q512" i="10"/>
  <c r="O512" i="10"/>
  <c r="M512" i="10"/>
  <c r="K512" i="10"/>
  <c r="H512" i="10"/>
  <c r="AA511" i="10"/>
  <c r="Y511" i="10"/>
  <c r="W511" i="10"/>
  <c r="U511" i="10"/>
  <c r="S511" i="10"/>
  <c r="Q511" i="10"/>
  <c r="O511" i="10"/>
  <c r="M511" i="10"/>
  <c r="K511" i="10"/>
  <c r="H511" i="10"/>
  <c r="AA510" i="10"/>
  <c r="Y510" i="10"/>
  <c r="W510" i="10"/>
  <c r="U510" i="10"/>
  <c r="S510" i="10"/>
  <c r="Q510" i="10"/>
  <c r="O510" i="10"/>
  <c r="M510" i="10"/>
  <c r="K510" i="10"/>
  <c r="H510" i="10"/>
  <c r="AA509" i="10"/>
  <c r="Y509" i="10"/>
  <c r="W509" i="10"/>
  <c r="U509" i="10"/>
  <c r="S509" i="10"/>
  <c r="Q509" i="10"/>
  <c r="O509" i="10"/>
  <c r="M509" i="10"/>
  <c r="K509" i="10"/>
  <c r="H509" i="10"/>
  <c r="AA508" i="10"/>
  <c r="Y508" i="10"/>
  <c r="W508" i="10"/>
  <c r="U508" i="10"/>
  <c r="S508" i="10"/>
  <c r="Q508" i="10"/>
  <c r="O508" i="10"/>
  <c r="M508" i="10"/>
  <c r="K508" i="10"/>
  <c r="H508" i="10"/>
  <c r="AA507" i="10"/>
  <c r="Y507" i="10"/>
  <c r="W507" i="10"/>
  <c r="U507" i="10"/>
  <c r="S507" i="10"/>
  <c r="Q507" i="10"/>
  <c r="O507" i="10"/>
  <c r="M507" i="10"/>
  <c r="K507" i="10"/>
  <c r="H507" i="10"/>
  <c r="AA506" i="10"/>
  <c r="Y506" i="10"/>
  <c r="W506" i="10"/>
  <c r="U506" i="10"/>
  <c r="S506" i="10"/>
  <c r="Q506" i="10"/>
  <c r="O506" i="10"/>
  <c r="M506" i="10"/>
  <c r="K506" i="10"/>
  <c r="H506" i="10"/>
  <c r="Z506" i="10" s="1"/>
  <c r="AA505" i="10"/>
  <c r="Y505" i="10"/>
  <c r="W505" i="10"/>
  <c r="U505" i="10"/>
  <c r="S505" i="10"/>
  <c r="Q505" i="10"/>
  <c r="O505" i="10"/>
  <c r="M505" i="10"/>
  <c r="K505" i="10"/>
  <c r="H505" i="10"/>
  <c r="AA504" i="10"/>
  <c r="Y504" i="10"/>
  <c r="W504" i="10"/>
  <c r="U504" i="10"/>
  <c r="S504" i="10"/>
  <c r="Q504" i="10"/>
  <c r="O504" i="10"/>
  <c r="M504" i="10"/>
  <c r="K504" i="10"/>
  <c r="H504" i="10"/>
  <c r="AA503" i="10"/>
  <c r="Y503" i="10"/>
  <c r="W503" i="10"/>
  <c r="U503" i="10"/>
  <c r="S503" i="10"/>
  <c r="Q503" i="10"/>
  <c r="O503" i="10"/>
  <c r="M503" i="10"/>
  <c r="K503" i="10"/>
  <c r="H503" i="10"/>
  <c r="AA502" i="10"/>
  <c r="Y502" i="10"/>
  <c r="W502" i="10"/>
  <c r="U502" i="10"/>
  <c r="S502" i="10"/>
  <c r="Q502" i="10"/>
  <c r="O502" i="10"/>
  <c r="M502" i="10"/>
  <c r="K502" i="10"/>
  <c r="H502" i="10"/>
  <c r="AA501" i="10"/>
  <c r="Y501" i="10"/>
  <c r="W501" i="10"/>
  <c r="U501" i="10"/>
  <c r="S501" i="10"/>
  <c r="Q501" i="10"/>
  <c r="O501" i="10"/>
  <c r="M501" i="10"/>
  <c r="K501" i="10"/>
  <c r="H501" i="10"/>
  <c r="AA500" i="10"/>
  <c r="Y500" i="10"/>
  <c r="W500" i="10"/>
  <c r="U500" i="10"/>
  <c r="S500" i="10"/>
  <c r="Q500" i="10"/>
  <c r="O500" i="10"/>
  <c r="M500" i="10"/>
  <c r="K500" i="10"/>
  <c r="H500" i="10"/>
  <c r="AA499" i="10"/>
  <c r="Y499" i="10"/>
  <c r="W499" i="10"/>
  <c r="U499" i="10"/>
  <c r="S499" i="10"/>
  <c r="Q499" i="10"/>
  <c r="O499" i="10"/>
  <c r="M499" i="10"/>
  <c r="K499" i="10"/>
  <c r="H499" i="10"/>
  <c r="AA498" i="10"/>
  <c r="Y498" i="10"/>
  <c r="W498" i="10"/>
  <c r="U498" i="10"/>
  <c r="S498" i="10"/>
  <c r="Q498" i="10"/>
  <c r="O498" i="10"/>
  <c r="M498" i="10"/>
  <c r="K498" i="10"/>
  <c r="H498" i="10"/>
  <c r="AA497" i="10"/>
  <c r="Y497" i="10"/>
  <c r="W497" i="10"/>
  <c r="U497" i="10"/>
  <c r="S497" i="10"/>
  <c r="Q497" i="10"/>
  <c r="O497" i="10"/>
  <c r="M497" i="10"/>
  <c r="K497" i="10"/>
  <c r="H497" i="10"/>
  <c r="AA496" i="10"/>
  <c r="Y496" i="10"/>
  <c r="W496" i="10"/>
  <c r="U496" i="10"/>
  <c r="S496" i="10"/>
  <c r="Q496" i="10"/>
  <c r="O496" i="10"/>
  <c r="M496" i="10"/>
  <c r="K496" i="10"/>
  <c r="H496" i="10"/>
  <c r="AA495" i="10"/>
  <c r="Y495" i="10"/>
  <c r="W495" i="10"/>
  <c r="U495" i="10"/>
  <c r="S495" i="10"/>
  <c r="Q495" i="10"/>
  <c r="O495" i="10"/>
  <c r="M495" i="10"/>
  <c r="K495" i="10"/>
  <c r="H495" i="10"/>
  <c r="Z495" i="10" s="1"/>
  <c r="AA494" i="10"/>
  <c r="Y494" i="10"/>
  <c r="W494" i="10"/>
  <c r="U494" i="10"/>
  <c r="S494" i="10"/>
  <c r="Q494" i="10"/>
  <c r="O494" i="10"/>
  <c r="M494" i="10"/>
  <c r="K494" i="10"/>
  <c r="H494" i="10"/>
  <c r="AA493" i="10"/>
  <c r="Y493" i="10"/>
  <c r="W493" i="10"/>
  <c r="U493" i="10"/>
  <c r="S493" i="10"/>
  <c r="Q493" i="10"/>
  <c r="O493" i="10"/>
  <c r="M493" i="10"/>
  <c r="K493" i="10"/>
  <c r="H493" i="10"/>
  <c r="AA492" i="10"/>
  <c r="Y492" i="10"/>
  <c r="W492" i="10"/>
  <c r="U492" i="10"/>
  <c r="S492" i="10"/>
  <c r="Q492" i="10"/>
  <c r="O492" i="10"/>
  <c r="M492" i="10"/>
  <c r="K492" i="10"/>
  <c r="H492" i="10"/>
  <c r="AA491" i="10"/>
  <c r="Y491" i="10"/>
  <c r="W491" i="10"/>
  <c r="U491" i="10"/>
  <c r="S491" i="10"/>
  <c r="Q491" i="10"/>
  <c r="O491" i="10"/>
  <c r="M491" i="10"/>
  <c r="K491" i="10"/>
  <c r="H491" i="10"/>
  <c r="AA490" i="10"/>
  <c r="Y490" i="10"/>
  <c r="W490" i="10"/>
  <c r="U490" i="10"/>
  <c r="S490" i="10"/>
  <c r="Q490" i="10"/>
  <c r="O490" i="10"/>
  <c r="M490" i="10"/>
  <c r="K490" i="10"/>
  <c r="H490" i="10"/>
  <c r="AA489" i="10"/>
  <c r="Y489" i="10"/>
  <c r="W489" i="10"/>
  <c r="U489" i="10"/>
  <c r="S489" i="10"/>
  <c r="Q489" i="10"/>
  <c r="O489" i="10"/>
  <c r="M489" i="10"/>
  <c r="K489" i="10"/>
  <c r="H489" i="10"/>
  <c r="AA488" i="10"/>
  <c r="Y488" i="10"/>
  <c r="W488" i="10"/>
  <c r="U488" i="10"/>
  <c r="S488" i="10"/>
  <c r="Q488" i="10"/>
  <c r="O488" i="10"/>
  <c r="M488" i="10"/>
  <c r="K488" i="10"/>
  <c r="H488" i="10"/>
  <c r="AA487" i="10"/>
  <c r="Y487" i="10"/>
  <c r="W487" i="10"/>
  <c r="U487" i="10"/>
  <c r="S487" i="10"/>
  <c r="Q487" i="10"/>
  <c r="O487" i="10"/>
  <c r="M487" i="10"/>
  <c r="K487" i="10"/>
  <c r="H487" i="10"/>
  <c r="AA486" i="10"/>
  <c r="Y486" i="10"/>
  <c r="W486" i="10"/>
  <c r="U486" i="10"/>
  <c r="S486" i="10"/>
  <c r="Q486" i="10"/>
  <c r="O486" i="10"/>
  <c r="M486" i="10"/>
  <c r="K486" i="10"/>
  <c r="H486" i="10"/>
  <c r="AA485" i="10"/>
  <c r="Y485" i="10"/>
  <c r="W485" i="10"/>
  <c r="U485" i="10"/>
  <c r="S485" i="10"/>
  <c r="Q485" i="10"/>
  <c r="O485" i="10"/>
  <c r="M485" i="10"/>
  <c r="K485" i="10"/>
  <c r="H485" i="10"/>
  <c r="AA484" i="10"/>
  <c r="Y484" i="10"/>
  <c r="W484" i="10"/>
  <c r="U484" i="10"/>
  <c r="S484" i="10"/>
  <c r="Q484" i="10"/>
  <c r="O484" i="10"/>
  <c r="M484" i="10"/>
  <c r="K484" i="10"/>
  <c r="H484" i="10"/>
  <c r="AA483" i="10"/>
  <c r="Y483" i="10"/>
  <c r="W483" i="10"/>
  <c r="U483" i="10"/>
  <c r="S483" i="10"/>
  <c r="Q483" i="10"/>
  <c r="O483" i="10"/>
  <c r="M483" i="10"/>
  <c r="K483" i="10"/>
  <c r="H483" i="10"/>
  <c r="AA482" i="10"/>
  <c r="Y482" i="10"/>
  <c r="W482" i="10"/>
  <c r="U482" i="10"/>
  <c r="S482" i="10"/>
  <c r="Q482" i="10"/>
  <c r="O482" i="10"/>
  <c r="M482" i="10"/>
  <c r="K482" i="10"/>
  <c r="H482" i="10"/>
  <c r="H481" i="10"/>
  <c r="AA480" i="10"/>
  <c r="Y480" i="10"/>
  <c r="W480" i="10"/>
  <c r="U480" i="10"/>
  <c r="S480" i="10"/>
  <c r="Q480" i="10"/>
  <c r="O480" i="10"/>
  <c r="M480" i="10"/>
  <c r="K480" i="10"/>
  <c r="H480" i="10"/>
  <c r="AA479" i="10"/>
  <c r="Y479" i="10"/>
  <c r="W479" i="10"/>
  <c r="U479" i="10"/>
  <c r="S479" i="10"/>
  <c r="Q479" i="10"/>
  <c r="O479" i="10"/>
  <c r="M479" i="10"/>
  <c r="K479" i="10"/>
  <c r="H479" i="10"/>
  <c r="AA478" i="10"/>
  <c r="Y478" i="10"/>
  <c r="W478" i="10"/>
  <c r="U478" i="10"/>
  <c r="S478" i="10"/>
  <c r="Q478" i="10"/>
  <c r="O478" i="10"/>
  <c r="M478" i="10"/>
  <c r="K478" i="10"/>
  <c r="H478" i="10"/>
  <c r="AA477" i="10"/>
  <c r="Y477" i="10"/>
  <c r="W477" i="10"/>
  <c r="U477" i="10"/>
  <c r="S477" i="10"/>
  <c r="Q477" i="10"/>
  <c r="O477" i="10"/>
  <c r="M477" i="10"/>
  <c r="K477" i="10"/>
  <c r="H477" i="10"/>
  <c r="AA476" i="10"/>
  <c r="Y476" i="10"/>
  <c r="W476" i="10"/>
  <c r="U476" i="10"/>
  <c r="S476" i="10"/>
  <c r="Q476" i="10"/>
  <c r="O476" i="10"/>
  <c r="M476" i="10"/>
  <c r="K476" i="10"/>
  <c r="H476" i="10"/>
  <c r="AA475" i="10"/>
  <c r="Y475" i="10"/>
  <c r="W475" i="10"/>
  <c r="U475" i="10"/>
  <c r="S475" i="10"/>
  <c r="Q475" i="10"/>
  <c r="O475" i="10"/>
  <c r="M475" i="10"/>
  <c r="K475" i="10"/>
  <c r="H475" i="10"/>
  <c r="AA474" i="10"/>
  <c r="Y474" i="10"/>
  <c r="W474" i="10"/>
  <c r="U474" i="10"/>
  <c r="S474" i="10"/>
  <c r="Q474" i="10"/>
  <c r="O474" i="10"/>
  <c r="M474" i="10"/>
  <c r="K474" i="10"/>
  <c r="H474" i="10"/>
  <c r="AA473" i="10"/>
  <c r="Y473" i="10"/>
  <c r="W473" i="10"/>
  <c r="U473" i="10"/>
  <c r="S473" i="10"/>
  <c r="Q473" i="10"/>
  <c r="O473" i="10"/>
  <c r="M473" i="10"/>
  <c r="K473" i="10"/>
  <c r="H473" i="10"/>
  <c r="AA472" i="10"/>
  <c r="Y472" i="10"/>
  <c r="W472" i="10"/>
  <c r="U472" i="10"/>
  <c r="S472" i="10"/>
  <c r="Q472" i="10"/>
  <c r="O472" i="10"/>
  <c r="M472" i="10"/>
  <c r="K472" i="10"/>
  <c r="H472" i="10"/>
  <c r="AA471" i="10"/>
  <c r="Y471" i="10"/>
  <c r="W471" i="10"/>
  <c r="U471" i="10"/>
  <c r="S471" i="10"/>
  <c r="Q471" i="10"/>
  <c r="O471" i="10"/>
  <c r="M471" i="10"/>
  <c r="K471" i="10"/>
  <c r="H471" i="10"/>
  <c r="AA470" i="10"/>
  <c r="Y470" i="10"/>
  <c r="W470" i="10"/>
  <c r="U470" i="10"/>
  <c r="S470" i="10"/>
  <c r="Q470" i="10"/>
  <c r="O470" i="10"/>
  <c r="M470" i="10"/>
  <c r="K470" i="10"/>
  <c r="H470" i="10"/>
  <c r="AA469" i="10"/>
  <c r="Y469" i="10"/>
  <c r="W469" i="10"/>
  <c r="U469" i="10"/>
  <c r="S469" i="10"/>
  <c r="Q469" i="10"/>
  <c r="O469" i="10"/>
  <c r="M469" i="10"/>
  <c r="K469" i="10"/>
  <c r="H469" i="10"/>
  <c r="AA468" i="10"/>
  <c r="Y468" i="10"/>
  <c r="W468" i="10"/>
  <c r="U468" i="10"/>
  <c r="S468" i="10"/>
  <c r="Q468" i="10"/>
  <c r="O468" i="10"/>
  <c r="M468" i="10"/>
  <c r="K468" i="10"/>
  <c r="H468" i="10"/>
  <c r="AA467" i="10"/>
  <c r="Y467" i="10"/>
  <c r="W467" i="10"/>
  <c r="U467" i="10"/>
  <c r="S467" i="10"/>
  <c r="Q467" i="10"/>
  <c r="O467" i="10"/>
  <c r="M467" i="10"/>
  <c r="K467" i="10"/>
  <c r="H467" i="10"/>
  <c r="AA466" i="10"/>
  <c r="Y466" i="10"/>
  <c r="W466" i="10"/>
  <c r="U466" i="10"/>
  <c r="S466" i="10"/>
  <c r="Q466" i="10"/>
  <c r="O466" i="10"/>
  <c r="M466" i="10"/>
  <c r="K466" i="10"/>
  <c r="H466" i="10"/>
  <c r="AA465" i="10"/>
  <c r="Y465" i="10"/>
  <c r="W465" i="10"/>
  <c r="U465" i="10"/>
  <c r="S465" i="10"/>
  <c r="Q465" i="10"/>
  <c r="O465" i="10"/>
  <c r="M465" i="10"/>
  <c r="K465" i="10"/>
  <c r="H465" i="10"/>
  <c r="AA464" i="10"/>
  <c r="Y464" i="10"/>
  <c r="W464" i="10"/>
  <c r="U464" i="10"/>
  <c r="S464" i="10"/>
  <c r="Q464" i="10"/>
  <c r="O464" i="10"/>
  <c r="M464" i="10"/>
  <c r="K464" i="10"/>
  <c r="H464" i="10"/>
  <c r="AA463" i="10"/>
  <c r="Y463" i="10"/>
  <c r="W463" i="10"/>
  <c r="U463" i="10"/>
  <c r="S463" i="10"/>
  <c r="Q463" i="10"/>
  <c r="O463" i="10"/>
  <c r="M463" i="10"/>
  <c r="K463" i="10"/>
  <c r="H463" i="10"/>
  <c r="AA462" i="10"/>
  <c r="Y462" i="10"/>
  <c r="W462" i="10"/>
  <c r="U462" i="10"/>
  <c r="S462" i="10"/>
  <c r="Q462" i="10"/>
  <c r="O462" i="10"/>
  <c r="M462" i="10"/>
  <c r="K462" i="10"/>
  <c r="H462" i="10"/>
  <c r="AA461" i="10"/>
  <c r="Y461" i="10"/>
  <c r="W461" i="10"/>
  <c r="U461" i="10"/>
  <c r="S461" i="10"/>
  <c r="Q461" i="10"/>
  <c r="O461" i="10"/>
  <c r="M461" i="10"/>
  <c r="K461" i="10"/>
  <c r="H461" i="10"/>
  <c r="AA460" i="10"/>
  <c r="Y460" i="10"/>
  <c r="W460" i="10"/>
  <c r="U460" i="10"/>
  <c r="S460" i="10"/>
  <c r="Q460" i="10"/>
  <c r="O460" i="10"/>
  <c r="M460" i="10"/>
  <c r="K460" i="10"/>
  <c r="H460" i="10"/>
  <c r="AA459" i="10"/>
  <c r="Y459" i="10"/>
  <c r="W459" i="10"/>
  <c r="U459" i="10"/>
  <c r="S459" i="10"/>
  <c r="Q459" i="10"/>
  <c r="O459" i="10"/>
  <c r="M459" i="10"/>
  <c r="K459" i="10"/>
  <c r="H459" i="10"/>
  <c r="AA458" i="10"/>
  <c r="Y458" i="10"/>
  <c r="W458" i="10"/>
  <c r="U458" i="10"/>
  <c r="S458" i="10"/>
  <c r="Q458" i="10"/>
  <c r="O458" i="10"/>
  <c r="M458" i="10"/>
  <c r="K458" i="10"/>
  <c r="H458" i="10"/>
  <c r="AA457" i="10"/>
  <c r="Y457" i="10"/>
  <c r="W457" i="10"/>
  <c r="U457" i="10"/>
  <c r="S457" i="10"/>
  <c r="Q457" i="10"/>
  <c r="O457" i="10"/>
  <c r="M457" i="10"/>
  <c r="K457" i="10"/>
  <c r="H457" i="10"/>
  <c r="AA456" i="10"/>
  <c r="Y456" i="10"/>
  <c r="W456" i="10"/>
  <c r="U456" i="10"/>
  <c r="S456" i="10"/>
  <c r="Q456" i="10"/>
  <c r="O456" i="10"/>
  <c r="M456" i="10"/>
  <c r="K456" i="10"/>
  <c r="H456" i="10"/>
  <c r="AA455" i="10"/>
  <c r="Y455" i="10"/>
  <c r="W455" i="10"/>
  <c r="U455" i="10"/>
  <c r="S455" i="10"/>
  <c r="Q455" i="10"/>
  <c r="O455" i="10"/>
  <c r="M455" i="10"/>
  <c r="K455" i="10"/>
  <c r="H455" i="10"/>
  <c r="AA454" i="10"/>
  <c r="Y454" i="10"/>
  <c r="W454" i="10"/>
  <c r="U454" i="10"/>
  <c r="S454" i="10"/>
  <c r="Q454" i="10"/>
  <c r="O454" i="10"/>
  <c r="M454" i="10"/>
  <c r="K454" i="10"/>
  <c r="H454" i="10"/>
  <c r="AA453" i="10"/>
  <c r="Y453" i="10"/>
  <c r="W453" i="10"/>
  <c r="U453" i="10"/>
  <c r="S453" i="10"/>
  <c r="Q453" i="10"/>
  <c r="O453" i="10"/>
  <c r="M453" i="10"/>
  <c r="K453" i="10"/>
  <c r="H453" i="10"/>
  <c r="AA452" i="10"/>
  <c r="Y452" i="10"/>
  <c r="W452" i="10"/>
  <c r="U452" i="10"/>
  <c r="S452" i="10"/>
  <c r="Q452" i="10"/>
  <c r="O452" i="10"/>
  <c r="M452" i="10"/>
  <c r="K452" i="10"/>
  <c r="H452" i="10"/>
  <c r="AA451" i="10"/>
  <c r="Y451" i="10"/>
  <c r="W451" i="10"/>
  <c r="U451" i="10"/>
  <c r="S451" i="10"/>
  <c r="Q451" i="10"/>
  <c r="O451" i="10"/>
  <c r="M451" i="10"/>
  <c r="K451" i="10"/>
  <c r="H451" i="10"/>
  <c r="AA450" i="10"/>
  <c r="Y450" i="10"/>
  <c r="W450" i="10"/>
  <c r="U450" i="10"/>
  <c r="S450" i="10"/>
  <c r="Q450" i="10"/>
  <c r="O450" i="10"/>
  <c r="M450" i="10"/>
  <c r="K450" i="10"/>
  <c r="H450" i="10"/>
  <c r="H449" i="10"/>
  <c r="T449" i="10" s="1"/>
  <c r="H448" i="10"/>
  <c r="AB448" i="10" s="1"/>
  <c r="AA447" i="10"/>
  <c r="Y447" i="10"/>
  <c r="W447" i="10"/>
  <c r="U447" i="10"/>
  <c r="S447" i="10"/>
  <c r="Q447" i="10"/>
  <c r="O447" i="10"/>
  <c r="M447" i="10"/>
  <c r="K447" i="10"/>
  <c r="H447" i="10"/>
  <c r="AA446" i="10"/>
  <c r="Y446" i="10"/>
  <c r="W446" i="10"/>
  <c r="U446" i="10"/>
  <c r="S446" i="10"/>
  <c r="Q446" i="10"/>
  <c r="O446" i="10"/>
  <c r="M446" i="10"/>
  <c r="K446" i="10"/>
  <c r="H446" i="10"/>
  <c r="AA445" i="10"/>
  <c r="Y445" i="10"/>
  <c r="W445" i="10"/>
  <c r="U445" i="10"/>
  <c r="S445" i="10"/>
  <c r="Q445" i="10"/>
  <c r="O445" i="10"/>
  <c r="M445" i="10"/>
  <c r="K445" i="10"/>
  <c r="H445" i="10"/>
  <c r="AA444" i="10"/>
  <c r="Y444" i="10"/>
  <c r="W444" i="10"/>
  <c r="U444" i="10"/>
  <c r="S444" i="10"/>
  <c r="Q444" i="10"/>
  <c r="O444" i="10"/>
  <c r="M444" i="10"/>
  <c r="K444" i="10"/>
  <c r="H444" i="10"/>
  <c r="H443" i="10"/>
  <c r="R443" i="10" s="1"/>
  <c r="H442" i="10"/>
  <c r="AA441" i="10"/>
  <c r="Y441" i="10"/>
  <c r="W441" i="10"/>
  <c r="U441" i="10"/>
  <c r="S441" i="10"/>
  <c r="Q441" i="10"/>
  <c r="O441" i="10"/>
  <c r="M441" i="10"/>
  <c r="K441" i="10"/>
  <c r="H441" i="10"/>
  <c r="AA440" i="10"/>
  <c r="Y440" i="10"/>
  <c r="W440" i="10"/>
  <c r="U440" i="10"/>
  <c r="S440" i="10"/>
  <c r="Q440" i="10"/>
  <c r="O440" i="10"/>
  <c r="M440" i="10"/>
  <c r="K440" i="10"/>
  <c r="H440" i="10"/>
  <c r="AA439" i="10"/>
  <c r="Y439" i="10"/>
  <c r="W439" i="10"/>
  <c r="U439" i="10"/>
  <c r="S439" i="10"/>
  <c r="Q439" i="10"/>
  <c r="O439" i="10"/>
  <c r="M439" i="10"/>
  <c r="K439" i="10"/>
  <c r="H439" i="10"/>
  <c r="AA438" i="10"/>
  <c r="Y438" i="10"/>
  <c r="W438" i="10"/>
  <c r="U438" i="10"/>
  <c r="S438" i="10"/>
  <c r="Q438" i="10"/>
  <c r="O438" i="10"/>
  <c r="M438" i="10"/>
  <c r="K438" i="10"/>
  <c r="H438" i="10"/>
  <c r="AA437" i="10"/>
  <c r="Y437" i="10"/>
  <c r="W437" i="10"/>
  <c r="U437" i="10"/>
  <c r="S437" i="10"/>
  <c r="Q437" i="10"/>
  <c r="O437" i="10"/>
  <c r="M437" i="10"/>
  <c r="K437" i="10"/>
  <c r="H437" i="10"/>
  <c r="AA436" i="10"/>
  <c r="Y436" i="10"/>
  <c r="W436" i="10"/>
  <c r="U436" i="10"/>
  <c r="S436" i="10"/>
  <c r="Q436" i="10"/>
  <c r="O436" i="10"/>
  <c r="M436" i="10"/>
  <c r="K436" i="10"/>
  <c r="H436" i="10"/>
  <c r="AA435" i="10"/>
  <c r="Y435" i="10"/>
  <c r="W435" i="10"/>
  <c r="U435" i="10"/>
  <c r="S435" i="10"/>
  <c r="Q435" i="10"/>
  <c r="O435" i="10"/>
  <c r="M435" i="10"/>
  <c r="K435" i="10"/>
  <c r="H435" i="10"/>
  <c r="AA434" i="10"/>
  <c r="Y434" i="10"/>
  <c r="W434" i="10"/>
  <c r="U434" i="10"/>
  <c r="S434" i="10"/>
  <c r="Q434" i="10"/>
  <c r="O434" i="10"/>
  <c r="M434" i="10"/>
  <c r="K434" i="10"/>
  <c r="H434" i="10"/>
  <c r="AA433" i="10"/>
  <c r="Y433" i="10"/>
  <c r="W433" i="10"/>
  <c r="U433" i="10"/>
  <c r="S433" i="10"/>
  <c r="Q433" i="10"/>
  <c r="O433" i="10"/>
  <c r="M433" i="10"/>
  <c r="K433" i="10"/>
  <c r="H433" i="10"/>
  <c r="AA432" i="10"/>
  <c r="Y432" i="10"/>
  <c r="W432" i="10"/>
  <c r="U432" i="10"/>
  <c r="S432" i="10"/>
  <c r="Q432" i="10"/>
  <c r="O432" i="10"/>
  <c r="M432" i="10"/>
  <c r="K432" i="10"/>
  <c r="H432" i="10"/>
  <c r="Z432" i="10" s="1"/>
  <c r="H431" i="10"/>
  <c r="V431" i="10" s="1"/>
  <c r="H430" i="10"/>
  <c r="AA429" i="10"/>
  <c r="Y429" i="10"/>
  <c r="W429" i="10"/>
  <c r="U429" i="10"/>
  <c r="S429" i="10"/>
  <c r="Q429" i="10"/>
  <c r="O429" i="10"/>
  <c r="M429" i="10"/>
  <c r="K429" i="10"/>
  <c r="H429" i="10"/>
  <c r="AA428" i="10"/>
  <c r="Y428" i="10"/>
  <c r="W428" i="10"/>
  <c r="U428" i="10"/>
  <c r="S428" i="10"/>
  <c r="Q428" i="10"/>
  <c r="O428" i="10"/>
  <c r="M428" i="10"/>
  <c r="K428" i="10"/>
  <c r="H428" i="10"/>
  <c r="AA427" i="10"/>
  <c r="Y427" i="10"/>
  <c r="W427" i="10"/>
  <c r="U427" i="10"/>
  <c r="S427" i="10"/>
  <c r="Q427" i="10"/>
  <c r="O427" i="10"/>
  <c r="M427" i="10"/>
  <c r="K427" i="10"/>
  <c r="H427" i="10"/>
  <c r="H426" i="10"/>
  <c r="L426" i="10" s="1"/>
  <c r="AA425" i="10"/>
  <c r="Y425" i="10"/>
  <c r="W425" i="10"/>
  <c r="U425" i="10"/>
  <c r="S425" i="10"/>
  <c r="Q425" i="10"/>
  <c r="O425" i="10"/>
  <c r="M425" i="10"/>
  <c r="K425" i="10"/>
  <c r="H425" i="10"/>
  <c r="H424" i="10"/>
  <c r="T424" i="10" s="1"/>
  <c r="AA423" i="10"/>
  <c r="Y423" i="10"/>
  <c r="W423" i="10"/>
  <c r="U423" i="10"/>
  <c r="S423" i="10"/>
  <c r="Q423" i="10"/>
  <c r="O423" i="10"/>
  <c r="M423" i="10"/>
  <c r="K423" i="10"/>
  <c r="H423" i="10"/>
  <c r="AA422" i="10"/>
  <c r="Y422" i="10"/>
  <c r="W422" i="10"/>
  <c r="U422" i="10"/>
  <c r="S422" i="10"/>
  <c r="Q422" i="10"/>
  <c r="O422" i="10"/>
  <c r="M422" i="10"/>
  <c r="K422" i="10"/>
  <c r="H422" i="10"/>
  <c r="H421" i="10"/>
  <c r="T421" i="10" s="1"/>
  <c r="H420" i="10"/>
  <c r="X420" i="10" s="1"/>
  <c r="AA419" i="10"/>
  <c r="Y419" i="10"/>
  <c r="W419" i="10"/>
  <c r="U419" i="10"/>
  <c r="S419" i="10"/>
  <c r="Q419" i="10"/>
  <c r="O419" i="10"/>
  <c r="M419" i="10"/>
  <c r="K419" i="10"/>
  <c r="H419" i="10"/>
  <c r="AA418" i="10"/>
  <c r="Y418" i="10"/>
  <c r="W418" i="10"/>
  <c r="U418" i="10"/>
  <c r="S418" i="10"/>
  <c r="Q418" i="10"/>
  <c r="O418" i="10"/>
  <c r="M418" i="10"/>
  <c r="K418" i="10"/>
  <c r="H418" i="10"/>
  <c r="AA417" i="10"/>
  <c r="Y417" i="10"/>
  <c r="W417" i="10"/>
  <c r="U417" i="10"/>
  <c r="S417" i="10"/>
  <c r="Q417" i="10"/>
  <c r="O417" i="10"/>
  <c r="M417" i="10"/>
  <c r="K417" i="10"/>
  <c r="H417" i="10"/>
  <c r="AA416" i="10"/>
  <c r="Y416" i="10"/>
  <c r="W416" i="10"/>
  <c r="U416" i="10"/>
  <c r="S416" i="10"/>
  <c r="Q416" i="10"/>
  <c r="O416" i="10"/>
  <c r="M416" i="10"/>
  <c r="K416" i="10"/>
  <c r="H416" i="10"/>
  <c r="AA415" i="10"/>
  <c r="Y415" i="10"/>
  <c r="W415" i="10"/>
  <c r="U415" i="10"/>
  <c r="S415" i="10"/>
  <c r="Q415" i="10"/>
  <c r="O415" i="10"/>
  <c r="M415" i="10"/>
  <c r="K415" i="10"/>
  <c r="H415" i="10"/>
  <c r="AA414" i="10"/>
  <c r="Y414" i="10"/>
  <c r="W414" i="10"/>
  <c r="U414" i="10"/>
  <c r="S414" i="10"/>
  <c r="Q414" i="10"/>
  <c r="O414" i="10"/>
  <c r="M414" i="10"/>
  <c r="K414" i="10"/>
  <c r="H414" i="10"/>
  <c r="AA413" i="10"/>
  <c r="Y413" i="10"/>
  <c r="W413" i="10"/>
  <c r="U413" i="10"/>
  <c r="S413" i="10"/>
  <c r="Q413" i="10"/>
  <c r="O413" i="10"/>
  <c r="M413" i="10"/>
  <c r="K413" i="10"/>
  <c r="H413" i="10"/>
  <c r="AA412" i="10"/>
  <c r="Y412" i="10"/>
  <c r="W412" i="10"/>
  <c r="U412" i="10"/>
  <c r="S412" i="10"/>
  <c r="Q412" i="10"/>
  <c r="O412" i="10"/>
  <c r="M412" i="10"/>
  <c r="K412" i="10"/>
  <c r="H412" i="10"/>
  <c r="AA411" i="10"/>
  <c r="Y411" i="10"/>
  <c r="W411" i="10"/>
  <c r="U411" i="10"/>
  <c r="S411" i="10"/>
  <c r="Q411" i="10"/>
  <c r="O411" i="10"/>
  <c r="M411" i="10"/>
  <c r="K411" i="10"/>
  <c r="H411" i="10"/>
  <c r="AA410" i="10"/>
  <c r="Y410" i="10"/>
  <c r="W410" i="10"/>
  <c r="U410" i="10"/>
  <c r="S410" i="10"/>
  <c r="Q410" i="10"/>
  <c r="O410" i="10"/>
  <c r="M410" i="10"/>
  <c r="K410" i="10"/>
  <c r="H410" i="10"/>
  <c r="AA409" i="10"/>
  <c r="Y409" i="10"/>
  <c r="W409" i="10"/>
  <c r="U409" i="10"/>
  <c r="S409" i="10"/>
  <c r="Q409" i="10"/>
  <c r="O409" i="10"/>
  <c r="M409" i="10"/>
  <c r="K409" i="10"/>
  <c r="H409" i="10"/>
  <c r="H408" i="10"/>
  <c r="V408" i="10" s="1"/>
  <c r="AA407" i="10"/>
  <c r="Y407" i="10"/>
  <c r="W407" i="10"/>
  <c r="U407" i="10"/>
  <c r="S407" i="10"/>
  <c r="Q407" i="10"/>
  <c r="O407" i="10"/>
  <c r="M407" i="10"/>
  <c r="K407" i="10"/>
  <c r="H407" i="10"/>
  <c r="H406" i="10"/>
  <c r="Z406" i="10" s="1"/>
  <c r="AA405" i="10"/>
  <c r="Y405" i="10"/>
  <c r="W405" i="10"/>
  <c r="U405" i="10"/>
  <c r="S405" i="10"/>
  <c r="Q405" i="10"/>
  <c r="O405" i="10"/>
  <c r="M405" i="10"/>
  <c r="K405" i="10"/>
  <c r="H405" i="10"/>
  <c r="AA404" i="10"/>
  <c r="Y404" i="10"/>
  <c r="W404" i="10"/>
  <c r="U404" i="10"/>
  <c r="S404" i="10"/>
  <c r="Q404" i="10"/>
  <c r="O404" i="10"/>
  <c r="M404" i="10"/>
  <c r="K404" i="10"/>
  <c r="H404" i="10"/>
  <c r="AA403" i="10"/>
  <c r="Y403" i="10"/>
  <c r="W403" i="10"/>
  <c r="U403" i="10"/>
  <c r="S403" i="10"/>
  <c r="Q403" i="10"/>
  <c r="O403" i="10"/>
  <c r="M403" i="10"/>
  <c r="K403" i="10"/>
  <c r="H403" i="10"/>
  <c r="AA402" i="10"/>
  <c r="Y402" i="10"/>
  <c r="W402" i="10"/>
  <c r="U402" i="10"/>
  <c r="S402" i="10"/>
  <c r="Q402" i="10"/>
  <c r="O402" i="10"/>
  <c r="M402" i="10"/>
  <c r="K402" i="10"/>
  <c r="H402" i="10"/>
  <c r="AA401" i="10"/>
  <c r="Y401" i="10"/>
  <c r="W401" i="10"/>
  <c r="U401" i="10"/>
  <c r="S401" i="10"/>
  <c r="Q401" i="10"/>
  <c r="O401" i="10"/>
  <c r="M401" i="10"/>
  <c r="K401" i="10"/>
  <c r="H401" i="10"/>
  <c r="AA400" i="10"/>
  <c r="Y400" i="10"/>
  <c r="W400" i="10"/>
  <c r="U400" i="10"/>
  <c r="S400" i="10"/>
  <c r="Q400" i="10"/>
  <c r="O400" i="10"/>
  <c r="M400" i="10"/>
  <c r="K400" i="10"/>
  <c r="H400" i="10"/>
  <c r="AA399" i="10"/>
  <c r="Y399" i="10"/>
  <c r="W399" i="10"/>
  <c r="U399" i="10"/>
  <c r="S399" i="10"/>
  <c r="Q399" i="10"/>
  <c r="O399" i="10"/>
  <c r="M399" i="10"/>
  <c r="K399" i="10"/>
  <c r="H399" i="10"/>
  <c r="AA398" i="10"/>
  <c r="Y398" i="10"/>
  <c r="W398" i="10"/>
  <c r="U398" i="10"/>
  <c r="S398" i="10"/>
  <c r="Q398" i="10"/>
  <c r="O398" i="10"/>
  <c r="M398" i="10"/>
  <c r="K398" i="10"/>
  <c r="H398" i="10"/>
  <c r="AA397" i="10"/>
  <c r="Y397" i="10"/>
  <c r="W397" i="10"/>
  <c r="U397" i="10"/>
  <c r="S397" i="10"/>
  <c r="Q397" i="10"/>
  <c r="O397" i="10"/>
  <c r="M397" i="10"/>
  <c r="K397" i="10"/>
  <c r="H397" i="10"/>
  <c r="H396" i="10"/>
  <c r="AA395" i="10"/>
  <c r="Y395" i="10"/>
  <c r="W395" i="10"/>
  <c r="U395" i="10"/>
  <c r="S395" i="10"/>
  <c r="Q395" i="10"/>
  <c r="O395" i="10"/>
  <c r="M395" i="10"/>
  <c r="K395" i="10"/>
  <c r="H395" i="10"/>
  <c r="AA394" i="10"/>
  <c r="Y394" i="10"/>
  <c r="W394" i="10"/>
  <c r="U394" i="10"/>
  <c r="S394" i="10"/>
  <c r="Q394" i="10"/>
  <c r="O394" i="10"/>
  <c r="M394" i="10"/>
  <c r="K394" i="10"/>
  <c r="H394" i="10"/>
  <c r="AA393" i="10"/>
  <c r="Y393" i="10"/>
  <c r="W393" i="10"/>
  <c r="U393" i="10"/>
  <c r="S393" i="10"/>
  <c r="Q393" i="10"/>
  <c r="O393" i="10"/>
  <c r="M393" i="10"/>
  <c r="K393" i="10"/>
  <c r="H393" i="10"/>
  <c r="AA392" i="10"/>
  <c r="Y392" i="10"/>
  <c r="W392" i="10"/>
  <c r="U392" i="10"/>
  <c r="S392" i="10"/>
  <c r="Q392" i="10"/>
  <c r="O392" i="10"/>
  <c r="M392" i="10"/>
  <c r="K392" i="10"/>
  <c r="H392" i="10"/>
  <c r="AA391" i="10"/>
  <c r="Y391" i="10"/>
  <c r="W391" i="10"/>
  <c r="U391" i="10"/>
  <c r="S391" i="10"/>
  <c r="Q391" i="10"/>
  <c r="O391" i="10"/>
  <c r="M391" i="10"/>
  <c r="K391" i="10"/>
  <c r="H391" i="10"/>
  <c r="AA390" i="10"/>
  <c r="Y390" i="10"/>
  <c r="W390" i="10"/>
  <c r="U390" i="10"/>
  <c r="S390" i="10"/>
  <c r="Q390" i="10"/>
  <c r="O390" i="10"/>
  <c r="M390" i="10"/>
  <c r="K390" i="10"/>
  <c r="H390" i="10"/>
  <c r="AA389" i="10"/>
  <c r="Y389" i="10"/>
  <c r="W389" i="10"/>
  <c r="U389" i="10"/>
  <c r="S389" i="10"/>
  <c r="Q389" i="10"/>
  <c r="O389" i="10"/>
  <c r="M389" i="10"/>
  <c r="K389" i="10"/>
  <c r="H389" i="10"/>
  <c r="AA388" i="10"/>
  <c r="Y388" i="10"/>
  <c r="W388" i="10"/>
  <c r="U388" i="10"/>
  <c r="S388" i="10"/>
  <c r="Q388" i="10"/>
  <c r="O388" i="10"/>
  <c r="M388" i="10"/>
  <c r="K388" i="10"/>
  <c r="H388" i="10"/>
  <c r="AA387" i="10"/>
  <c r="Y387" i="10"/>
  <c r="W387" i="10"/>
  <c r="U387" i="10"/>
  <c r="S387" i="10"/>
  <c r="Q387" i="10"/>
  <c r="O387" i="10"/>
  <c r="M387" i="10"/>
  <c r="K387" i="10"/>
  <c r="H387" i="10"/>
  <c r="H386" i="10"/>
  <c r="Z386" i="10" s="1"/>
  <c r="H385" i="10"/>
  <c r="AA384" i="10"/>
  <c r="Y384" i="10"/>
  <c r="W384" i="10"/>
  <c r="U384" i="10"/>
  <c r="S384" i="10"/>
  <c r="Q384" i="10"/>
  <c r="O384" i="10"/>
  <c r="M384" i="10"/>
  <c r="K384" i="10"/>
  <c r="H384" i="10"/>
  <c r="AA383" i="10"/>
  <c r="Y383" i="10"/>
  <c r="W383" i="10"/>
  <c r="U383" i="10"/>
  <c r="S383" i="10"/>
  <c r="Q383" i="10"/>
  <c r="O383" i="10"/>
  <c r="M383" i="10"/>
  <c r="K383" i="10"/>
  <c r="H383" i="10"/>
  <c r="H382" i="10"/>
  <c r="Z382" i="10" s="1"/>
  <c r="AA381" i="10"/>
  <c r="Y381" i="10"/>
  <c r="W381" i="10"/>
  <c r="U381" i="10"/>
  <c r="S381" i="10"/>
  <c r="Q381" i="10"/>
  <c r="O381" i="10"/>
  <c r="M381" i="10"/>
  <c r="K381" i="10"/>
  <c r="H381" i="10"/>
  <c r="AA380" i="10"/>
  <c r="Y380" i="10"/>
  <c r="W380" i="10"/>
  <c r="U380" i="10"/>
  <c r="S380" i="10"/>
  <c r="Q380" i="10"/>
  <c r="O380" i="10"/>
  <c r="M380" i="10"/>
  <c r="K380" i="10"/>
  <c r="H380" i="10"/>
  <c r="Z380" i="10" s="1"/>
  <c r="AA379" i="10"/>
  <c r="Y379" i="10"/>
  <c r="W379" i="10"/>
  <c r="U379" i="10"/>
  <c r="S379" i="10"/>
  <c r="Q379" i="10"/>
  <c r="O379" i="10"/>
  <c r="M379" i="10"/>
  <c r="K379" i="10"/>
  <c r="H379" i="10"/>
  <c r="AA378" i="10"/>
  <c r="Y378" i="10"/>
  <c r="W378" i="10"/>
  <c r="U378" i="10"/>
  <c r="S378" i="10"/>
  <c r="Q378" i="10"/>
  <c r="O378" i="10"/>
  <c r="M378" i="10"/>
  <c r="K378" i="10"/>
  <c r="H378" i="10"/>
  <c r="AA377" i="10"/>
  <c r="Y377" i="10"/>
  <c r="W377" i="10"/>
  <c r="U377" i="10"/>
  <c r="S377" i="10"/>
  <c r="Q377" i="10"/>
  <c r="O377" i="10"/>
  <c r="M377" i="10"/>
  <c r="K377" i="10"/>
  <c r="H377" i="10"/>
  <c r="AA376" i="10"/>
  <c r="Y376" i="10"/>
  <c r="W376" i="10"/>
  <c r="U376" i="10"/>
  <c r="S376" i="10"/>
  <c r="Q376" i="10"/>
  <c r="O376" i="10"/>
  <c r="M376" i="10"/>
  <c r="K376" i="10"/>
  <c r="H376" i="10"/>
  <c r="AA375" i="10"/>
  <c r="Y375" i="10"/>
  <c r="W375" i="10"/>
  <c r="U375" i="10"/>
  <c r="S375" i="10"/>
  <c r="Q375" i="10"/>
  <c r="O375" i="10"/>
  <c r="M375" i="10"/>
  <c r="K375" i="10"/>
  <c r="H375" i="10"/>
  <c r="AA374" i="10"/>
  <c r="Y374" i="10"/>
  <c r="W374" i="10"/>
  <c r="U374" i="10"/>
  <c r="S374" i="10"/>
  <c r="Q374" i="10"/>
  <c r="O374" i="10"/>
  <c r="M374" i="10"/>
  <c r="K374" i="10"/>
  <c r="H374" i="10"/>
  <c r="H373" i="10"/>
  <c r="AA372" i="10"/>
  <c r="Y372" i="10"/>
  <c r="W372" i="10"/>
  <c r="U372" i="10"/>
  <c r="S372" i="10"/>
  <c r="Q372" i="10"/>
  <c r="O372" i="10"/>
  <c r="M372" i="10"/>
  <c r="K372" i="10"/>
  <c r="H372" i="10"/>
  <c r="AA371" i="10"/>
  <c r="Y371" i="10"/>
  <c r="W371" i="10"/>
  <c r="U371" i="10"/>
  <c r="S371" i="10"/>
  <c r="Q371" i="10"/>
  <c r="O371" i="10"/>
  <c r="M371" i="10"/>
  <c r="K371" i="10"/>
  <c r="H371" i="10"/>
  <c r="AA370" i="10"/>
  <c r="Y370" i="10"/>
  <c r="W370" i="10"/>
  <c r="U370" i="10"/>
  <c r="S370" i="10"/>
  <c r="Q370" i="10"/>
  <c r="O370" i="10"/>
  <c r="M370" i="10"/>
  <c r="K370" i="10"/>
  <c r="H370" i="10"/>
  <c r="H369" i="10"/>
  <c r="H368" i="10"/>
  <c r="T368" i="10" s="1"/>
  <c r="H367" i="10"/>
  <c r="R367" i="10" s="1"/>
  <c r="AA366" i="10"/>
  <c r="Y366" i="10"/>
  <c r="W366" i="10"/>
  <c r="U366" i="10"/>
  <c r="S366" i="10"/>
  <c r="Q366" i="10"/>
  <c r="O366" i="10"/>
  <c r="M366" i="10"/>
  <c r="K366" i="10"/>
  <c r="H366" i="10"/>
  <c r="AA365" i="10"/>
  <c r="Y365" i="10"/>
  <c r="W365" i="10"/>
  <c r="U365" i="10"/>
  <c r="S365" i="10"/>
  <c r="Q365" i="10"/>
  <c r="O365" i="10"/>
  <c r="M365" i="10"/>
  <c r="K365" i="10"/>
  <c r="H365" i="10"/>
  <c r="AA364" i="10"/>
  <c r="Y364" i="10"/>
  <c r="W364" i="10"/>
  <c r="U364" i="10"/>
  <c r="S364" i="10"/>
  <c r="Q364" i="10"/>
  <c r="O364" i="10"/>
  <c r="M364" i="10"/>
  <c r="K364" i="10"/>
  <c r="H364" i="10"/>
  <c r="AA363" i="10"/>
  <c r="Y363" i="10"/>
  <c r="W363" i="10"/>
  <c r="U363" i="10"/>
  <c r="S363" i="10"/>
  <c r="Q363" i="10"/>
  <c r="O363" i="10"/>
  <c r="M363" i="10"/>
  <c r="K363" i="10"/>
  <c r="H363" i="10"/>
  <c r="H362" i="10"/>
  <c r="AB362" i="10" s="1"/>
  <c r="AA361" i="10"/>
  <c r="Y361" i="10"/>
  <c r="W361" i="10"/>
  <c r="U361" i="10"/>
  <c r="S361" i="10"/>
  <c r="Q361" i="10"/>
  <c r="O361" i="10"/>
  <c r="M361" i="10"/>
  <c r="K361" i="10"/>
  <c r="H361" i="10"/>
  <c r="AA360" i="10"/>
  <c r="Y360" i="10"/>
  <c r="W360" i="10"/>
  <c r="U360" i="10"/>
  <c r="S360" i="10"/>
  <c r="Q360" i="10"/>
  <c r="O360" i="10"/>
  <c r="M360" i="10"/>
  <c r="K360" i="10"/>
  <c r="H360" i="10"/>
  <c r="AA359" i="10"/>
  <c r="Y359" i="10"/>
  <c r="W359" i="10"/>
  <c r="U359" i="10"/>
  <c r="S359" i="10"/>
  <c r="Q359" i="10"/>
  <c r="O359" i="10"/>
  <c r="M359" i="10"/>
  <c r="K359" i="10"/>
  <c r="H359" i="10"/>
  <c r="H358" i="10"/>
  <c r="AA357" i="10"/>
  <c r="Y357" i="10"/>
  <c r="W357" i="10"/>
  <c r="U357" i="10"/>
  <c r="S357" i="10"/>
  <c r="Q357" i="10"/>
  <c r="O357" i="10"/>
  <c r="M357" i="10"/>
  <c r="K357" i="10"/>
  <c r="H357" i="10"/>
  <c r="AA356" i="10"/>
  <c r="Y356" i="10"/>
  <c r="W356" i="10"/>
  <c r="U356" i="10"/>
  <c r="S356" i="10"/>
  <c r="Q356" i="10"/>
  <c r="O356" i="10"/>
  <c r="M356" i="10"/>
  <c r="K356" i="10"/>
  <c r="H356" i="10"/>
  <c r="AA355" i="10"/>
  <c r="Y355" i="10"/>
  <c r="W355" i="10"/>
  <c r="U355" i="10"/>
  <c r="S355" i="10"/>
  <c r="Q355" i="10"/>
  <c r="O355" i="10"/>
  <c r="M355" i="10"/>
  <c r="K355" i="10"/>
  <c r="H355" i="10"/>
  <c r="AA354" i="10"/>
  <c r="Y354" i="10"/>
  <c r="W354" i="10"/>
  <c r="U354" i="10"/>
  <c r="S354" i="10"/>
  <c r="Q354" i="10"/>
  <c r="O354" i="10"/>
  <c r="M354" i="10"/>
  <c r="K354" i="10"/>
  <c r="H354" i="10"/>
  <c r="AA353" i="10"/>
  <c r="Y353" i="10"/>
  <c r="W353" i="10"/>
  <c r="U353" i="10"/>
  <c r="S353" i="10"/>
  <c r="Q353" i="10"/>
  <c r="O353" i="10"/>
  <c r="M353" i="10"/>
  <c r="K353" i="10"/>
  <c r="H353" i="10"/>
  <c r="AA352" i="10"/>
  <c r="Y352" i="10"/>
  <c r="W352" i="10"/>
  <c r="U352" i="10"/>
  <c r="S352" i="10"/>
  <c r="Q352" i="10"/>
  <c r="O352" i="10"/>
  <c r="M352" i="10"/>
  <c r="K352" i="10"/>
  <c r="H352" i="10"/>
  <c r="AA351" i="10"/>
  <c r="Y351" i="10"/>
  <c r="W351" i="10"/>
  <c r="U351" i="10"/>
  <c r="S351" i="10"/>
  <c r="Q351" i="10"/>
  <c r="O351" i="10"/>
  <c r="M351" i="10"/>
  <c r="K351" i="10"/>
  <c r="H351" i="10"/>
  <c r="AA350" i="10"/>
  <c r="Y350" i="10"/>
  <c r="W350" i="10"/>
  <c r="U350" i="10"/>
  <c r="S350" i="10"/>
  <c r="Q350" i="10"/>
  <c r="O350" i="10"/>
  <c r="M350" i="10"/>
  <c r="K350" i="10"/>
  <c r="H350" i="10"/>
  <c r="AA349" i="10"/>
  <c r="Y349" i="10"/>
  <c r="W349" i="10"/>
  <c r="U349" i="10"/>
  <c r="S349" i="10"/>
  <c r="Q349" i="10"/>
  <c r="O349" i="10"/>
  <c r="M349" i="10"/>
  <c r="K349" i="10"/>
  <c r="H349" i="10"/>
  <c r="AA348" i="10"/>
  <c r="Y348" i="10"/>
  <c r="W348" i="10"/>
  <c r="U348" i="10"/>
  <c r="S348" i="10"/>
  <c r="Q348" i="10"/>
  <c r="O348" i="10"/>
  <c r="M348" i="10"/>
  <c r="K348" i="10"/>
  <c r="H348" i="10"/>
  <c r="AA347" i="10"/>
  <c r="Y347" i="10"/>
  <c r="W347" i="10"/>
  <c r="U347" i="10"/>
  <c r="S347" i="10"/>
  <c r="Q347" i="10"/>
  <c r="O347" i="10"/>
  <c r="M347" i="10"/>
  <c r="K347" i="10"/>
  <c r="H347" i="10"/>
  <c r="AA346" i="10"/>
  <c r="Y346" i="10"/>
  <c r="W346" i="10"/>
  <c r="U346" i="10"/>
  <c r="S346" i="10"/>
  <c r="Q346" i="10"/>
  <c r="O346" i="10"/>
  <c r="M346" i="10"/>
  <c r="K346" i="10"/>
  <c r="H346" i="10"/>
  <c r="AA345" i="10"/>
  <c r="Y345" i="10"/>
  <c r="W345" i="10"/>
  <c r="U345" i="10"/>
  <c r="S345" i="10"/>
  <c r="Q345" i="10"/>
  <c r="O345" i="10"/>
  <c r="M345" i="10"/>
  <c r="K345" i="10"/>
  <c r="H345" i="10"/>
  <c r="AA344" i="10"/>
  <c r="Y344" i="10"/>
  <c r="W344" i="10"/>
  <c r="U344" i="10"/>
  <c r="S344" i="10"/>
  <c r="Q344" i="10"/>
  <c r="O344" i="10"/>
  <c r="M344" i="10"/>
  <c r="K344" i="10"/>
  <c r="H344" i="10"/>
  <c r="AA343" i="10"/>
  <c r="Y343" i="10"/>
  <c r="W343" i="10"/>
  <c r="U343" i="10"/>
  <c r="S343" i="10"/>
  <c r="Q343" i="10"/>
  <c r="O343" i="10"/>
  <c r="M343" i="10"/>
  <c r="K343" i="10"/>
  <c r="H343" i="10"/>
  <c r="AA342" i="10"/>
  <c r="Y342" i="10"/>
  <c r="W342" i="10"/>
  <c r="U342" i="10"/>
  <c r="S342" i="10"/>
  <c r="Q342" i="10"/>
  <c r="O342" i="10"/>
  <c r="M342" i="10"/>
  <c r="K342" i="10"/>
  <c r="H342" i="10"/>
  <c r="H341" i="10"/>
  <c r="AA340" i="10"/>
  <c r="Y340" i="10"/>
  <c r="W340" i="10"/>
  <c r="U340" i="10"/>
  <c r="S340" i="10"/>
  <c r="Q340" i="10"/>
  <c r="O340" i="10"/>
  <c r="M340" i="10"/>
  <c r="K340" i="10"/>
  <c r="H340" i="10"/>
  <c r="AA339" i="10"/>
  <c r="Y339" i="10"/>
  <c r="W339" i="10"/>
  <c r="U339" i="10"/>
  <c r="S339" i="10"/>
  <c r="Q339" i="10"/>
  <c r="O339" i="10"/>
  <c r="M339" i="10"/>
  <c r="K339" i="10"/>
  <c r="H339" i="10"/>
  <c r="AA338" i="10"/>
  <c r="Y338" i="10"/>
  <c r="W338" i="10"/>
  <c r="U338" i="10"/>
  <c r="S338" i="10"/>
  <c r="Q338" i="10"/>
  <c r="O338" i="10"/>
  <c r="M338" i="10"/>
  <c r="K338" i="10"/>
  <c r="H338" i="10"/>
  <c r="AA337" i="10"/>
  <c r="Y337" i="10"/>
  <c r="W337" i="10"/>
  <c r="U337" i="10"/>
  <c r="S337" i="10"/>
  <c r="Q337" i="10"/>
  <c r="O337" i="10"/>
  <c r="M337" i="10"/>
  <c r="K337" i="10"/>
  <c r="H337" i="10"/>
  <c r="AA336" i="10"/>
  <c r="Y336" i="10"/>
  <c r="W336" i="10"/>
  <c r="U336" i="10"/>
  <c r="S336" i="10"/>
  <c r="Q336" i="10"/>
  <c r="O336" i="10"/>
  <c r="M336" i="10"/>
  <c r="K336" i="10"/>
  <c r="H336" i="10"/>
  <c r="AA335" i="10"/>
  <c r="Y335" i="10"/>
  <c r="W335" i="10"/>
  <c r="U335" i="10"/>
  <c r="S335" i="10"/>
  <c r="Q335" i="10"/>
  <c r="O335" i="10"/>
  <c r="M335" i="10"/>
  <c r="K335" i="10"/>
  <c r="H335" i="10"/>
  <c r="H334" i="10"/>
  <c r="H333" i="10"/>
  <c r="AA332" i="10"/>
  <c r="Y332" i="10"/>
  <c r="W332" i="10"/>
  <c r="U332" i="10"/>
  <c r="S332" i="10"/>
  <c r="Q332" i="10"/>
  <c r="O332" i="10"/>
  <c r="M332" i="10"/>
  <c r="K332" i="10"/>
  <c r="H332" i="10"/>
  <c r="H331" i="10"/>
  <c r="AA330" i="10"/>
  <c r="Y330" i="10"/>
  <c r="W330" i="10"/>
  <c r="U330" i="10"/>
  <c r="S330" i="10"/>
  <c r="Q330" i="10"/>
  <c r="O330" i="10"/>
  <c r="M330" i="10"/>
  <c r="K330" i="10"/>
  <c r="H330" i="10"/>
  <c r="H329" i="10"/>
  <c r="R329" i="10" s="1"/>
  <c r="AA328" i="10"/>
  <c r="Y328" i="10"/>
  <c r="W328" i="10"/>
  <c r="U328" i="10"/>
  <c r="S328" i="10"/>
  <c r="Q328" i="10"/>
  <c r="O328" i="10"/>
  <c r="M328" i="10"/>
  <c r="K328" i="10"/>
  <c r="H328" i="10"/>
  <c r="AA327" i="10"/>
  <c r="Y327" i="10"/>
  <c r="W327" i="10"/>
  <c r="U327" i="10"/>
  <c r="S327" i="10"/>
  <c r="Q327" i="10"/>
  <c r="O327" i="10"/>
  <c r="M327" i="10"/>
  <c r="K327" i="10"/>
  <c r="H327" i="10"/>
  <c r="H326" i="10"/>
  <c r="X326" i="10" s="1"/>
  <c r="AA325" i="10"/>
  <c r="Y325" i="10"/>
  <c r="W325" i="10"/>
  <c r="U325" i="10"/>
  <c r="S325" i="10"/>
  <c r="Q325" i="10"/>
  <c r="O325" i="10"/>
  <c r="M325" i="10"/>
  <c r="K325" i="10"/>
  <c r="H325" i="10"/>
  <c r="AA324" i="10"/>
  <c r="Y324" i="10"/>
  <c r="W324" i="10"/>
  <c r="U324" i="10"/>
  <c r="S324" i="10"/>
  <c r="Q324" i="10"/>
  <c r="O324" i="10"/>
  <c r="M324" i="10"/>
  <c r="K324" i="10"/>
  <c r="H324" i="10"/>
  <c r="Z324" i="10" s="1"/>
  <c r="H323" i="10"/>
  <c r="T323" i="10" s="1"/>
  <c r="H322" i="10"/>
  <c r="T322" i="10" s="1"/>
  <c r="AA321" i="10"/>
  <c r="Y321" i="10"/>
  <c r="W321" i="10"/>
  <c r="U321" i="10"/>
  <c r="S321" i="10"/>
  <c r="Q321" i="10"/>
  <c r="O321" i="10"/>
  <c r="M321" i="10"/>
  <c r="K321" i="10"/>
  <c r="H321" i="10"/>
  <c r="AA320" i="10"/>
  <c r="Y320" i="10"/>
  <c r="W320" i="10"/>
  <c r="U320" i="10"/>
  <c r="S320" i="10"/>
  <c r="Q320" i="10"/>
  <c r="O320" i="10"/>
  <c r="M320" i="10"/>
  <c r="K320" i="10"/>
  <c r="H320" i="10"/>
  <c r="AA319" i="10"/>
  <c r="Y319" i="10"/>
  <c r="W319" i="10"/>
  <c r="U319" i="10"/>
  <c r="S319" i="10"/>
  <c r="Q319" i="10"/>
  <c r="O319" i="10"/>
  <c r="M319" i="10"/>
  <c r="K319" i="10"/>
  <c r="H319" i="10"/>
  <c r="H318" i="10"/>
  <c r="AB318" i="10" s="1"/>
  <c r="AA317" i="10"/>
  <c r="Y317" i="10"/>
  <c r="W317" i="10"/>
  <c r="U317" i="10"/>
  <c r="S317" i="10"/>
  <c r="Q317" i="10"/>
  <c r="O317" i="10"/>
  <c r="M317" i="10"/>
  <c r="K317" i="10"/>
  <c r="H317" i="10"/>
  <c r="AA316" i="10"/>
  <c r="Y316" i="10"/>
  <c r="W316" i="10"/>
  <c r="U316" i="10"/>
  <c r="S316" i="10"/>
  <c r="Q316" i="10"/>
  <c r="O316" i="10"/>
  <c r="M316" i="10"/>
  <c r="K316" i="10"/>
  <c r="H316" i="10"/>
  <c r="AA315" i="10"/>
  <c r="Y315" i="10"/>
  <c r="W315" i="10"/>
  <c r="U315" i="10"/>
  <c r="S315" i="10"/>
  <c r="Q315" i="10"/>
  <c r="O315" i="10"/>
  <c r="M315" i="10"/>
  <c r="K315" i="10"/>
  <c r="H315" i="10"/>
  <c r="AA314" i="10"/>
  <c r="Y314" i="10"/>
  <c r="W314" i="10"/>
  <c r="U314" i="10"/>
  <c r="S314" i="10"/>
  <c r="Q314" i="10"/>
  <c r="O314" i="10"/>
  <c r="M314" i="10"/>
  <c r="K314" i="10"/>
  <c r="H314" i="10"/>
  <c r="AA313" i="10"/>
  <c r="Y313" i="10"/>
  <c r="W313" i="10"/>
  <c r="U313" i="10"/>
  <c r="S313" i="10"/>
  <c r="Q313" i="10"/>
  <c r="O313" i="10"/>
  <c r="M313" i="10"/>
  <c r="K313" i="10"/>
  <c r="H313" i="10"/>
  <c r="AA312" i="10"/>
  <c r="Y312" i="10"/>
  <c r="W312" i="10"/>
  <c r="U312" i="10"/>
  <c r="S312" i="10"/>
  <c r="Q312" i="10"/>
  <c r="O312" i="10"/>
  <c r="M312" i="10"/>
  <c r="K312" i="10"/>
  <c r="H312" i="10"/>
  <c r="AA311" i="10"/>
  <c r="Y311" i="10"/>
  <c r="W311" i="10"/>
  <c r="U311" i="10"/>
  <c r="S311" i="10"/>
  <c r="Q311" i="10"/>
  <c r="O311" i="10"/>
  <c r="M311" i="10"/>
  <c r="K311" i="10"/>
  <c r="H311" i="10"/>
  <c r="AA310" i="10"/>
  <c r="Y310" i="10"/>
  <c r="W310" i="10"/>
  <c r="U310" i="10"/>
  <c r="S310" i="10"/>
  <c r="Q310" i="10"/>
  <c r="O310" i="10"/>
  <c r="M310" i="10"/>
  <c r="K310" i="10"/>
  <c r="H310" i="10"/>
  <c r="AA309" i="10"/>
  <c r="Y309" i="10"/>
  <c r="W309" i="10"/>
  <c r="U309" i="10"/>
  <c r="S309" i="10"/>
  <c r="Q309" i="10"/>
  <c r="O309" i="10"/>
  <c r="M309" i="10"/>
  <c r="K309" i="10"/>
  <c r="H309" i="10"/>
  <c r="AA308" i="10"/>
  <c r="Y308" i="10"/>
  <c r="W308" i="10"/>
  <c r="U308" i="10"/>
  <c r="S308" i="10"/>
  <c r="Q308" i="10"/>
  <c r="O308" i="10"/>
  <c r="M308" i="10"/>
  <c r="K308" i="10"/>
  <c r="H308" i="10"/>
  <c r="H307" i="10"/>
  <c r="R307" i="10" s="1"/>
  <c r="AA306" i="10"/>
  <c r="Y306" i="10"/>
  <c r="W306" i="10"/>
  <c r="U306" i="10"/>
  <c r="S306" i="10"/>
  <c r="Q306" i="10"/>
  <c r="O306" i="10"/>
  <c r="M306" i="10"/>
  <c r="K306" i="10"/>
  <c r="H306" i="10"/>
  <c r="H305" i="10"/>
  <c r="X305" i="10" s="1"/>
  <c r="H304" i="10"/>
  <c r="AB304" i="10" s="1"/>
  <c r="AA303" i="10"/>
  <c r="Y303" i="10"/>
  <c r="W303" i="10"/>
  <c r="U303" i="10"/>
  <c r="S303" i="10"/>
  <c r="Q303" i="10"/>
  <c r="O303" i="10"/>
  <c r="M303" i="10"/>
  <c r="K303" i="10"/>
  <c r="H303" i="10"/>
  <c r="AA302" i="10"/>
  <c r="Y302" i="10"/>
  <c r="W302" i="10"/>
  <c r="U302" i="10"/>
  <c r="S302" i="10"/>
  <c r="Q302" i="10"/>
  <c r="O302" i="10"/>
  <c r="M302" i="10"/>
  <c r="K302" i="10"/>
  <c r="H302" i="10"/>
  <c r="AA301" i="10"/>
  <c r="Y301" i="10"/>
  <c r="W301" i="10"/>
  <c r="U301" i="10"/>
  <c r="S301" i="10"/>
  <c r="Q301" i="10"/>
  <c r="O301" i="10"/>
  <c r="M301" i="10"/>
  <c r="K301" i="10"/>
  <c r="H301" i="10"/>
  <c r="AA300" i="10"/>
  <c r="Y300" i="10"/>
  <c r="W300" i="10"/>
  <c r="U300" i="10"/>
  <c r="S300" i="10"/>
  <c r="Q300" i="10"/>
  <c r="O300" i="10"/>
  <c r="M300" i="10"/>
  <c r="K300" i="10"/>
  <c r="H300" i="10"/>
  <c r="H299" i="10"/>
  <c r="AA298" i="10"/>
  <c r="Y298" i="10"/>
  <c r="W298" i="10"/>
  <c r="U298" i="10"/>
  <c r="S298" i="10"/>
  <c r="Q298" i="10"/>
  <c r="O298" i="10"/>
  <c r="M298" i="10"/>
  <c r="K298" i="10"/>
  <c r="H298" i="10"/>
  <c r="H297" i="10"/>
  <c r="AA296" i="10"/>
  <c r="Y296" i="10"/>
  <c r="W296" i="10"/>
  <c r="U296" i="10"/>
  <c r="S296" i="10"/>
  <c r="Q296" i="10"/>
  <c r="O296" i="10"/>
  <c r="M296" i="10"/>
  <c r="K296" i="10"/>
  <c r="H296" i="10"/>
  <c r="AA295" i="10"/>
  <c r="Y295" i="10"/>
  <c r="W295" i="10"/>
  <c r="U295" i="10"/>
  <c r="S295" i="10"/>
  <c r="Q295" i="10"/>
  <c r="O295" i="10"/>
  <c r="M295" i="10"/>
  <c r="K295" i="10"/>
  <c r="H295" i="10"/>
  <c r="AA294" i="10"/>
  <c r="Y294" i="10"/>
  <c r="W294" i="10"/>
  <c r="U294" i="10"/>
  <c r="S294" i="10"/>
  <c r="Q294" i="10"/>
  <c r="O294" i="10"/>
  <c r="M294" i="10"/>
  <c r="K294" i="10"/>
  <c r="H294" i="10"/>
  <c r="AA293" i="10"/>
  <c r="Y293" i="10"/>
  <c r="W293" i="10"/>
  <c r="U293" i="10"/>
  <c r="S293" i="10"/>
  <c r="Q293" i="10"/>
  <c r="O293" i="10"/>
  <c r="M293" i="10"/>
  <c r="K293" i="10"/>
  <c r="H293" i="10"/>
  <c r="H292" i="10"/>
  <c r="AB292" i="10" s="1"/>
  <c r="H291" i="10"/>
  <c r="R291" i="10" s="1"/>
  <c r="AA290" i="10"/>
  <c r="Y290" i="10"/>
  <c r="W290" i="10"/>
  <c r="U290" i="10"/>
  <c r="S290" i="10"/>
  <c r="Q290" i="10"/>
  <c r="O290" i="10"/>
  <c r="M290" i="10"/>
  <c r="K290" i="10"/>
  <c r="H290" i="10"/>
  <c r="AA289" i="10"/>
  <c r="Y289" i="10"/>
  <c r="W289" i="10"/>
  <c r="U289" i="10"/>
  <c r="S289" i="10"/>
  <c r="Q289" i="10"/>
  <c r="O289" i="10"/>
  <c r="M289" i="10"/>
  <c r="K289" i="10"/>
  <c r="H289" i="10"/>
  <c r="H288" i="10"/>
  <c r="X288" i="10" s="1"/>
  <c r="H287" i="10"/>
  <c r="R287" i="10" s="1"/>
  <c r="AA286" i="10"/>
  <c r="Y286" i="10"/>
  <c r="W286" i="10"/>
  <c r="U286" i="10"/>
  <c r="S286" i="10"/>
  <c r="Q286" i="10"/>
  <c r="O286" i="10"/>
  <c r="M286" i="10"/>
  <c r="K286" i="10"/>
  <c r="H286" i="10"/>
  <c r="AA285" i="10"/>
  <c r="Y285" i="10"/>
  <c r="W285" i="10"/>
  <c r="U285" i="10"/>
  <c r="S285" i="10"/>
  <c r="Q285" i="10"/>
  <c r="O285" i="10"/>
  <c r="M285" i="10"/>
  <c r="K285" i="10"/>
  <c r="H285" i="10"/>
  <c r="AA284" i="10"/>
  <c r="Y284" i="10"/>
  <c r="W284" i="10"/>
  <c r="U284" i="10"/>
  <c r="S284" i="10"/>
  <c r="Q284" i="10"/>
  <c r="O284" i="10"/>
  <c r="M284" i="10"/>
  <c r="K284" i="10"/>
  <c r="H284" i="10"/>
  <c r="AA283" i="10"/>
  <c r="Y283" i="10"/>
  <c r="W283" i="10"/>
  <c r="U283" i="10"/>
  <c r="S283" i="10"/>
  <c r="Q283" i="10"/>
  <c r="O283" i="10"/>
  <c r="M283" i="10"/>
  <c r="K283" i="10"/>
  <c r="H283" i="10"/>
  <c r="AA282" i="10"/>
  <c r="Y282" i="10"/>
  <c r="W282" i="10"/>
  <c r="U282" i="10"/>
  <c r="S282" i="10"/>
  <c r="Q282" i="10"/>
  <c r="O282" i="10"/>
  <c r="M282" i="10"/>
  <c r="K282" i="10"/>
  <c r="H282" i="10"/>
  <c r="AA281" i="10"/>
  <c r="Y281" i="10"/>
  <c r="W281" i="10"/>
  <c r="U281" i="10"/>
  <c r="S281" i="10"/>
  <c r="Q281" i="10"/>
  <c r="O281" i="10"/>
  <c r="M281" i="10"/>
  <c r="K281" i="10"/>
  <c r="H281" i="10"/>
  <c r="AA280" i="10"/>
  <c r="Y280" i="10"/>
  <c r="W280" i="10"/>
  <c r="U280" i="10"/>
  <c r="S280" i="10"/>
  <c r="Q280" i="10"/>
  <c r="O280" i="10"/>
  <c r="M280" i="10"/>
  <c r="K280" i="10"/>
  <c r="H280" i="10"/>
  <c r="AA279" i="10"/>
  <c r="Y279" i="10"/>
  <c r="W279" i="10"/>
  <c r="U279" i="10"/>
  <c r="S279" i="10"/>
  <c r="Q279" i="10"/>
  <c r="O279" i="10"/>
  <c r="M279" i="10"/>
  <c r="K279" i="10"/>
  <c r="H279" i="10"/>
  <c r="AA278" i="10"/>
  <c r="Y278" i="10"/>
  <c r="W278" i="10"/>
  <c r="U278" i="10"/>
  <c r="S278" i="10"/>
  <c r="Q278" i="10"/>
  <c r="O278" i="10"/>
  <c r="M278" i="10"/>
  <c r="K278" i="10"/>
  <c r="H278" i="10"/>
  <c r="AA277" i="10"/>
  <c r="Y277" i="10"/>
  <c r="W277" i="10"/>
  <c r="U277" i="10"/>
  <c r="S277" i="10"/>
  <c r="Q277" i="10"/>
  <c r="O277" i="10"/>
  <c r="M277" i="10"/>
  <c r="K277" i="10"/>
  <c r="H277" i="10"/>
  <c r="AA276" i="10"/>
  <c r="Y276" i="10"/>
  <c r="W276" i="10"/>
  <c r="U276" i="10"/>
  <c r="S276" i="10"/>
  <c r="Q276" i="10"/>
  <c r="O276" i="10"/>
  <c r="M276" i="10"/>
  <c r="K276" i="10"/>
  <c r="H276" i="10"/>
  <c r="AA275" i="10"/>
  <c r="Y275" i="10"/>
  <c r="W275" i="10"/>
  <c r="U275" i="10"/>
  <c r="S275" i="10"/>
  <c r="Q275" i="10"/>
  <c r="O275" i="10"/>
  <c r="M275" i="10"/>
  <c r="K275" i="10"/>
  <c r="H275" i="10"/>
  <c r="AA274" i="10"/>
  <c r="Y274" i="10"/>
  <c r="W274" i="10"/>
  <c r="U274" i="10"/>
  <c r="S274" i="10"/>
  <c r="Q274" i="10"/>
  <c r="O274" i="10"/>
  <c r="M274" i="10"/>
  <c r="K274" i="10"/>
  <c r="H274" i="10"/>
  <c r="AA273" i="10"/>
  <c r="Y273" i="10"/>
  <c r="W273" i="10"/>
  <c r="U273" i="10"/>
  <c r="S273" i="10"/>
  <c r="Q273" i="10"/>
  <c r="O273" i="10"/>
  <c r="M273" i="10"/>
  <c r="K273" i="10"/>
  <c r="H273" i="10"/>
  <c r="AA272" i="10"/>
  <c r="Y272" i="10"/>
  <c r="W272" i="10"/>
  <c r="U272" i="10"/>
  <c r="S272" i="10"/>
  <c r="Q272" i="10"/>
  <c r="O272" i="10"/>
  <c r="M272" i="10"/>
  <c r="K272" i="10"/>
  <c r="H272" i="10"/>
  <c r="AA271" i="10"/>
  <c r="Y271" i="10"/>
  <c r="W271" i="10"/>
  <c r="U271" i="10"/>
  <c r="S271" i="10"/>
  <c r="Q271" i="10"/>
  <c r="O271" i="10"/>
  <c r="M271" i="10"/>
  <c r="K271" i="10"/>
  <c r="H271" i="10"/>
  <c r="AA270" i="10"/>
  <c r="Y270" i="10"/>
  <c r="W270" i="10"/>
  <c r="U270" i="10"/>
  <c r="S270" i="10"/>
  <c r="Q270" i="10"/>
  <c r="O270" i="10"/>
  <c r="M270" i="10"/>
  <c r="K270" i="10"/>
  <c r="H270" i="10"/>
  <c r="AA269" i="10"/>
  <c r="Y269" i="10"/>
  <c r="W269" i="10"/>
  <c r="U269" i="10"/>
  <c r="S269" i="10"/>
  <c r="Q269" i="10"/>
  <c r="O269" i="10"/>
  <c r="M269" i="10"/>
  <c r="K269" i="10"/>
  <c r="H269" i="10"/>
  <c r="AA268" i="10"/>
  <c r="Y268" i="10"/>
  <c r="W268" i="10"/>
  <c r="U268" i="10"/>
  <c r="S268" i="10"/>
  <c r="Q268" i="10"/>
  <c r="O268" i="10"/>
  <c r="M268" i="10"/>
  <c r="K268" i="10"/>
  <c r="H268" i="10"/>
  <c r="AA267" i="10"/>
  <c r="Y267" i="10"/>
  <c r="W267" i="10"/>
  <c r="U267" i="10"/>
  <c r="S267" i="10"/>
  <c r="Q267" i="10"/>
  <c r="O267" i="10"/>
  <c r="M267" i="10"/>
  <c r="K267" i="10"/>
  <c r="H267" i="10"/>
  <c r="AA266" i="10"/>
  <c r="Y266" i="10"/>
  <c r="W266" i="10"/>
  <c r="U266" i="10"/>
  <c r="S266" i="10"/>
  <c r="Q266" i="10"/>
  <c r="O266" i="10"/>
  <c r="M266" i="10"/>
  <c r="K266" i="10"/>
  <c r="H266" i="10"/>
  <c r="AA265" i="10"/>
  <c r="Y265" i="10"/>
  <c r="W265" i="10"/>
  <c r="U265" i="10"/>
  <c r="S265" i="10"/>
  <c r="Q265" i="10"/>
  <c r="O265" i="10"/>
  <c r="M265" i="10"/>
  <c r="K265" i="10"/>
  <c r="H265" i="10"/>
  <c r="AA264" i="10"/>
  <c r="Y264" i="10"/>
  <c r="W264" i="10"/>
  <c r="U264" i="10"/>
  <c r="S264" i="10"/>
  <c r="Q264" i="10"/>
  <c r="O264" i="10"/>
  <c r="M264" i="10"/>
  <c r="K264" i="10"/>
  <c r="H264" i="10"/>
  <c r="AA263" i="10"/>
  <c r="Y263" i="10"/>
  <c r="W263" i="10"/>
  <c r="U263" i="10"/>
  <c r="S263" i="10"/>
  <c r="Q263" i="10"/>
  <c r="O263" i="10"/>
  <c r="M263" i="10"/>
  <c r="K263" i="10"/>
  <c r="H263" i="10"/>
  <c r="AA262" i="10"/>
  <c r="Y262" i="10"/>
  <c r="W262" i="10"/>
  <c r="U262" i="10"/>
  <c r="S262" i="10"/>
  <c r="Q262" i="10"/>
  <c r="O262" i="10"/>
  <c r="M262" i="10"/>
  <c r="K262" i="10"/>
  <c r="H262" i="10"/>
  <c r="AA261" i="10"/>
  <c r="Y261" i="10"/>
  <c r="W261" i="10"/>
  <c r="U261" i="10"/>
  <c r="S261" i="10"/>
  <c r="Q261" i="10"/>
  <c r="O261" i="10"/>
  <c r="M261" i="10"/>
  <c r="K261" i="10"/>
  <c r="H261" i="10"/>
  <c r="AA260" i="10"/>
  <c r="Y260" i="10"/>
  <c r="W260" i="10"/>
  <c r="U260" i="10"/>
  <c r="S260" i="10"/>
  <c r="Q260" i="10"/>
  <c r="O260" i="10"/>
  <c r="M260" i="10"/>
  <c r="K260" i="10"/>
  <c r="H260" i="10"/>
  <c r="AA259" i="10"/>
  <c r="Y259" i="10"/>
  <c r="W259" i="10"/>
  <c r="U259" i="10"/>
  <c r="S259" i="10"/>
  <c r="Q259" i="10"/>
  <c r="O259" i="10"/>
  <c r="M259" i="10"/>
  <c r="K259" i="10"/>
  <c r="H259" i="10"/>
  <c r="AA258" i="10"/>
  <c r="Y258" i="10"/>
  <c r="W258" i="10"/>
  <c r="U258" i="10"/>
  <c r="S258" i="10"/>
  <c r="Q258" i="10"/>
  <c r="O258" i="10"/>
  <c r="M258" i="10"/>
  <c r="K258" i="10"/>
  <c r="H258" i="10"/>
  <c r="AA257" i="10"/>
  <c r="Y257" i="10"/>
  <c r="W257" i="10"/>
  <c r="U257" i="10"/>
  <c r="S257" i="10"/>
  <c r="Q257" i="10"/>
  <c r="O257" i="10"/>
  <c r="M257" i="10"/>
  <c r="K257" i="10"/>
  <c r="H257" i="10"/>
  <c r="AA256" i="10"/>
  <c r="Y256" i="10"/>
  <c r="W256" i="10"/>
  <c r="U256" i="10"/>
  <c r="S256" i="10"/>
  <c r="Q256" i="10"/>
  <c r="O256" i="10"/>
  <c r="M256" i="10"/>
  <c r="K256" i="10"/>
  <c r="H256" i="10"/>
  <c r="AA255" i="10"/>
  <c r="Y255" i="10"/>
  <c r="W255" i="10"/>
  <c r="U255" i="10"/>
  <c r="S255" i="10"/>
  <c r="Q255" i="10"/>
  <c r="O255" i="10"/>
  <c r="M255" i="10"/>
  <c r="K255" i="10"/>
  <c r="H255" i="10"/>
  <c r="AA254" i="10"/>
  <c r="Y254" i="10"/>
  <c r="W254" i="10"/>
  <c r="U254" i="10"/>
  <c r="S254" i="10"/>
  <c r="Q254" i="10"/>
  <c r="O254" i="10"/>
  <c r="M254" i="10"/>
  <c r="K254" i="10"/>
  <c r="H254" i="10"/>
  <c r="AA253" i="10"/>
  <c r="Y253" i="10"/>
  <c r="W253" i="10"/>
  <c r="U253" i="10"/>
  <c r="S253" i="10"/>
  <c r="Q253" i="10"/>
  <c r="O253" i="10"/>
  <c r="M253" i="10"/>
  <c r="K253" i="10"/>
  <c r="H253" i="10"/>
  <c r="AA252" i="10"/>
  <c r="Y252" i="10"/>
  <c r="W252" i="10"/>
  <c r="U252" i="10"/>
  <c r="S252" i="10"/>
  <c r="Q252" i="10"/>
  <c r="O252" i="10"/>
  <c r="M252" i="10"/>
  <c r="K252" i="10"/>
  <c r="H252" i="10"/>
  <c r="AA251" i="10"/>
  <c r="Y251" i="10"/>
  <c r="W251" i="10"/>
  <c r="U251" i="10"/>
  <c r="S251" i="10"/>
  <c r="Q251" i="10"/>
  <c r="O251" i="10"/>
  <c r="M251" i="10"/>
  <c r="K251" i="10"/>
  <c r="H251" i="10"/>
  <c r="AA250" i="10"/>
  <c r="Y250" i="10"/>
  <c r="W250" i="10"/>
  <c r="U250" i="10"/>
  <c r="S250" i="10"/>
  <c r="Q250" i="10"/>
  <c r="O250" i="10"/>
  <c r="M250" i="10"/>
  <c r="K250" i="10"/>
  <c r="H250" i="10"/>
  <c r="AA249" i="10"/>
  <c r="Y249" i="10"/>
  <c r="W249" i="10"/>
  <c r="U249" i="10"/>
  <c r="S249" i="10"/>
  <c r="Q249" i="10"/>
  <c r="O249" i="10"/>
  <c r="M249" i="10"/>
  <c r="K249" i="10"/>
  <c r="H249" i="10"/>
  <c r="AA248" i="10"/>
  <c r="Y248" i="10"/>
  <c r="W248" i="10"/>
  <c r="U248" i="10"/>
  <c r="S248" i="10"/>
  <c r="Q248" i="10"/>
  <c r="O248" i="10"/>
  <c r="M248" i="10"/>
  <c r="K248" i="10"/>
  <c r="H248" i="10"/>
  <c r="AA247" i="10"/>
  <c r="Y247" i="10"/>
  <c r="W247" i="10"/>
  <c r="U247" i="10"/>
  <c r="S247" i="10"/>
  <c r="Q247" i="10"/>
  <c r="O247" i="10"/>
  <c r="M247" i="10"/>
  <c r="K247" i="10"/>
  <c r="H247" i="10"/>
  <c r="AA246" i="10"/>
  <c r="Y246" i="10"/>
  <c r="W246" i="10"/>
  <c r="U246" i="10"/>
  <c r="S246" i="10"/>
  <c r="Q246" i="10"/>
  <c r="O246" i="10"/>
  <c r="M246" i="10"/>
  <c r="K246" i="10"/>
  <c r="H246" i="10"/>
  <c r="AA245" i="10"/>
  <c r="Y245" i="10"/>
  <c r="W245" i="10"/>
  <c r="U245" i="10"/>
  <c r="S245" i="10"/>
  <c r="Q245" i="10"/>
  <c r="O245" i="10"/>
  <c r="M245" i="10"/>
  <c r="K245" i="10"/>
  <c r="H245" i="10"/>
  <c r="AA244" i="10"/>
  <c r="Y244" i="10"/>
  <c r="W244" i="10"/>
  <c r="U244" i="10"/>
  <c r="S244" i="10"/>
  <c r="Q244" i="10"/>
  <c r="O244" i="10"/>
  <c r="M244" i="10"/>
  <c r="K244" i="10"/>
  <c r="H244" i="10"/>
  <c r="AA243" i="10"/>
  <c r="Y243" i="10"/>
  <c r="W243" i="10"/>
  <c r="U243" i="10"/>
  <c r="S243" i="10"/>
  <c r="Q243" i="10"/>
  <c r="O243" i="10"/>
  <c r="M243" i="10"/>
  <c r="K243" i="10"/>
  <c r="H243" i="10"/>
  <c r="AA242" i="10"/>
  <c r="Y242" i="10"/>
  <c r="W242" i="10"/>
  <c r="U242" i="10"/>
  <c r="S242" i="10"/>
  <c r="Q242" i="10"/>
  <c r="O242" i="10"/>
  <c r="M242" i="10"/>
  <c r="K242" i="10"/>
  <c r="H242" i="10"/>
  <c r="AA241" i="10"/>
  <c r="Y241" i="10"/>
  <c r="W241" i="10"/>
  <c r="U241" i="10"/>
  <c r="S241" i="10"/>
  <c r="Q241" i="10"/>
  <c r="O241" i="10"/>
  <c r="M241" i="10"/>
  <c r="K241" i="10"/>
  <c r="H241" i="10"/>
  <c r="AA240" i="10"/>
  <c r="Y240" i="10"/>
  <c r="W240" i="10"/>
  <c r="U240" i="10"/>
  <c r="S240" i="10"/>
  <c r="Q240" i="10"/>
  <c r="O240" i="10"/>
  <c r="M240" i="10"/>
  <c r="K240" i="10"/>
  <c r="H240" i="10"/>
  <c r="AA239" i="10"/>
  <c r="Y239" i="10"/>
  <c r="W239" i="10"/>
  <c r="U239" i="10"/>
  <c r="S239" i="10"/>
  <c r="Q239" i="10"/>
  <c r="O239" i="10"/>
  <c r="M239" i="10"/>
  <c r="K239" i="10"/>
  <c r="H239" i="10"/>
  <c r="AA238" i="10"/>
  <c r="Y238" i="10"/>
  <c r="W238" i="10"/>
  <c r="U238" i="10"/>
  <c r="S238" i="10"/>
  <c r="Q238" i="10"/>
  <c r="O238" i="10"/>
  <c r="M238" i="10"/>
  <c r="K238" i="10"/>
  <c r="H238" i="10"/>
  <c r="AA237" i="10"/>
  <c r="Y237" i="10"/>
  <c r="W237" i="10"/>
  <c r="U237" i="10"/>
  <c r="S237" i="10"/>
  <c r="Q237" i="10"/>
  <c r="O237" i="10"/>
  <c r="M237" i="10"/>
  <c r="K237" i="10"/>
  <c r="H237" i="10"/>
  <c r="AA236" i="10"/>
  <c r="Y236" i="10"/>
  <c r="W236" i="10"/>
  <c r="U236" i="10"/>
  <c r="S236" i="10"/>
  <c r="Q236" i="10"/>
  <c r="O236" i="10"/>
  <c r="M236" i="10"/>
  <c r="K236" i="10"/>
  <c r="H236" i="10"/>
  <c r="AA235" i="10"/>
  <c r="Y235" i="10"/>
  <c r="W235" i="10"/>
  <c r="U235" i="10"/>
  <c r="S235" i="10"/>
  <c r="Q235" i="10"/>
  <c r="O235" i="10"/>
  <c r="M235" i="10"/>
  <c r="K235" i="10"/>
  <c r="H235" i="10"/>
  <c r="AA234" i="10"/>
  <c r="Y234" i="10"/>
  <c r="W234" i="10"/>
  <c r="U234" i="10"/>
  <c r="S234" i="10"/>
  <c r="Q234" i="10"/>
  <c r="O234" i="10"/>
  <c r="M234" i="10"/>
  <c r="K234" i="10"/>
  <c r="H234" i="10"/>
  <c r="AA233" i="10"/>
  <c r="Y233" i="10"/>
  <c r="W233" i="10"/>
  <c r="U233" i="10"/>
  <c r="S233" i="10"/>
  <c r="Q233" i="10"/>
  <c r="O233" i="10"/>
  <c r="M233" i="10"/>
  <c r="K233" i="10"/>
  <c r="H233" i="10"/>
  <c r="AA232" i="10"/>
  <c r="Y232" i="10"/>
  <c r="W232" i="10"/>
  <c r="U232" i="10"/>
  <c r="S232" i="10"/>
  <c r="Q232" i="10"/>
  <c r="O232" i="10"/>
  <c r="M232" i="10"/>
  <c r="K232" i="10"/>
  <c r="H232" i="10"/>
  <c r="AA231" i="10"/>
  <c r="Y231" i="10"/>
  <c r="W231" i="10"/>
  <c r="U231" i="10"/>
  <c r="S231" i="10"/>
  <c r="Q231" i="10"/>
  <c r="O231" i="10"/>
  <c r="M231" i="10"/>
  <c r="K231" i="10"/>
  <c r="H231" i="10"/>
  <c r="AA230" i="10"/>
  <c r="Y230" i="10"/>
  <c r="W230" i="10"/>
  <c r="U230" i="10"/>
  <c r="S230" i="10"/>
  <c r="Q230" i="10"/>
  <c r="O230" i="10"/>
  <c r="M230" i="10"/>
  <c r="K230" i="10"/>
  <c r="H230" i="10"/>
  <c r="AA229" i="10"/>
  <c r="Y229" i="10"/>
  <c r="W229" i="10"/>
  <c r="U229" i="10"/>
  <c r="S229" i="10"/>
  <c r="Q229" i="10"/>
  <c r="O229" i="10"/>
  <c r="M229" i="10"/>
  <c r="K229" i="10"/>
  <c r="H229" i="10"/>
  <c r="AA228" i="10"/>
  <c r="Y228" i="10"/>
  <c r="W228" i="10"/>
  <c r="U228" i="10"/>
  <c r="S228" i="10"/>
  <c r="Q228" i="10"/>
  <c r="O228" i="10"/>
  <c r="M228" i="10"/>
  <c r="K228" i="10"/>
  <c r="H228" i="10"/>
  <c r="AA227" i="10"/>
  <c r="Y227" i="10"/>
  <c r="W227" i="10"/>
  <c r="U227" i="10"/>
  <c r="S227" i="10"/>
  <c r="Q227" i="10"/>
  <c r="O227" i="10"/>
  <c r="M227" i="10"/>
  <c r="K227" i="10"/>
  <c r="H227" i="10"/>
  <c r="AA226" i="10"/>
  <c r="Y226" i="10"/>
  <c r="W226" i="10"/>
  <c r="U226" i="10"/>
  <c r="S226" i="10"/>
  <c r="Q226" i="10"/>
  <c r="O226" i="10"/>
  <c r="M226" i="10"/>
  <c r="K226" i="10"/>
  <c r="H226" i="10"/>
  <c r="AA225" i="10"/>
  <c r="Y225" i="10"/>
  <c r="W225" i="10"/>
  <c r="U225" i="10"/>
  <c r="S225" i="10"/>
  <c r="Q225" i="10"/>
  <c r="O225" i="10"/>
  <c r="M225" i="10"/>
  <c r="K225" i="10"/>
  <c r="H225" i="10"/>
  <c r="AA224" i="10"/>
  <c r="Y224" i="10"/>
  <c r="W224" i="10"/>
  <c r="U224" i="10"/>
  <c r="S224" i="10"/>
  <c r="Q224" i="10"/>
  <c r="O224" i="10"/>
  <c r="M224" i="10"/>
  <c r="K224" i="10"/>
  <c r="H224" i="10"/>
  <c r="AA223" i="10"/>
  <c r="Z223" i="10"/>
  <c r="Y223" i="10"/>
  <c r="W223" i="10"/>
  <c r="X223" i="10" s="1"/>
  <c r="U223" i="10"/>
  <c r="S223" i="10"/>
  <c r="Q223" i="10"/>
  <c r="O223" i="10"/>
  <c r="M223" i="10"/>
  <c r="K223" i="10"/>
  <c r="H223" i="10"/>
  <c r="AA222" i="10"/>
  <c r="Y222" i="10"/>
  <c r="W222" i="10"/>
  <c r="U222" i="10"/>
  <c r="S222" i="10"/>
  <c r="Q222" i="10"/>
  <c r="O222" i="10"/>
  <c r="M222" i="10"/>
  <c r="K222" i="10"/>
  <c r="H222" i="10"/>
  <c r="AA221" i="10"/>
  <c r="Y221" i="10"/>
  <c r="W221" i="10"/>
  <c r="U221" i="10"/>
  <c r="S221" i="10"/>
  <c r="Q221" i="10"/>
  <c r="O221" i="10"/>
  <c r="M221" i="10"/>
  <c r="K221" i="10"/>
  <c r="H221" i="10"/>
  <c r="AA220" i="10"/>
  <c r="Y220" i="10"/>
  <c r="W220" i="10"/>
  <c r="U220" i="10"/>
  <c r="S220" i="10"/>
  <c r="T220" i="10" s="1"/>
  <c r="Q220" i="10"/>
  <c r="O220" i="10"/>
  <c r="M220" i="10"/>
  <c r="K220" i="10"/>
  <c r="H220" i="10"/>
  <c r="AA219" i="10"/>
  <c r="Y219" i="10"/>
  <c r="W219" i="10"/>
  <c r="U219" i="10"/>
  <c r="S219" i="10"/>
  <c r="Q219" i="10"/>
  <c r="O219" i="10"/>
  <c r="M219" i="10"/>
  <c r="K219" i="10"/>
  <c r="H219" i="10"/>
  <c r="AA218" i="10"/>
  <c r="Y218" i="10"/>
  <c r="W218" i="10"/>
  <c r="U218" i="10"/>
  <c r="S218" i="10"/>
  <c r="Q218" i="10"/>
  <c r="O218" i="10"/>
  <c r="M218" i="10"/>
  <c r="K218" i="10"/>
  <c r="H218" i="10"/>
  <c r="AA217" i="10"/>
  <c r="Y217" i="10"/>
  <c r="W217" i="10"/>
  <c r="U217" i="10"/>
  <c r="S217" i="10"/>
  <c r="Q217" i="10"/>
  <c r="O217" i="10"/>
  <c r="M217" i="10"/>
  <c r="K217" i="10"/>
  <c r="H217" i="10"/>
  <c r="AA216" i="10"/>
  <c r="Y216" i="10"/>
  <c r="W216" i="10"/>
  <c r="U216" i="10"/>
  <c r="S216" i="10"/>
  <c r="Q216" i="10"/>
  <c r="O216" i="10"/>
  <c r="M216" i="10"/>
  <c r="K216" i="10"/>
  <c r="H216" i="10"/>
  <c r="AA215" i="10"/>
  <c r="Y215" i="10"/>
  <c r="W215" i="10"/>
  <c r="U215" i="10"/>
  <c r="S215" i="10"/>
  <c r="Q215" i="10"/>
  <c r="O215" i="10"/>
  <c r="M215" i="10"/>
  <c r="N215" i="10" s="1"/>
  <c r="K215" i="10"/>
  <c r="H215" i="10"/>
  <c r="AA214" i="10"/>
  <c r="Y214" i="10"/>
  <c r="W214" i="10"/>
  <c r="U214" i="10"/>
  <c r="S214" i="10"/>
  <c r="T214" i="10" s="1"/>
  <c r="Q214" i="10"/>
  <c r="O214" i="10"/>
  <c r="M214" i="10"/>
  <c r="K214" i="10"/>
  <c r="H214" i="10"/>
  <c r="AB213" i="10"/>
  <c r="AA213" i="10"/>
  <c r="Y213" i="10"/>
  <c r="W213" i="10"/>
  <c r="U213" i="10"/>
  <c r="S213" i="10"/>
  <c r="Q213" i="10"/>
  <c r="O213" i="10"/>
  <c r="N213" i="10"/>
  <c r="M213" i="10"/>
  <c r="K213" i="10"/>
  <c r="H213" i="10"/>
  <c r="AA212" i="10"/>
  <c r="Y212" i="10"/>
  <c r="W212" i="10"/>
  <c r="U212" i="10"/>
  <c r="S212" i="10"/>
  <c r="Q212" i="10"/>
  <c r="O212" i="10"/>
  <c r="M212" i="10"/>
  <c r="K212" i="10"/>
  <c r="H212" i="10"/>
  <c r="AA211" i="10"/>
  <c r="Y211" i="10"/>
  <c r="W211" i="10"/>
  <c r="U211" i="10"/>
  <c r="S211" i="10"/>
  <c r="Q211" i="10"/>
  <c r="O211" i="10"/>
  <c r="M211" i="10"/>
  <c r="K211" i="10"/>
  <c r="H211" i="10"/>
  <c r="AA210" i="10"/>
  <c r="Y210" i="10"/>
  <c r="W210" i="10"/>
  <c r="U210" i="10"/>
  <c r="S210" i="10"/>
  <c r="Q210" i="10"/>
  <c r="O210" i="10"/>
  <c r="M210" i="10"/>
  <c r="K210" i="10"/>
  <c r="H210" i="10"/>
  <c r="AA209" i="10"/>
  <c r="Y209" i="10"/>
  <c r="W209" i="10"/>
  <c r="U209" i="10"/>
  <c r="S209" i="10"/>
  <c r="Q209" i="10"/>
  <c r="O209" i="10"/>
  <c r="M209" i="10"/>
  <c r="K209" i="10"/>
  <c r="H209" i="10"/>
  <c r="AA208" i="10"/>
  <c r="Y208" i="10"/>
  <c r="W208" i="10"/>
  <c r="U208" i="10"/>
  <c r="S208" i="10"/>
  <c r="Q208" i="10"/>
  <c r="O208" i="10"/>
  <c r="M208" i="10"/>
  <c r="K208" i="10"/>
  <c r="H208" i="10"/>
  <c r="AA207" i="10"/>
  <c r="Y207" i="10"/>
  <c r="W207" i="10"/>
  <c r="X207" i="10" s="1"/>
  <c r="U207" i="10"/>
  <c r="S207" i="10"/>
  <c r="Q207" i="10"/>
  <c r="O207" i="10"/>
  <c r="M207" i="10"/>
  <c r="K207" i="10"/>
  <c r="H207" i="10"/>
  <c r="AA206" i="10"/>
  <c r="Y206" i="10"/>
  <c r="W206" i="10"/>
  <c r="U206" i="10"/>
  <c r="S206" i="10"/>
  <c r="Q206" i="10"/>
  <c r="O206" i="10"/>
  <c r="M206" i="10"/>
  <c r="K206" i="10"/>
  <c r="H206" i="10"/>
  <c r="AA205" i="10"/>
  <c r="Y205" i="10"/>
  <c r="W205" i="10"/>
  <c r="U205" i="10"/>
  <c r="S205" i="10"/>
  <c r="Q205" i="10"/>
  <c r="O205" i="10"/>
  <c r="M205" i="10"/>
  <c r="K205" i="10"/>
  <c r="H205" i="10"/>
  <c r="AA204" i="10"/>
  <c r="Y204" i="10"/>
  <c r="W204" i="10"/>
  <c r="U204" i="10"/>
  <c r="S204" i="10"/>
  <c r="T204" i="10" s="1"/>
  <c r="Q204" i="10"/>
  <c r="O204" i="10"/>
  <c r="M204" i="10"/>
  <c r="K204" i="10"/>
  <c r="H204" i="10"/>
  <c r="AA203" i="10"/>
  <c r="Y203" i="10"/>
  <c r="W203" i="10"/>
  <c r="U203" i="10"/>
  <c r="S203" i="10"/>
  <c r="Q203" i="10"/>
  <c r="O203" i="10"/>
  <c r="M203" i="10"/>
  <c r="K203" i="10"/>
  <c r="H203" i="10"/>
  <c r="AA202" i="10"/>
  <c r="Y202" i="10"/>
  <c r="W202" i="10"/>
  <c r="U202" i="10"/>
  <c r="S202" i="10"/>
  <c r="Q202" i="10"/>
  <c r="O202" i="10"/>
  <c r="M202" i="10"/>
  <c r="K202" i="10"/>
  <c r="H202" i="10"/>
  <c r="AA201" i="10"/>
  <c r="Y201" i="10"/>
  <c r="W201" i="10"/>
  <c r="U201" i="10"/>
  <c r="S201" i="10"/>
  <c r="Q201" i="10"/>
  <c r="O201" i="10"/>
  <c r="M201" i="10"/>
  <c r="K201" i="10"/>
  <c r="H201" i="10"/>
  <c r="AA200" i="10"/>
  <c r="Y200" i="10"/>
  <c r="W200" i="10"/>
  <c r="U200" i="10"/>
  <c r="S200" i="10"/>
  <c r="Q200" i="10"/>
  <c r="O200" i="10"/>
  <c r="M200" i="10"/>
  <c r="K200" i="10"/>
  <c r="H200" i="10"/>
  <c r="AA199" i="10"/>
  <c r="Y199" i="10"/>
  <c r="W199" i="10"/>
  <c r="U199" i="10"/>
  <c r="S199" i="10"/>
  <c r="Q199" i="10"/>
  <c r="O199" i="10"/>
  <c r="M199" i="10"/>
  <c r="K199" i="10"/>
  <c r="H199" i="10"/>
  <c r="AA198" i="10"/>
  <c r="Y198" i="10"/>
  <c r="W198" i="10"/>
  <c r="U198" i="10"/>
  <c r="S198" i="10"/>
  <c r="Q198" i="10"/>
  <c r="O198" i="10"/>
  <c r="M198" i="10"/>
  <c r="K198" i="10"/>
  <c r="H198" i="10"/>
  <c r="AA197" i="10"/>
  <c r="Y197" i="10"/>
  <c r="W197" i="10"/>
  <c r="U197" i="10"/>
  <c r="S197" i="10"/>
  <c r="Q197" i="10"/>
  <c r="O197" i="10"/>
  <c r="M197" i="10"/>
  <c r="K197" i="10"/>
  <c r="H197" i="10"/>
  <c r="AA196" i="10"/>
  <c r="Y196" i="10"/>
  <c r="W196" i="10"/>
  <c r="U196" i="10"/>
  <c r="S196" i="10"/>
  <c r="Q196" i="10"/>
  <c r="O196" i="10"/>
  <c r="M196" i="10"/>
  <c r="K196" i="10"/>
  <c r="H196" i="10"/>
  <c r="AA195" i="10"/>
  <c r="Y195" i="10"/>
  <c r="W195" i="10"/>
  <c r="U195" i="10"/>
  <c r="S195" i="10"/>
  <c r="Q195" i="10"/>
  <c r="O195" i="10"/>
  <c r="M195" i="10"/>
  <c r="K195" i="10"/>
  <c r="H195" i="10"/>
  <c r="AA194" i="10"/>
  <c r="Y194" i="10"/>
  <c r="W194" i="10"/>
  <c r="U194" i="10"/>
  <c r="S194" i="10"/>
  <c r="Q194" i="10"/>
  <c r="O194" i="10"/>
  <c r="M194" i="10"/>
  <c r="K194" i="10"/>
  <c r="H194" i="10"/>
  <c r="AA193" i="10"/>
  <c r="Y193" i="10"/>
  <c r="W193" i="10"/>
  <c r="U193" i="10"/>
  <c r="S193" i="10"/>
  <c r="Q193" i="10"/>
  <c r="O193" i="10"/>
  <c r="M193" i="10"/>
  <c r="K193" i="10"/>
  <c r="H193" i="10"/>
  <c r="AA192" i="10"/>
  <c r="Y192" i="10"/>
  <c r="W192" i="10"/>
  <c r="U192" i="10"/>
  <c r="S192" i="10"/>
  <c r="Q192" i="10"/>
  <c r="O192" i="10"/>
  <c r="M192" i="10"/>
  <c r="K192" i="10"/>
  <c r="H192" i="10"/>
  <c r="AA191" i="10"/>
  <c r="Y191" i="10"/>
  <c r="W191" i="10"/>
  <c r="U191" i="10"/>
  <c r="S191" i="10"/>
  <c r="Q191" i="10"/>
  <c r="O191" i="10"/>
  <c r="M191" i="10"/>
  <c r="K191" i="10"/>
  <c r="H191" i="10"/>
  <c r="AA190" i="10"/>
  <c r="Y190" i="10"/>
  <c r="W190" i="10"/>
  <c r="U190" i="10"/>
  <c r="S190" i="10"/>
  <c r="Q190" i="10"/>
  <c r="O190" i="10"/>
  <c r="M190" i="10"/>
  <c r="K190" i="10"/>
  <c r="H190" i="10"/>
  <c r="H189" i="10"/>
  <c r="H188" i="10"/>
  <c r="AA187" i="10"/>
  <c r="Y187" i="10"/>
  <c r="W187" i="10"/>
  <c r="U187" i="10"/>
  <c r="S187" i="10"/>
  <c r="Q187" i="10"/>
  <c r="O187" i="10"/>
  <c r="M187" i="10"/>
  <c r="K187" i="10"/>
  <c r="H187" i="10"/>
  <c r="H186" i="10"/>
  <c r="AA185" i="10"/>
  <c r="Y185" i="10"/>
  <c r="W185" i="10"/>
  <c r="U185" i="10"/>
  <c r="S185" i="10"/>
  <c r="Q185" i="10"/>
  <c r="O185" i="10"/>
  <c r="M185" i="10"/>
  <c r="K185" i="10"/>
  <c r="H185" i="10"/>
  <c r="AA184" i="10"/>
  <c r="Y184" i="10"/>
  <c r="W184" i="10"/>
  <c r="U184" i="10"/>
  <c r="S184" i="10"/>
  <c r="Q184" i="10"/>
  <c r="O184" i="10"/>
  <c r="M184" i="10"/>
  <c r="K184" i="10"/>
  <c r="H184" i="10"/>
  <c r="AA183" i="10"/>
  <c r="Y183" i="10"/>
  <c r="W183" i="10"/>
  <c r="U183" i="10"/>
  <c r="S183" i="10"/>
  <c r="Q183" i="10"/>
  <c r="O183" i="10"/>
  <c r="M183" i="10"/>
  <c r="K183" i="10"/>
  <c r="H183" i="10"/>
  <c r="AA182" i="10"/>
  <c r="Y182" i="10"/>
  <c r="W182" i="10"/>
  <c r="U182" i="10"/>
  <c r="S182" i="10"/>
  <c r="Q182" i="10"/>
  <c r="O182" i="10"/>
  <c r="M182" i="10"/>
  <c r="K182" i="10"/>
  <c r="H182" i="10"/>
  <c r="H181" i="10"/>
  <c r="N181" i="10" s="1"/>
  <c r="AA180" i="10"/>
  <c r="Y180" i="10"/>
  <c r="W180" i="10"/>
  <c r="U180" i="10"/>
  <c r="S180" i="10"/>
  <c r="Q180" i="10"/>
  <c r="O180" i="10"/>
  <c r="M180" i="10"/>
  <c r="K180" i="10"/>
  <c r="H180" i="10"/>
  <c r="AA179" i="10"/>
  <c r="Y179" i="10"/>
  <c r="W179" i="10"/>
  <c r="U179" i="10"/>
  <c r="S179" i="10"/>
  <c r="Q179" i="10"/>
  <c r="O179" i="10"/>
  <c r="M179" i="10"/>
  <c r="K179" i="10"/>
  <c r="H179" i="10"/>
  <c r="H178" i="10"/>
  <c r="T178" i="10" s="1"/>
  <c r="AA177" i="10"/>
  <c r="Y177" i="10"/>
  <c r="W177" i="10"/>
  <c r="U177" i="10"/>
  <c r="S177" i="10"/>
  <c r="Q177" i="10"/>
  <c r="O177" i="10"/>
  <c r="M177" i="10"/>
  <c r="K177" i="10"/>
  <c r="H177" i="10"/>
  <c r="AA176" i="10"/>
  <c r="Y176" i="10"/>
  <c r="W176" i="10"/>
  <c r="U176" i="10"/>
  <c r="S176" i="10"/>
  <c r="Q176" i="10"/>
  <c r="O176" i="10"/>
  <c r="M176" i="10"/>
  <c r="K176" i="10"/>
  <c r="H176" i="10"/>
  <c r="AA175" i="10"/>
  <c r="Y175" i="10"/>
  <c r="W175" i="10"/>
  <c r="U175" i="10"/>
  <c r="S175" i="10"/>
  <c r="Q175" i="10"/>
  <c r="O175" i="10"/>
  <c r="M175" i="10"/>
  <c r="K175" i="10"/>
  <c r="H175" i="10"/>
  <c r="AA174" i="10"/>
  <c r="Y174" i="10"/>
  <c r="W174" i="10"/>
  <c r="U174" i="10"/>
  <c r="S174" i="10"/>
  <c r="Q174" i="10"/>
  <c r="O174" i="10"/>
  <c r="M174" i="10"/>
  <c r="K174" i="10"/>
  <c r="H174" i="10"/>
  <c r="AA173" i="10"/>
  <c r="Y173" i="10"/>
  <c r="W173" i="10"/>
  <c r="U173" i="10"/>
  <c r="S173" i="10"/>
  <c r="Q173" i="10"/>
  <c r="O173" i="10"/>
  <c r="M173" i="10"/>
  <c r="K173" i="10"/>
  <c r="H173" i="10"/>
  <c r="AA172" i="10"/>
  <c r="Y172" i="10"/>
  <c r="W172" i="10"/>
  <c r="U172" i="10"/>
  <c r="S172" i="10"/>
  <c r="Q172" i="10"/>
  <c r="O172" i="10"/>
  <c r="M172" i="10"/>
  <c r="K172" i="10"/>
  <c r="H172" i="10"/>
  <c r="R172" i="10" s="1"/>
  <c r="AA171" i="10"/>
  <c r="Y171" i="10"/>
  <c r="W171" i="10"/>
  <c r="U171" i="10"/>
  <c r="S171" i="10"/>
  <c r="Q171" i="10"/>
  <c r="O171" i="10"/>
  <c r="M171" i="10"/>
  <c r="K171" i="10"/>
  <c r="H171" i="10"/>
  <c r="AA170" i="10"/>
  <c r="Y170" i="10"/>
  <c r="W170" i="10"/>
  <c r="U170" i="10"/>
  <c r="S170" i="10"/>
  <c r="Q170" i="10"/>
  <c r="O170" i="10"/>
  <c r="M170" i="10"/>
  <c r="K170" i="10"/>
  <c r="H170" i="10"/>
  <c r="AA169" i="10"/>
  <c r="Y169" i="10"/>
  <c r="W169" i="10"/>
  <c r="U169" i="10"/>
  <c r="S169" i="10"/>
  <c r="Q169" i="10"/>
  <c r="O169" i="10"/>
  <c r="M169" i="10"/>
  <c r="K169" i="10"/>
  <c r="H169" i="10"/>
  <c r="AA168" i="10"/>
  <c r="Y168" i="10"/>
  <c r="W168" i="10"/>
  <c r="U168" i="10"/>
  <c r="S168" i="10"/>
  <c r="Q168" i="10"/>
  <c r="O168" i="10"/>
  <c r="M168" i="10"/>
  <c r="K168" i="10"/>
  <c r="H168" i="10"/>
  <c r="AA167" i="10"/>
  <c r="Y167" i="10"/>
  <c r="W167" i="10"/>
  <c r="U167" i="10"/>
  <c r="S167" i="10"/>
  <c r="Q167" i="10"/>
  <c r="O167" i="10"/>
  <c r="M167" i="10"/>
  <c r="K167" i="10"/>
  <c r="H167" i="10"/>
  <c r="H166" i="10"/>
  <c r="V166" i="10" s="1"/>
  <c r="AA165" i="10"/>
  <c r="Y165" i="10"/>
  <c r="W165" i="10"/>
  <c r="U165" i="10"/>
  <c r="S165" i="10"/>
  <c r="Q165" i="10"/>
  <c r="O165" i="10"/>
  <c r="M165" i="10"/>
  <c r="K165" i="10"/>
  <c r="H165" i="10"/>
  <c r="AA164" i="10"/>
  <c r="Y164" i="10"/>
  <c r="W164" i="10"/>
  <c r="U164" i="10"/>
  <c r="S164" i="10"/>
  <c r="Q164" i="10"/>
  <c r="O164" i="10"/>
  <c r="M164" i="10"/>
  <c r="K164" i="10"/>
  <c r="H164" i="10"/>
  <c r="H163" i="10"/>
  <c r="X163" i="10" s="1"/>
  <c r="AA162" i="10"/>
  <c r="Y162" i="10"/>
  <c r="W162" i="10"/>
  <c r="U162" i="10"/>
  <c r="S162" i="10"/>
  <c r="Q162" i="10"/>
  <c r="O162" i="10"/>
  <c r="M162" i="10"/>
  <c r="K162" i="10"/>
  <c r="H162" i="10"/>
  <c r="AA161" i="10"/>
  <c r="Y161" i="10"/>
  <c r="W161" i="10"/>
  <c r="U161" i="10"/>
  <c r="S161" i="10"/>
  <c r="Q161" i="10"/>
  <c r="O161" i="10"/>
  <c r="M161" i="10"/>
  <c r="K161" i="10"/>
  <c r="H161" i="10"/>
  <c r="AA160" i="10"/>
  <c r="Y160" i="10"/>
  <c r="W160" i="10"/>
  <c r="U160" i="10"/>
  <c r="S160" i="10"/>
  <c r="Q160" i="10"/>
  <c r="O160" i="10"/>
  <c r="M160" i="10"/>
  <c r="K160" i="10"/>
  <c r="H160" i="10"/>
  <c r="AA159" i="10"/>
  <c r="Y159" i="10"/>
  <c r="W159" i="10"/>
  <c r="U159" i="10"/>
  <c r="S159" i="10"/>
  <c r="Q159" i="10"/>
  <c r="O159" i="10"/>
  <c r="M159" i="10"/>
  <c r="K159" i="10"/>
  <c r="H159" i="10"/>
  <c r="AA158" i="10"/>
  <c r="Y158" i="10"/>
  <c r="W158" i="10"/>
  <c r="U158" i="10"/>
  <c r="S158" i="10"/>
  <c r="Q158" i="10"/>
  <c r="O158" i="10"/>
  <c r="M158" i="10"/>
  <c r="K158" i="10"/>
  <c r="H158" i="10"/>
  <c r="H157" i="10"/>
  <c r="N157" i="10" s="1"/>
  <c r="AA156" i="10"/>
  <c r="Y156" i="10"/>
  <c r="W156" i="10"/>
  <c r="U156" i="10"/>
  <c r="S156" i="10"/>
  <c r="Q156" i="10"/>
  <c r="O156" i="10"/>
  <c r="M156" i="10"/>
  <c r="K156" i="10"/>
  <c r="H156" i="10"/>
  <c r="AA155" i="10"/>
  <c r="Y155" i="10"/>
  <c r="W155" i="10"/>
  <c r="U155" i="10"/>
  <c r="S155" i="10"/>
  <c r="Q155" i="10"/>
  <c r="O155" i="10"/>
  <c r="M155" i="10"/>
  <c r="K155" i="10"/>
  <c r="H155" i="10"/>
  <c r="AA154" i="10"/>
  <c r="Y154" i="10"/>
  <c r="W154" i="10"/>
  <c r="U154" i="10"/>
  <c r="S154" i="10"/>
  <c r="Q154" i="10"/>
  <c r="O154" i="10"/>
  <c r="M154" i="10"/>
  <c r="K154" i="10"/>
  <c r="H154" i="10"/>
  <c r="AA153" i="10"/>
  <c r="Y153" i="10"/>
  <c r="W153" i="10"/>
  <c r="U153" i="10"/>
  <c r="S153" i="10"/>
  <c r="Q153" i="10"/>
  <c r="O153" i="10"/>
  <c r="M153" i="10"/>
  <c r="K153" i="10"/>
  <c r="H153" i="10"/>
  <c r="H152" i="10"/>
  <c r="R152" i="10" s="1"/>
  <c r="H151" i="10"/>
  <c r="V151" i="10" s="1"/>
  <c r="AA150" i="10"/>
  <c r="Y150" i="10"/>
  <c r="W150" i="10"/>
  <c r="U150" i="10"/>
  <c r="S150" i="10"/>
  <c r="Q150" i="10"/>
  <c r="O150" i="10"/>
  <c r="M150" i="10"/>
  <c r="K150" i="10"/>
  <c r="H150" i="10"/>
  <c r="R150" i="10" s="1"/>
  <c r="AA149" i="10"/>
  <c r="Y149" i="10"/>
  <c r="W149" i="10"/>
  <c r="U149" i="10"/>
  <c r="S149" i="10"/>
  <c r="Q149" i="10"/>
  <c r="O149" i="10"/>
  <c r="M149" i="10"/>
  <c r="K149" i="10"/>
  <c r="H149" i="10"/>
  <c r="AA148" i="10"/>
  <c r="Y148" i="10"/>
  <c r="W148" i="10"/>
  <c r="U148" i="10"/>
  <c r="S148" i="10"/>
  <c r="Q148" i="10"/>
  <c r="O148" i="10"/>
  <c r="M148" i="10"/>
  <c r="K148" i="10"/>
  <c r="H148" i="10"/>
  <c r="AA147" i="10"/>
  <c r="Y147" i="10"/>
  <c r="W147" i="10"/>
  <c r="U147" i="10"/>
  <c r="S147" i="10"/>
  <c r="Q147" i="10"/>
  <c r="O147" i="10"/>
  <c r="M147" i="10"/>
  <c r="K147" i="10"/>
  <c r="H147" i="10"/>
  <c r="AA146" i="10"/>
  <c r="Y146" i="10"/>
  <c r="W146" i="10"/>
  <c r="U146" i="10"/>
  <c r="S146" i="10"/>
  <c r="Q146" i="10"/>
  <c r="O146" i="10"/>
  <c r="M146" i="10"/>
  <c r="K146" i="10"/>
  <c r="H146" i="10"/>
  <c r="AA145" i="10"/>
  <c r="Y145" i="10"/>
  <c r="W145" i="10"/>
  <c r="U145" i="10"/>
  <c r="S145" i="10"/>
  <c r="Q145" i="10"/>
  <c r="O145" i="10"/>
  <c r="M145" i="10"/>
  <c r="K145" i="10"/>
  <c r="H145" i="10"/>
  <c r="AA144" i="10"/>
  <c r="Y144" i="10"/>
  <c r="W144" i="10"/>
  <c r="U144" i="10"/>
  <c r="S144" i="10"/>
  <c r="Q144" i="10"/>
  <c r="O144" i="10"/>
  <c r="M144" i="10"/>
  <c r="K144" i="10"/>
  <c r="H144" i="10"/>
  <c r="AA143" i="10"/>
  <c r="Y143" i="10"/>
  <c r="W143" i="10"/>
  <c r="U143" i="10"/>
  <c r="S143" i="10"/>
  <c r="Q143" i="10"/>
  <c r="O143" i="10"/>
  <c r="M143" i="10"/>
  <c r="K143" i="10"/>
  <c r="H143" i="10"/>
  <c r="AA142" i="10"/>
  <c r="Y142" i="10"/>
  <c r="W142" i="10"/>
  <c r="U142" i="10"/>
  <c r="S142" i="10"/>
  <c r="Q142" i="10"/>
  <c r="O142" i="10"/>
  <c r="M142" i="10"/>
  <c r="K142" i="10"/>
  <c r="H142" i="10"/>
  <c r="H141" i="10"/>
  <c r="AB141" i="10" s="1"/>
  <c r="AA140" i="10"/>
  <c r="Y140" i="10"/>
  <c r="W140" i="10"/>
  <c r="U140" i="10"/>
  <c r="S140" i="10"/>
  <c r="Q140" i="10"/>
  <c r="O140" i="10"/>
  <c r="M140" i="10"/>
  <c r="K140" i="10"/>
  <c r="H140" i="10"/>
  <c r="AA139" i="10"/>
  <c r="Y139" i="10"/>
  <c r="W139" i="10"/>
  <c r="U139" i="10"/>
  <c r="S139" i="10"/>
  <c r="Q139" i="10"/>
  <c r="O139" i="10"/>
  <c r="M139" i="10"/>
  <c r="K139" i="10"/>
  <c r="H139" i="10"/>
  <c r="AA138" i="10"/>
  <c r="Y138" i="10"/>
  <c r="W138" i="10"/>
  <c r="U138" i="10"/>
  <c r="S138" i="10"/>
  <c r="Q138" i="10"/>
  <c r="O138" i="10"/>
  <c r="M138" i="10"/>
  <c r="K138" i="10"/>
  <c r="H138" i="10"/>
  <c r="AA137" i="10"/>
  <c r="Y137" i="10"/>
  <c r="W137" i="10"/>
  <c r="U137" i="10"/>
  <c r="S137" i="10"/>
  <c r="Q137" i="10"/>
  <c r="O137" i="10"/>
  <c r="M137" i="10"/>
  <c r="K137" i="10"/>
  <c r="H137" i="10"/>
  <c r="H136" i="10"/>
  <c r="X136" i="10" s="1"/>
  <c r="AA135" i="10"/>
  <c r="Y135" i="10"/>
  <c r="W135" i="10"/>
  <c r="U135" i="10"/>
  <c r="S135" i="10"/>
  <c r="Q135" i="10"/>
  <c r="O135" i="10"/>
  <c r="M135" i="10"/>
  <c r="K135" i="10"/>
  <c r="H135" i="10"/>
  <c r="AA134" i="10"/>
  <c r="Y134" i="10"/>
  <c r="W134" i="10"/>
  <c r="U134" i="10"/>
  <c r="S134" i="10"/>
  <c r="Q134" i="10"/>
  <c r="O134" i="10"/>
  <c r="M134" i="10"/>
  <c r="K134" i="10"/>
  <c r="H134" i="10"/>
  <c r="AA133" i="10"/>
  <c r="Y133" i="10"/>
  <c r="W133" i="10"/>
  <c r="U133" i="10"/>
  <c r="S133" i="10"/>
  <c r="Q133" i="10"/>
  <c r="O133" i="10"/>
  <c r="M133" i="10"/>
  <c r="K133" i="10"/>
  <c r="H133" i="10"/>
  <c r="H132" i="10"/>
  <c r="H131" i="10"/>
  <c r="Z131" i="10" s="1"/>
  <c r="H130" i="10"/>
  <c r="L130" i="10" s="1"/>
  <c r="H129" i="10"/>
  <c r="T129" i="10" s="1"/>
  <c r="AA128" i="10"/>
  <c r="Y128" i="10"/>
  <c r="W128" i="10"/>
  <c r="U128" i="10"/>
  <c r="S128" i="10"/>
  <c r="Q128" i="10"/>
  <c r="O128" i="10"/>
  <c r="M128" i="10"/>
  <c r="K128" i="10"/>
  <c r="H128" i="10"/>
  <c r="AA127" i="10"/>
  <c r="Y127" i="10"/>
  <c r="W127" i="10"/>
  <c r="U127" i="10"/>
  <c r="S127" i="10"/>
  <c r="Q127" i="10"/>
  <c r="O127" i="10"/>
  <c r="M127" i="10"/>
  <c r="K127" i="10"/>
  <c r="H127" i="10"/>
  <c r="AA126" i="10"/>
  <c r="Y126" i="10"/>
  <c r="W126" i="10"/>
  <c r="U126" i="10"/>
  <c r="S126" i="10"/>
  <c r="Q126" i="10"/>
  <c r="O126" i="10"/>
  <c r="M126" i="10"/>
  <c r="K126" i="10"/>
  <c r="H126" i="10"/>
  <c r="AA125" i="10"/>
  <c r="Y125" i="10"/>
  <c r="W125" i="10"/>
  <c r="U125" i="10"/>
  <c r="S125" i="10"/>
  <c r="Q125" i="10"/>
  <c r="O125" i="10"/>
  <c r="M125" i="10"/>
  <c r="K125" i="10"/>
  <c r="H125" i="10"/>
  <c r="AA124" i="10"/>
  <c r="Y124" i="10"/>
  <c r="W124" i="10"/>
  <c r="U124" i="10"/>
  <c r="S124" i="10"/>
  <c r="Q124" i="10"/>
  <c r="O124" i="10"/>
  <c r="M124" i="10"/>
  <c r="K124" i="10"/>
  <c r="H124" i="10"/>
  <c r="AA123" i="10"/>
  <c r="Y123" i="10"/>
  <c r="W123" i="10"/>
  <c r="U123" i="10"/>
  <c r="S123" i="10"/>
  <c r="Q123" i="10"/>
  <c r="O123" i="10"/>
  <c r="M123" i="10"/>
  <c r="K123" i="10"/>
  <c r="H123" i="10"/>
  <c r="AA122" i="10"/>
  <c r="Y122" i="10"/>
  <c r="W122" i="10"/>
  <c r="U122" i="10"/>
  <c r="S122" i="10"/>
  <c r="Q122" i="10"/>
  <c r="O122" i="10"/>
  <c r="M122" i="10"/>
  <c r="K122" i="10"/>
  <c r="H122" i="10"/>
  <c r="AA121" i="10"/>
  <c r="Y121" i="10"/>
  <c r="W121" i="10"/>
  <c r="U121" i="10"/>
  <c r="S121" i="10"/>
  <c r="Q121" i="10"/>
  <c r="O121" i="10"/>
  <c r="M121" i="10"/>
  <c r="K121" i="10"/>
  <c r="H121" i="10"/>
  <c r="H120" i="10"/>
  <c r="AA119" i="10"/>
  <c r="Y119" i="10"/>
  <c r="W119" i="10"/>
  <c r="U119" i="10"/>
  <c r="S119" i="10"/>
  <c r="Q119" i="10"/>
  <c r="O119" i="10"/>
  <c r="M119" i="10"/>
  <c r="K119" i="10"/>
  <c r="H119" i="10"/>
  <c r="N119" i="10" s="1"/>
  <c r="AA118" i="10"/>
  <c r="Y118" i="10"/>
  <c r="W118" i="10"/>
  <c r="U118" i="10"/>
  <c r="S118" i="10"/>
  <c r="Q118" i="10"/>
  <c r="O118" i="10"/>
  <c r="M118" i="10"/>
  <c r="K118" i="10"/>
  <c r="H118" i="10"/>
  <c r="AA117" i="10"/>
  <c r="Y117" i="10"/>
  <c r="W117" i="10"/>
  <c r="U117" i="10"/>
  <c r="S117" i="10"/>
  <c r="Q117" i="10"/>
  <c r="O117" i="10"/>
  <c r="M117" i="10"/>
  <c r="K117" i="10"/>
  <c r="H117" i="10"/>
  <c r="AA116" i="10"/>
  <c r="Y116" i="10"/>
  <c r="W116" i="10"/>
  <c r="U116" i="10"/>
  <c r="S116" i="10"/>
  <c r="Q116" i="10"/>
  <c r="O116" i="10"/>
  <c r="M116" i="10"/>
  <c r="K116" i="10"/>
  <c r="H116" i="10"/>
  <c r="AA115" i="10"/>
  <c r="Y115" i="10"/>
  <c r="W115" i="10"/>
  <c r="U115" i="10"/>
  <c r="S115" i="10"/>
  <c r="Q115" i="10"/>
  <c r="O115" i="10"/>
  <c r="M115" i="10"/>
  <c r="K115" i="10"/>
  <c r="H115" i="10"/>
  <c r="AA114" i="10"/>
  <c r="Y114" i="10"/>
  <c r="W114" i="10"/>
  <c r="U114" i="10"/>
  <c r="S114" i="10"/>
  <c r="Q114" i="10"/>
  <c r="O114" i="10"/>
  <c r="M114" i="10"/>
  <c r="K114" i="10"/>
  <c r="H114" i="10"/>
  <c r="H113" i="10"/>
  <c r="X113" i="10" s="1"/>
  <c r="AA112" i="10"/>
  <c r="Y112" i="10"/>
  <c r="W112" i="10"/>
  <c r="U112" i="10"/>
  <c r="S112" i="10"/>
  <c r="Q112" i="10"/>
  <c r="O112" i="10"/>
  <c r="M112" i="10"/>
  <c r="K112" i="10"/>
  <c r="H112" i="10"/>
  <c r="H111" i="10"/>
  <c r="X111" i="10" s="1"/>
  <c r="AA110" i="10"/>
  <c r="Y110" i="10"/>
  <c r="W110" i="10"/>
  <c r="U110" i="10"/>
  <c r="S110" i="10"/>
  <c r="Q110" i="10"/>
  <c r="O110" i="10"/>
  <c r="M110" i="10"/>
  <c r="K110" i="10"/>
  <c r="H110" i="10"/>
  <c r="AA109" i="10"/>
  <c r="Y109" i="10"/>
  <c r="W109" i="10"/>
  <c r="U109" i="10"/>
  <c r="S109" i="10"/>
  <c r="Q109" i="10"/>
  <c r="O109" i="10"/>
  <c r="M109" i="10"/>
  <c r="K109" i="10"/>
  <c r="H109" i="10"/>
  <c r="AA108" i="10"/>
  <c r="Y108" i="10"/>
  <c r="W108" i="10"/>
  <c r="U108" i="10"/>
  <c r="S108" i="10"/>
  <c r="Q108" i="10"/>
  <c r="O108" i="10"/>
  <c r="M108" i="10"/>
  <c r="K108" i="10"/>
  <c r="H108" i="10"/>
  <c r="AA107" i="10"/>
  <c r="Y107" i="10"/>
  <c r="W107" i="10"/>
  <c r="U107" i="10"/>
  <c r="S107" i="10"/>
  <c r="Q107" i="10"/>
  <c r="O107" i="10"/>
  <c r="M107" i="10"/>
  <c r="K107" i="10"/>
  <c r="H107" i="10"/>
  <c r="AA106" i="10"/>
  <c r="Y106" i="10"/>
  <c r="W106" i="10"/>
  <c r="U106" i="10"/>
  <c r="S106" i="10"/>
  <c r="Q106" i="10"/>
  <c r="O106" i="10"/>
  <c r="M106" i="10"/>
  <c r="K106" i="10"/>
  <c r="H106" i="10"/>
  <c r="AA105" i="10"/>
  <c r="Y105" i="10"/>
  <c r="W105" i="10"/>
  <c r="U105" i="10"/>
  <c r="S105" i="10"/>
  <c r="Q105" i="10"/>
  <c r="O105" i="10"/>
  <c r="M105" i="10"/>
  <c r="K105" i="10"/>
  <c r="H105" i="10"/>
  <c r="AA104" i="10"/>
  <c r="Y104" i="10"/>
  <c r="W104" i="10"/>
  <c r="U104" i="10"/>
  <c r="S104" i="10"/>
  <c r="Q104" i="10"/>
  <c r="O104" i="10"/>
  <c r="M104" i="10"/>
  <c r="K104" i="10"/>
  <c r="H104" i="10"/>
  <c r="AA103" i="10"/>
  <c r="Y103" i="10"/>
  <c r="W103" i="10"/>
  <c r="U103" i="10"/>
  <c r="S103" i="10"/>
  <c r="Q103" i="10"/>
  <c r="O103" i="10"/>
  <c r="M103" i="10"/>
  <c r="K103" i="10"/>
  <c r="H103" i="10"/>
  <c r="AA102" i="10"/>
  <c r="Y102" i="10"/>
  <c r="W102" i="10"/>
  <c r="U102" i="10"/>
  <c r="S102" i="10"/>
  <c r="Q102" i="10"/>
  <c r="O102" i="10"/>
  <c r="M102" i="10"/>
  <c r="K102" i="10"/>
  <c r="H102" i="10"/>
  <c r="H101" i="10"/>
  <c r="AA100" i="10"/>
  <c r="Y100" i="10"/>
  <c r="W100" i="10"/>
  <c r="U100" i="10"/>
  <c r="S100" i="10"/>
  <c r="Q100" i="10"/>
  <c r="O100" i="10"/>
  <c r="M100" i="10"/>
  <c r="K100" i="10"/>
  <c r="H100" i="10"/>
  <c r="H99" i="10"/>
  <c r="AA98" i="10"/>
  <c r="Y98" i="10"/>
  <c r="W98" i="10"/>
  <c r="U98" i="10"/>
  <c r="S98" i="10"/>
  <c r="Q98" i="10"/>
  <c r="O98" i="10"/>
  <c r="M98" i="10"/>
  <c r="K98" i="10"/>
  <c r="H98" i="10"/>
  <c r="AA97" i="10"/>
  <c r="Y97" i="10"/>
  <c r="W97" i="10"/>
  <c r="U97" i="10"/>
  <c r="S97" i="10"/>
  <c r="Q97" i="10"/>
  <c r="O97" i="10"/>
  <c r="M97" i="10"/>
  <c r="K97" i="10"/>
  <c r="H97" i="10"/>
  <c r="AA96" i="10"/>
  <c r="Y96" i="10"/>
  <c r="W96" i="10"/>
  <c r="U96" i="10"/>
  <c r="S96" i="10"/>
  <c r="Q96" i="10"/>
  <c r="O96" i="10"/>
  <c r="M96" i="10"/>
  <c r="K96" i="10"/>
  <c r="H96" i="10"/>
  <c r="AA95" i="10"/>
  <c r="Y95" i="10"/>
  <c r="W95" i="10"/>
  <c r="U95" i="10"/>
  <c r="S95" i="10"/>
  <c r="Q95" i="10"/>
  <c r="O95" i="10"/>
  <c r="M95" i="10"/>
  <c r="K95" i="10"/>
  <c r="H95" i="10"/>
  <c r="AA94" i="10"/>
  <c r="Y94" i="10"/>
  <c r="W94" i="10"/>
  <c r="U94" i="10"/>
  <c r="S94" i="10"/>
  <c r="Q94" i="10"/>
  <c r="O94" i="10"/>
  <c r="M94" i="10"/>
  <c r="K94" i="10"/>
  <c r="H94" i="10"/>
  <c r="AA93" i="10"/>
  <c r="Y93" i="10"/>
  <c r="W93" i="10"/>
  <c r="U93" i="10"/>
  <c r="S93" i="10"/>
  <c r="Q93" i="10"/>
  <c r="O93" i="10"/>
  <c r="M93" i="10"/>
  <c r="K93" i="10"/>
  <c r="H93" i="10"/>
  <c r="AA92" i="10"/>
  <c r="Y92" i="10"/>
  <c r="W92" i="10"/>
  <c r="U92" i="10"/>
  <c r="S92" i="10"/>
  <c r="Q92" i="10"/>
  <c r="O92" i="10"/>
  <c r="M92" i="10"/>
  <c r="K92" i="10"/>
  <c r="H92" i="10"/>
  <c r="H91" i="10"/>
  <c r="X91" i="10" s="1"/>
  <c r="AA90" i="10"/>
  <c r="Y90" i="10"/>
  <c r="W90" i="10"/>
  <c r="U90" i="10"/>
  <c r="S90" i="10"/>
  <c r="Q90" i="10"/>
  <c r="O90" i="10"/>
  <c r="M90" i="10"/>
  <c r="K90" i="10"/>
  <c r="H90" i="10"/>
  <c r="AA89" i="10"/>
  <c r="Y89" i="10"/>
  <c r="W89" i="10"/>
  <c r="U89" i="10"/>
  <c r="S89" i="10"/>
  <c r="Q89" i="10"/>
  <c r="O89" i="10"/>
  <c r="M89" i="10"/>
  <c r="K89" i="10"/>
  <c r="H89" i="10"/>
  <c r="H88" i="10"/>
  <c r="AA87" i="10"/>
  <c r="Y87" i="10"/>
  <c r="W87" i="10"/>
  <c r="U87" i="10"/>
  <c r="S87" i="10"/>
  <c r="Q87" i="10"/>
  <c r="O87" i="10"/>
  <c r="M87" i="10"/>
  <c r="K87" i="10"/>
  <c r="H87" i="10"/>
  <c r="AA86" i="10"/>
  <c r="Y86" i="10"/>
  <c r="W86" i="10"/>
  <c r="U86" i="10"/>
  <c r="S86" i="10"/>
  <c r="Q86" i="10"/>
  <c r="O86" i="10"/>
  <c r="M86" i="10"/>
  <c r="K86" i="10"/>
  <c r="H86" i="10"/>
  <c r="H85" i="10"/>
  <c r="X85" i="10" s="1"/>
  <c r="AA84" i="10"/>
  <c r="Y84" i="10"/>
  <c r="W84" i="10"/>
  <c r="U84" i="10"/>
  <c r="S84" i="10"/>
  <c r="Q84" i="10"/>
  <c r="O84" i="10"/>
  <c r="M84" i="10"/>
  <c r="K84" i="10"/>
  <c r="H84" i="10"/>
  <c r="H83" i="10"/>
  <c r="N83" i="10" s="1"/>
  <c r="AA82" i="10"/>
  <c r="Y82" i="10"/>
  <c r="W82" i="10"/>
  <c r="U82" i="10"/>
  <c r="S82" i="10"/>
  <c r="Q82" i="10"/>
  <c r="O82" i="10"/>
  <c r="M82" i="10"/>
  <c r="K82" i="10"/>
  <c r="H82" i="10"/>
  <c r="AA81" i="10"/>
  <c r="Y81" i="10"/>
  <c r="W81" i="10"/>
  <c r="U81" i="10"/>
  <c r="S81" i="10"/>
  <c r="Q81" i="10"/>
  <c r="O81" i="10"/>
  <c r="M81" i="10"/>
  <c r="K81" i="10"/>
  <c r="H81" i="10"/>
  <c r="H80" i="10"/>
  <c r="N80" i="10" s="1"/>
  <c r="AA79" i="10"/>
  <c r="Y79" i="10"/>
  <c r="W79" i="10"/>
  <c r="U79" i="10"/>
  <c r="S79" i="10"/>
  <c r="Q79" i="10"/>
  <c r="O79" i="10"/>
  <c r="M79" i="10"/>
  <c r="K79" i="10"/>
  <c r="H79" i="10"/>
  <c r="H78" i="10"/>
  <c r="AA77" i="10"/>
  <c r="Y77" i="10"/>
  <c r="W77" i="10"/>
  <c r="U77" i="10"/>
  <c r="S77" i="10"/>
  <c r="Q77" i="10"/>
  <c r="O77" i="10"/>
  <c r="M77" i="10"/>
  <c r="K77" i="10"/>
  <c r="H77" i="10"/>
  <c r="AA76" i="10"/>
  <c r="Y76" i="10"/>
  <c r="W76" i="10"/>
  <c r="U76" i="10"/>
  <c r="S76" i="10"/>
  <c r="Q76" i="10"/>
  <c r="O76" i="10"/>
  <c r="M76" i="10"/>
  <c r="K76" i="10"/>
  <c r="H76" i="10"/>
  <c r="AA75" i="10"/>
  <c r="Y75" i="10"/>
  <c r="W75" i="10"/>
  <c r="U75" i="10"/>
  <c r="S75" i="10"/>
  <c r="Q75" i="10"/>
  <c r="O75" i="10"/>
  <c r="M75" i="10"/>
  <c r="K75" i="10"/>
  <c r="H75" i="10"/>
  <c r="H74" i="10"/>
  <c r="X74" i="10" s="1"/>
  <c r="H73" i="10"/>
  <c r="Z73" i="10" s="1"/>
  <c r="AA72" i="10"/>
  <c r="Y72" i="10"/>
  <c r="W72" i="10"/>
  <c r="U72" i="10"/>
  <c r="S72" i="10"/>
  <c r="Q72" i="10"/>
  <c r="O72" i="10"/>
  <c r="M72" i="10"/>
  <c r="K72" i="10"/>
  <c r="H72" i="10"/>
  <c r="AA71" i="10"/>
  <c r="Y71" i="10"/>
  <c r="W71" i="10"/>
  <c r="U71" i="10"/>
  <c r="S71" i="10"/>
  <c r="Q71" i="10"/>
  <c r="O71" i="10"/>
  <c r="M71" i="10"/>
  <c r="K71" i="10"/>
  <c r="H71" i="10"/>
  <c r="Z71" i="10" s="1"/>
  <c r="AA70" i="10"/>
  <c r="Y70" i="10"/>
  <c r="W70" i="10"/>
  <c r="U70" i="10"/>
  <c r="S70" i="10"/>
  <c r="Q70" i="10"/>
  <c r="O70" i="10"/>
  <c r="M70" i="10"/>
  <c r="K70" i="10"/>
  <c r="H70" i="10"/>
  <c r="AA69" i="10"/>
  <c r="Y69" i="10"/>
  <c r="W69" i="10"/>
  <c r="U69" i="10"/>
  <c r="S69" i="10"/>
  <c r="Q69" i="10"/>
  <c r="O69" i="10"/>
  <c r="M69" i="10"/>
  <c r="K69" i="10"/>
  <c r="H69" i="10"/>
  <c r="AA68" i="10"/>
  <c r="Y68" i="10"/>
  <c r="W68" i="10"/>
  <c r="U68" i="10"/>
  <c r="S68" i="10"/>
  <c r="Q68" i="10"/>
  <c r="O68" i="10"/>
  <c r="M68" i="10"/>
  <c r="K68" i="10"/>
  <c r="H68" i="10"/>
  <c r="AA67" i="10"/>
  <c r="Y67" i="10"/>
  <c r="W67" i="10"/>
  <c r="U67" i="10"/>
  <c r="S67" i="10"/>
  <c r="Q67" i="10"/>
  <c r="O67" i="10"/>
  <c r="M67" i="10"/>
  <c r="K67" i="10"/>
  <c r="H67" i="10"/>
  <c r="AA66" i="10"/>
  <c r="Y66" i="10"/>
  <c r="W66" i="10"/>
  <c r="U66" i="10"/>
  <c r="S66" i="10"/>
  <c r="Q66" i="10"/>
  <c r="O66" i="10"/>
  <c r="M66" i="10"/>
  <c r="K66" i="10"/>
  <c r="H66" i="10"/>
  <c r="AA65" i="10"/>
  <c r="Y65" i="10"/>
  <c r="W65" i="10"/>
  <c r="U65" i="10"/>
  <c r="S65" i="10"/>
  <c r="Q65" i="10"/>
  <c r="O65" i="10"/>
  <c r="M65" i="10"/>
  <c r="K65" i="10"/>
  <c r="H65" i="10"/>
  <c r="AA64" i="10"/>
  <c r="Y64" i="10"/>
  <c r="W64" i="10"/>
  <c r="U64" i="10"/>
  <c r="S64" i="10"/>
  <c r="Q64" i="10"/>
  <c r="O64" i="10"/>
  <c r="M64" i="10"/>
  <c r="K64" i="10"/>
  <c r="H64" i="10"/>
  <c r="AA63" i="10"/>
  <c r="Y63" i="10"/>
  <c r="W63" i="10"/>
  <c r="U63" i="10"/>
  <c r="S63" i="10"/>
  <c r="Q63" i="10"/>
  <c r="O63" i="10"/>
  <c r="M63" i="10"/>
  <c r="K63" i="10"/>
  <c r="H63" i="10"/>
  <c r="AA62" i="10"/>
  <c r="Y62" i="10"/>
  <c r="W62" i="10"/>
  <c r="U62" i="10"/>
  <c r="S62" i="10"/>
  <c r="Q62" i="10"/>
  <c r="O62" i="10"/>
  <c r="M62" i="10"/>
  <c r="K62" i="10"/>
  <c r="H62" i="10"/>
  <c r="AA61" i="10"/>
  <c r="Y61" i="10"/>
  <c r="W61" i="10"/>
  <c r="U61" i="10"/>
  <c r="S61" i="10"/>
  <c r="Q61" i="10"/>
  <c r="O61" i="10"/>
  <c r="M61" i="10"/>
  <c r="K61" i="10"/>
  <c r="H61" i="10"/>
  <c r="AA60" i="10"/>
  <c r="Y60" i="10"/>
  <c r="W60" i="10"/>
  <c r="U60" i="10"/>
  <c r="S60" i="10"/>
  <c r="Q60" i="10"/>
  <c r="O60" i="10"/>
  <c r="M60" i="10"/>
  <c r="K60" i="10"/>
  <c r="H60" i="10"/>
  <c r="AA59" i="10"/>
  <c r="Y59" i="10"/>
  <c r="W59" i="10"/>
  <c r="U59" i="10"/>
  <c r="S59" i="10"/>
  <c r="Q59" i="10"/>
  <c r="O59" i="10"/>
  <c r="M59" i="10"/>
  <c r="K59" i="10"/>
  <c r="H59" i="10"/>
  <c r="AA58" i="10"/>
  <c r="Y58" i="10"/>
  <c r="W58" i="10"/>
  <c r="U58" i="10"/>
  <c r="S58" i="10"/>
  <c r="Q58" i="10"/>
  <c r="O58" i="10"/>
  <c r="M58" i="10"/>
  <c r="K58" i="10"/>
  <c r="H58" i="10"/>
  <c r="AA57" i="10"/>
  <c r="Y57" i="10"/>
  <c r="W57" i="10"/>
  <c r="U57" i="10"/>
  <c r="S57" i="10"/>
  <c r="Q57" i="10"/>
  <c r="O57" i="10"/>
  <c r="M57" i="10"/>
  <c r="K57" i="10"/>
  <c r="H57" i="10"/>
  <c r="Z57" i="10" s="1"/>
  <c r="AA56" i="10"/>
  <c r="Y56" i="10"/>
  <c r="W56" i="10"/>
  <c r="U56" i="10"/>
  <c r="S56" i="10"/>
  <c r="Q56" i="10"/>
  <c r="O56" i="10"/>
  <c r="M56" i="10"/>
  <c r="K56" i="10"/>
  <c r="H56" i="10"/>
  <c r="AA55" i="10"/>
  <c r="Y55" i="10"/>
  <c r="W55" i="10"/>
  <c r="U55" i="10"/>
  <c r="S55" i="10"/>
  <c r="Q55" i="10"/>
  <c r="O55" i="10"/>
  <c r="M55" i="10"/>
  <c r="K55" i="10"/>
  <c r="H55" i="10"/>
  <c r="Z55" i="10" s="1"/>
  <c r="AA54" i="10"/>
  <c r="Y54" i="10"/>
  <c r="W54" i="10"/>
  <c r="U54" i="10"/>
  <c r="S54" i="10"/>
  <c r="Q54" i="10"/>
  <c r="O54" i="10"/>
  <c r="M54" i="10"/>
  <c r="K54" i="10"/>
  <c r="H54" i="10"/>
  <c r="AA53" i="10"/>
  <c r="Y53" i="10"/>
  <c r="W53" i="10"/>
  <c r="U53" i="10"/>
  <c r="S53" i="10"/>
  <c r="Q53" i="10"/>
  <c r="O53" i="10"/>
  <c r="M53" i="10"/>
  <c r="K53" i="10"/>
  <c r="H53" i="10"/>
  <c r="AA52" i="10"/>
  <c r="Y52" i="10"/>
  <c r="W52" i="10"/>
  <c r="U52" i="10"/>
  <c r="S52" i="10"/>
  <c r="Q52" i="10"/>
  <c r="O52" i="10"/>
  <c r="M52" i="10"/>
  <c r="K52" i="10"/>
  <c r="H52" i="10"/>
  <c r="AA51" i="10"/>
  <c r="Y51" i="10"/>
  <c r="W51" i="10"/>
  <c r="U51" i="10"/>
  <c r="S51" i="10"/>
  <c r="Q51" i="10"/>
  <c r="O51" i="10"/>
  <c r="M51" i="10"/>
  <c r="K51" i="10"/>
  <c r="H51" i="10"/>
  <c r="AA50" i="10"/>
  <c r="Y50" i="10"/>
  <c r="W50" i="10"/>
  <c r="U50" i="10"/>
  <c r="S50" i="10"/>
  <c r="Q50" i="10"/>
  <c r="O50" i="10"/>
  <c r="M50" i="10"/>
  <c r="K50" i="10"/>
  <c r="H50" i="10"/>
  <c r="AA49" i="10"/>
  <c r="Y49" i="10"/>
  <c r="W49" i="10"/>
  <c r="U49" i="10"/>
  <c r="S49" i="10"/>
  <c r="Q49" i="10"/>
  <c r="O49" i="10"/>
  <c r="M49" i="10"/>
  <c r="K49" i="10"/>
  <c r="H49" i="10"/>
  <c r="AA48" i="10"/>
  <c r="Y48" i="10"/>
  <c r="W48" i="10"/>
  <c r="U48" i="10"/>
  <c r="S48" i="10"/>
  <c r="Q48" i="10"/>
  <c r="O48" i="10"/>
  <c r="M48" i="10"/>
  <c r="K48" i="10"/>
  <c r="H48" i="10"/>
  <c r="AA47" i="10"/>
  <c r="Y47" i="10"/>
  <c r="W47" i="10"/>
  <c r="U47" i="10"/>
  <c r="S47" i="10"/>
  <c r="Q47" i="10"/>
  <c r="O47" i="10"/>
  <c r="M47" i="10"/>
  <c r="K47" i="10"/>
  <c r="H47" i="10"/>
  <c r="AA46" i="10"/>
  <c r="Y46" i="10"/>
  <c r="W46" i="10"/>
  <c r="U46" i="10"/>
  <c r="S46" i="10"/>
  <c r="Q46" i="10"/>
  <c r="O46" i="10"/>
  <c r="M46" i="10"/>
  <c r="K46" i="10"/>
  <c r="H46" i="10"/>
  <c r="AA45" i="10"/>
  <c r="Y45" i="10"/>
  <c r="W45" i="10"/>
  <c r="U45" i="10"/>
  <c r="S45" i="10"/>
  <c r="Q45" i="10"/>
  <c r="O45" i="10"/>
  <c r="M45" i="10"/>
  <c r="K45" i="10"/>
  <c r="H45" i="10"/>
  <c r="AA44" i="10"/>
  <c r="Y44" i="10"/>
  <c r="W44" i="10"/>
  <c r="U44" i="10"/>
  <c r="S44" i="10"/>
  <c r="Q44" i="10"/>
  <c r="O44" i="10"/>
  <c r="M44" i="10"/>
  <c r="K44" i="10"/>
  <c r="H44" i="10"/>
  <c r="AA43" i="10"/>
  <c r="Y43" i="10"/>
  <c r="W43" i="10"/>
  <c r="U43" i="10"/>
  <c r="S43" i="10"/>
  <c r="Q43" i="10"/>
  <c r="O43" i="10"/>
  <c r="M43" i="10"/>
  <c r="K43" i="10"/>
  <c r="H43" i="10"/>
  <c r="AA42" i="10"/>
  <c r="Y42" i="10"/>
  <c r="W42" i="10"/>
  <c r="U42" i="10"/>
  <c r="S42" i="10"/>
  <c r="Q42" i="10"/>
  <c r="O42" i="10"/>
  <c r="M42" i="10"/>
  <c r="K42" i="10"/>
  <c r="H42" i="10"/>
  <c r="AA41" i="10"/>
  <c r="Y41" i="10"/>
  <c r="W41" i="10"/>
  <c r="U41" i="10"/>
  <c r="S41" i="10"/>
  <c r="Q41" i="10"/>
  <c r="O41" i="10"/>
  <c r="M41" i="10"/>
  <c r="K41" i="10"/>
  <c r="H41" i="10"/>
  <c r="AA40" i="10"/>
  <c r="Y40" i="10"/>
  <c r="W40" i="10"/>
  <c r="U40" i="10"/>
  <c r="S40" i="10"/>
  <c r="Q40" i="10"/>
  <c r="O40" i="10"/>
  <c r="M40" i="10"/>
  <c r="K40" i="10"/>
  <c r="H40" i="10"/>
  <c r="H39" i="10"/>
  <c r="X39" i="10" s="1"/>
  <c r="H38" i="10"/>
  <c r="Z38" i="10" s="1"/>
  <c r="AA37" i="10"/>
  <c r="Y37" i="10"/>
  <c r="W37" i="10"/>
  <c r="U37" i="10"/>
  <c r="S37" i="10"/>
  <c r="Q37" i="10"/>
  <c r="O37" i="10"/>
  <c r="M37" i="10"/>
  <c r="K37" i="10"/>
  <c r="H37" i="10"/>
  <c r="AA36" i="10"/>
  <c r="Y36" i="10"/>
  <c r="W36" i="10"/>
  <c r="U36" i="10"/>
  <c r="S36" i="10"/>
  <c r="Q36" i="10"/>
  <c r="O36" i="10"/>
  <c r="M36" i="10"/>
  <c r="K36" i="10"/>
  <c r="H36" i="10"/>
  <c r="H35" i="10"/>
  <c r="N35" i="10" s="1"/>
  <c r="AA34" i="10"/>
  <c r="Y34" i="10"/>
  <c r="W34" i="10"/>
  <c r="U34" i="10"/>
  <c r="S34" i="10"/>
  <c r="Q34" i="10"/>
  <c r="O34" i="10"/>
  <c r="M34" i="10"/>
  <c r="K34" i="10"/>
  <c r="H34" i="10"/>
  <c r="AA33" i="10"/>
  <c r="Y33" i="10"/>
  <c r="W33" i="10"/>
  <c r="U33" i="10"/>
  <c r="S33" i="10"/>
  <c r="Q33" i="10"/>
  <c r="O33" i="10"/>
  <c r="M33" i="10"/>
  <c r="K33" i="10"/>
  <c r="H33" i="10"/>
  <c r="AA32" i="10"/>
  <c r="Y32" i="10"/>
  <c r="W32" i="10"/>
  <c r="U32" i="10"/>
  <c r="S32" i="10"/>
  <c r="Q32" i="10"/>
  <c r="O32" i="10"/>
  <c r="M32" i="10"/>
  <c r="K32" i="10"/>
  <c r="H32" i="10"/>
  <c r="AA31" i="10"/>
  <c r="Y31" i="10"/>
  <c r="W31" i="10"/>
  <c r="U31" i="10"/>
  <c r="S31" i="10"/>
  <c r="Q31" i="10"/>
  <c r="O31" i="10"/>
  <c r="M31" i="10"/>
  <c r="K31" i="10"/>
  <c r="H31" i="10"/>
  <c r="AA30" i="10"/>
  <c r="Y30" i="10"/>
  <c r="W30" i="10"/>
  <c r="U30" i="10"/>
  <c r="S30" i="10"/>
  <c r="Q30" i="10"/>
  <c r="O30" i="10"/>
  <c r="M30" i="10"/>
  <c r="K30" i="10"/>
  <c r="H30" i="10"/>
  <c r="AA29" i="10"/>
  <c r="Y29" i="10"/>
  <c r="W29" i="10"/>
  <c r="U29" i="10"/>
  <c r="S29" i="10"/>
  <c r="Q29" i="10"/>
  <c r="O29" i="10"/>
  <c r="M29" i="10"/>
  <c r="K29" i="10"/>
  <c r="H29" i="10"/>
  <c r="AA28" i="10"/>
  <c r="Y28" i="10"/>
  <c r="W28" i="10"/>
  <c r="U28" i="10"/>
  <c r="S28" i="10"/>
  <c r="Q28" i="10"/>
  <c r="O28" i="10"/>
  <c r="M28" i="10"/>
  <c r="K28" i="10"/>
  <c r="H28" i="10"/>
  <c r="AA27" i="10"/>
  <c r="Y27" i="10"/>
  <c r="W27" i="10"/>
  <c r="U27" i="10"/>
  <c r="S27" i="10"/>
  <c r="Q27" i="10"/>
  <c r="O27" i="10"/>
  <c r="M27" i="10"/>
  <c r="K27" i="10"/>
  <c r="H27" i="10"/>
  <c r="AA26" i="10"/>
  <c r="Y26" i="10"/>
  <c r="W26" i="10"/>
  <c r="U26" i="10"/>
  <c r="S26" i="10"/>
  <c r="Q26" i="10"/>
  <c r="O26" i="10"/>
  <c r="M26" i="10"/>
  <c r="K26" i="10"/>
  <c r="H26" i="10"/>
  <c r="AA25" i="10"/>
  <c r="Y25" i="10"/>
  <c r="W25" i="10"/>
  <c r="U25" i="10"/>
  <c r="S25" i="10"/>
  <c r="Q25" i="10"/>
  <c r="O25" i="10"/>
  <c r="M25" i="10"/>
  <c r="K25" i="10"/>
  <c r="H25" i="10"/>
  <c r="AA24" i="10"/>
  <c r="Y24" i="10"/>
  <c r="W24" i="10"/>
  <c r="U24" i="10"/>
  <c r="S24" i="10"/>
  <c r="Q24" i="10"/>
  <c r="O24" i="10"/>
  <c r="M24" i="10"/>
  <c r="K24" i="10"/>
  <c r="H24" i="10"/>
  <c r="AA23" i="10"/>
  <c r="Y23" i="10"/>
  <c r="W23" i="10"/>
  <c r="U23" i="10"/>
  <c r="S23" i="10"/>
  <c r="Q23" i="10"/>
  <c r="O23" i="10"/>
  <c r="M23" i="10"/>
  <c r="K23" i="10"/>
  <c r="H23" i="10"/>
  <c r="AA22" i="10"/>
  <c r="Y22" i="10"/>
  <c r="W22" i="10"/>
  <c r="U22" i="10"/>
  <c r="S22" i="10"/>
  <c r="Q22" i="10"/>
  <c r="O22" i="10"/>
  <c r="M22" i="10"/>
  <c r="K22" i="10"/>
  <c r="H22" i="10"/>
  <c r="AA21" i="10"/>
  <c r="Y21" i="10"/>
  <c r="W21" i="10"/>
  <c r="U21" i="10"/>
  <c r="S21" i="10"/>
  <c r="Q21" i="10"/>
  <c r="O21" i="10"/>
  <c r="M21" i="10"/>
  <c r="K21" i="10"/>
  <c r="H21" i="10"/>
  <c r="AA20" i="10"/>
  <c r="Y20" i="10"/>
  <c r="W20" i="10"/>
  <c r="U20" i="10"/>
  <c r="S20" i="10"/>
  <c r="Q20" i="10"/>
  <c r="O20" i="10"/>
  <c r="M20" i="10"/>
  <c r="K20" i="10"/>
  <c r="H20" i="10"/>
  <c r="AA19" i="10"/>
  <c r="Y19" i="10"/>
  <c r="W19" i="10"/>
  <c r="U19" i="10"/>
  <c r="S19" i="10"/>
  <c r="Q19" i="10"/>
  <c r="O19" i="10"/>
  <c r="M19" i="10"/>
  <c r="K19" i="10"/>
  <c r="H19" i="10"/>
  <c r="AA18" i="10"/>
  <c r="Y18" i="10"/>
  <c r="W18" i="10"/>
  <c r="U18" i="10"/>
  <c r="S18" i="10"/>
  <c r="Q18" i="10"/>
  <c r="O18" i="10"/>
  <c r="M18" i="10"/>
  <c r="K18" i="10"/>
  <c r="H18" i="10"/>
  <c r="AA17" i="10"/>
  <c r="Y17" i="10"/>
  <c r="W17" i="10"/>
  <c r="U17" i="10"/>
  <c r="S17" i="10"/>
  <c r="Q17" i="10"/>
  <c r="O17" i="10"/>
  <c r="M17" i="10"/>
  <c r="K17" i="10"/>
  <c r="H17" i="10"/>
  <c r="AA16" i="10"/>
  <c r="Y16" i="10"/>
  <c r="W16" i="10"/>
  <c r="U16" i="10"/>
  <c r="S16" i="10"/>
  <c r="Q16" i="10"/>
  <c r="O16" i="10"/>
  <c r="M16" i="10"/>
  <c r="K16" i="10"/>
  <c r="H16" i="10"/>
  <c r="AA15" i="10"/>
  <c r="Y15" i="10"/>
  <c r="W15" i="10"/>
  <c r="U15" i="10"/>
  <c r="S15" i="10"/>
  <c r="Q15" i="10"/>
  <c r="O15" i="10"/>
  <c r="M15" i="10"/>
  <c r="K15" i="10"/>
  <c r="H15" i="10"/>
  <c r="AA14" i="10"/>
  <c r="Y14" i="10"/>
  <c r="W14" i="10"/>
  <c r="U14" i="10"/>
  <c r="S14" i="10"/>
  <c r="Q14" i="10"/>
  <c r="O14" i="10"/>
  <c r="M14" i="10"/>
  <c r="K14" i="10"/>
  <c r="H14" i="10"/>
  <c r="AA13" i="10"/>
  <c r="Y13" i="10"/>
  <c r="W13" i="10"/>
  <c r="U13" i="10"/>
  <c r="S13" i="10"/>
  <c r="Q13" i="10"/>
  <c r="O13" i="10"/>
  <c r="M13" i="10"/>
  <c r="K13" i="10"/>
  <c r="H13" i="10"/>
  <c r="AA12" i="10"/>
  <c r="Y12" i="10"/>
  <c r="W12" i="10"/>
  <c r="U12" i="10"/>
  <c r="S12" i="10"/>
  <c r="Q12" i="10"/>
  <c r="O12" i="10"/>
  <c r="M12" i="10"/>
  <c r="K12" i="10"/>
  <c r="H12" i="10"/>
  <c r="AA11" i="10"/>
  <c r="Y11" i="10"/>
  <c r="W11" i="10"/>
  <c r="U11" i="10"/>
  <c r="S11" i="10"/>
  <c r="Q11" i="10"/>
  <c r="O11" i="10"/>
  <c r="M11" i="10"/>
  <c r="K11" i="10"/>
  <c r="H11" i="10"/>
  <c r="AA10" i="10"/>
  <c r="Y10" i="10"/>
  <c r="W10" i="10"/>
  <c r="U10" i="10"/>
  <c r="S10" i="10"/>
  <c r="Q10" i="10"/>
  <c r="O10" i="10"/>
  <c r="M10" i="10"/>
  <c r="K10" i="10"/>
  <c r="H10" i="10"/>
  <c r="AA9" i="10"/>
  <c r="Y9" i="10"/>
  <c r="W9" i="10"/>
  <c r="U9" i="10"/>
  <c r="S9" i="10"/>
  <c r="Q9" i="10"/>
  <c r="O9" i="10"/>
  <c r="M9" i="10"/>
  <c r="K9" i="10"/>
  <c r="H9" i="10"/>
  <c r="X514" i="10" l="1"/>
  <c r="Z529" i="10"/>
  <c r="Z53" i="10"/>
  <c r="Z69" i="10"/>
  <c r="L487" i="10"/>
  <c r="T559" i="10"/>
  <c r="AB346" i="10"/>
  <c r="R377" i="10"/>
  <c r="V261" i="10"/>
  <c r="N348" i="10"/>
  <c r="Z402" i="10"/>
  <c r="V530" i="10"/>
  <c r="AB105" i="10"/>
  <c r="X548" i="10"/>
  <c r="AB559" i="10"/>
  <c r="Z265" i="10"/>
  <c r="R541" i="10"/>
  <c r="Z51" i="10"/>
  <c r="Z67" i="10"/>
  <c r="Z407" i="10"/>
  <c r="V445" i="10"/>
  <c r="N18" i="10"/>
  <c r="N34" i="10"/>
  <c r="X24" i="10"/>
  <c r="V58" i="10"/>
  <c r="T107" i="10"/>
  <c r="T116" i="10"/>
  <c r="AB348" i="10"/>
  <c r="L375" i="10"/>
  <c r="R494" i="10"/>
  <c r="R510" i="10"/>
  <c r="Z510" i="10"/>
  <c r="R280" i="10"/>
  <c r="R351" i="10"/>
  <c r="L510" i="10"/>
  <c r="N555" i="10"/>
  <c r="N559" i="10"/>
  <c r="V559" i="10"/>
  <c r="AB58" i="10"/>
  <c r="Z126" i="10"/>
  <c r="X277" i="10"/>
  <c r="N361" i="10"/>
  <c r="L383" i="10"/>
  <c r="N510" i="10"/>
  <c r="R424" i="10"/>
  <c r="N565" i="10"/>
  <c r="L62" i="10"/>
  <c r="L94" i="10"/>
  <c r="N214" i="10"/>
  <c r="N415" i="10"/>
  <c r="AB9" i="10"/>
  <c r="V227" i="10"/>
  <c r="N273" i="10"/>
  <c r="T348" i="10"/>
  <c r="N452" i="10"/>
  <c r="X494" i="10"/>
  <c r="AB160" i="10"/>
  <c r="AB17" i="10"/>
  <c r="N47" i="10"/>
  <c r="V48" i="10"/>
  <c r="L107" i="10"/>
  <c r="L116" i="10"/>
  <c r="N241" i="10"/>
  <c r="V246" i="10"/>
  <c r="V247" i="10"/>
  <c r="N212" i="10"/>
  <c r="R219" i="10"/>
  <c r="L278" i="10"/>
  <c r="V418" i="10"/>
  <c r="R162" i="10"/>
  <c r="Z162" i="10"/>
  <c r="T280" i="10"/>
  <c r="Z345" i="10"/>
  <c r="N199" i="10"/>
  <c r="T199" i="10"/>
  <c r="P59" i="10"/>
  <c r="L60" i="10"/>
  <c r="L82" i="10"/>
  <c r="P95" i="10"/>
  <c r="V191" i="10"/>
  <c r="V195" i="10"/>
  <c r="T493" i="10"/>
  <c r="V259" i="10"/>
  <c r="V271" i="10"/>
  <c r="V275" i="10"/>
  <c r="T337" i="10"/>
  <c r="P351" i="10"/>
  <c r="V361" i="10"/>
  <c r="L364" i="10"/>
  <c r="AB364" i="10"/>
  <c r="X365" i="10"/>
  <c r="T371" i="10"/>
  <c r="T375" i="10"/>
  <c r="R386" i="10"/>
  <c r="X403" i="10"/>
  <c r="V404" i="10"/>
  <c r="P428" i="10"/>
  <c r="Z508" i="10"/>
  <c r="X482" i="10"/>
  <c r="X505" i="10"/>
  <c r="L342" i="10"/>
  <c r="T363" i="10"/>
  <c r="AB439" i="10"/>
  <c r="N541" i="10"/>
  <c r="V106" i="10"/>
  <c r="R70" i="10"/>
  <c r="N97" i="10"/>
  <c r="X116" i="10"/>
  <c r="R122" i="10"/>
  <c r="N137" i="10"/>
  <c r="V284" i="10"/>
  <c r="V289" i="10"/>
  <c r="L422" i="10"/>
  <c r="L482" i="10"/>
  <c r="AB482" i="10"/>
  <c r="L486" i="10"/>
  <c r="L490" i="10"/>
  <c r="L497" i="10"/>
  <c r="AB497" i="10"/>
  <c r="L505" i="10"/>
  <c r="N517" i="10"/>
  <c r="Z526" i="10"/>
  <c r="L550" i="10"/>
  <c r="P553" i="10"/>
  <c r="P15" i="10"/>
  <c r="P32" i="10"/>
  <c r="N50" i="10"/>
  <c r="T72" i="10"/>
  <c r="T92" i="10"/>
  <c r="T126" i="10"/>
  <c r="V128" i="10"/>
  <c r="L220" i="10"/>
  <c r="AB220" i="10"/>
  <c r="P223" i="10"/>
  <c r="N227" i="10"/>
  <c r="N235" i="10"/>
  <c r="N259" i="10"/>
  <c r="R260" i="10"/>
  <c r="N271" i="10"/>
  <c r="N275" i="10"/>
  <c r="P329" i="10"/>
  <c r="P342" i="10"/>
  <c r="P395" i="10"/>
  <c r="N404" i="10"/>
  <c r="R491" i="10"/>
  <c r="N494" i="10"/>
  <c r="N497" i="10"/>
  <c r="T114" i="10"/>
  <c r="P497" i="10"/>
  <c r="Z192" i="10"/>
  <c r="R321" i="10"/>
  <c r="P9" i="10"/>
  <c r="AB76" i="10"/>
  <c r="R100" i="10"/>
  <c r="Z100" i="10"/>
  <c r="P207" i="10"/>
  <c r="V213" i="10"/>
  <c r="L253" i="10"/>
  <c r="R257" i="10"/>
  <c r="R277" i="10"/>
  <c r="N280" i="10"/>
  <c r="AB280" i="10"/>
  <c r="AB344" i="10"/>
  <c r="Z351" i="10"/>
  <c r="X367" i="10"/>
  <c r="L428" i="10"/>
  <c r="R484" i="10"/>
  <c r="T529" i="10"/>
  <c r="V541" i="10"/>
  <c r="V557" i="10"/>
  <c r="V32" i="10"/>
  <c r="N284" i="10"/>
  <c r="N289" i="10"/>
  <c r="T486" i="10"/>
  <c r="AB492" i="10"/>
  <c r="L495" i="10"/>
  <c r="T497" i="10"/>
  <c r="T505" i="10"/>
  <c r="L511" i="10"/>
  <c r="V517" i="10"/>
  <c r="V521" i="10"/>
  <c r="L561" i="10"/>
  <c r="N37" i="10"/>
  <c r="AB37" i="10"/>
  <c r="N41" i="10"/>
  <c r="V41" i="10"/>
  <c r="AB80" i="10"/>
  <c r="N84" i="10"/>
  <c r="V224" i="10"/>
  <c r="N302" i="10"/>
  <c r="V302" i="10"/>
  <c r="X304" i="10"/>
  <c r="N308" i="10"/>
  <c r="R216" i="10"/>
  <c r="N228" i="10"/>
  <c r="V228" i="10"/>
  <c r="Z241" i="10"/>
  <c r="V252" i="10"/>
  <c r="N9" i="10"/>
  <c r="V9" i="10"/>
  <c r="V15" i="10"/>
  <c r="X37" i="10"/>
  <c r="L42" i="10"/>
  <c r="L44" i="10"/>
  <c r="T44" i="10"/>
  <c r="T46" i="10"/>
  <c r="L48" i="10"/>
  <c r="AB48" i="10"/>
  <c r="T50" i="10"/>
  <c r="AB56" i="10"/>
  <c r="N65" i="10"/>
  <c r="X66" i="10"/>
  <c r="Z75" i="10"/>
  <c r="T77" i="10"/>
  <c r="N129" i="10"/>
  <c r="T137" i="10"/>
  <c r="AB137" i="10"/>
  <c r="T148" i="10"/>
  <c r="L154" i="10"/>
  <c r="T154" i="10"/>
  <c r="X155" i="10"/>
  <c r="V168" i="10"/>
  <c r="N176" i="10"/>
  <c r="P228" i="10"/>
  <c r="X228" i="10"/>
  <c r="X230" i="10"/>
  <c r="T241" i="10"/>
  <c r="T245" i="10"/>
  <c r="X250" i="10"/>
  <c r="P252" i="10"/>
  <c r="L263" i="10"/>
  <c r="X264" i="10"/>
  <c r="T271" i="10"/>
  <c r="AB271" i="10"/>
  <c r="X272" i="10"/>
  <c r="Z273" i="10"/>
  <c r="V278" i="10"/>
  <c r="L286" i="10"/>
  <c r="AB286" i="10"/>
  <c r="AB289" i="10"/>
  <c r="Z307" i="10"/>
  <c r="X320" i="10"/>
  <c r="X325" i="10"/>
  <c r="X335" i="10"/>
  <c r="T415" i="10"/>
  <c r="P418" i="10"/>
  <c r="Z422" i="10"/>
  <c r="R428" i="10"/>
  <c r="X439" i="10"/>
  <c r="P451" i="10"/>
  <c r="Z493" i="10"/>
  <c r="L512" i="10"/>
  <c r="T512" i="10"/>
  <c r="AB512" i="10"/>
  <c r="L514" i="10"/>
  <c r="T514" i="10"/>
  <c r="P526" i="10"/>
  <c r="T527" i="10"/>
  <c r="Z248" i="10"/>
  <c r="R290" i="10"/>
  <c r="R335" i="10"/>
  <c r="R451" i="10"/>
  <c r="Z451" i="10"/>
  <c r="Z9" i="10"/>
  <c r="L37" i="10"/>
  <c r="T37" i="10"/>
  <c r="T39" i="10"/>
  <c r="P56" i="10"/>
  <c r="X56" i="10"/>
  <c r="P58" i="10"/>
  <c r="X58" i="10"/>
  <c r="R94" i="10"/>
  <c r="T100" i="10"/>
  <c r="X105" i="10"/>
  <c r="L123" i="10"/>
  <c r="AB187" i="10"/>
  <c r="L190" i="10"/>
  <c r="T190" i="10"/>
  <c r="R200" i="10"/>
  <c r="X216" i="10"/>
  <c r="P245" i="10"/>
  <c r="P247" i="10"/>
  <c r="AB252" i="10"/>
  <c r="L258" i="10"/>
  <c r="P267" i="10"/>
  <c r="X267" i="10"/>
  <c r="P269" i="10"/>
  <c r="AB272" i="10"/>
  <c r="V273" i="10"/>
  <c r="P286" i="10"/>
  <c r="X286" i="10"/>
  <c r="P304" i="10"/>
  <c r="T308" i="10"/>
  <c r="P311" i="10"/>
  <c r="L312" i="10"/>
  <c r="X315" i="10"/>
  <c r="L335" i="10"/>
  <c r="T335" i="10"/>
  <c r="X378" i="10"/>
  <c r="N392" i="10"/>
  <c r="V394" i="10"/>
  <c r="L418" i="10"/>
  <c r="Z418" i="10"/>
  <c r="V427" i="10"/>
  <c r="N437" i="10"/>
  <c r="P440" i="10"/>
  <c r="L441" i="10"/>
  <c r="T441" i="10"/>
  <c r="L451" i="10"/>
  <c r="R482" i="10"/>
  <c r="V486" i="10"/>
  <c r="N490" i="10"/>
  <c r="Z497" i="10"/>
  <c r="P501" i="10"/>
  <c r="AB503" i="10"/>
  <c r="L506" i="10"/>
  <c r="T506" i="10"/>
  <c r="AB506" i="10"/>
  <c r="L508" i="10"/>
  <c r="P514" i="10"/>
  <c r="L524" i="10"/>
  <c r="T526" i="10"/>
  <c r="L548" i="10"/>
  <c r="V81" i="10"/>
  <c r="N231" i="10"/>
  <c r="Z281" i="10"/>
  <c r="N522" i="10"/>
  <c r="R530" i="10"/>
  <c r="L530" i="10"/>
  <c r="P42" i="10"/>
  <c r="X42" i="10"/>
  <c r="R47" i="10"/>
  <c r="L12" i="10"/>
  <c r="T12" i="10"/>
  <c r="AB12" i="10"/>
  <c r="L14" i="10"/>
  <c r="T14" i="10"/>
  <c r="AB14" i="10"/>
  <c r="N17" i="10"/>
  <c r="R42" i="10"/>
  <c r="L51" i="10"/>
  <c r="AB55" i="10"/>
  <c r="V59" i="10"/>
  <c r="V60" i="10"/>
  <c r="R63" i="10"/>
  <c r="AB72" i="10"/>
  <c r="L75" i="10"/>
  <c r="T75" i="10"/>
  <c r="V76" i="10"/>
  <c r="N100" i="10"/>
  <c r="N104" i="10"/>
  <c r="L115" i="10"/>
  <c r="AB121" i="10"/>
  <c r="Z167" i="10"/>
  <c r="T183" i="10"/>
  <c r="T185" i="10"/>
  <c r="AB185" i="10"/>
  <c r="R203" i="10"/>
  <c r="Z203" i="10"/>
  <c r="L217" i="10"/>
  <c r="L248" i="10"/>
  <c r="AB254" i="10"/>
  <c r="L256" i="10"/>
  <c r="AB256" i="10"/>
  <c r="Z297" i="10"/>
  <c r="N297" i="10"/>
  <c r="Z410" i="10"/>
  <c r="Z509" i="10"/>
  <c r="T9" i="10"/>
  <c r="Z11" i="10"/>
  <c r="L18" i="10"/>
  <c r="T34" i="10"/>
  <c r="AB34" i="10"/>
  <c r="R37" i="10"/>
  <c r="Z37" i="10"/>
  <c r="R41" i="10"/>
  <c r="Z41" i="10"/>
  <c r="T42" i="10"/>
  <c r="Z50" i="10"/>
  <c r="T52" i="10"/>
  <c r="R54" i="10"/>
  <c r="T56" i="10"/>
  <c r="T58" i="10"/>
  <c r="P68" i="10"/>
  <c r="P70" i="10"/>
  <c r="N75" i="10"/>
  <c r="V75" i="10"/>
  <c r="P76" i="10"/>
  <c r="X87" i="10"/>
  <c r="Z89" i="10"/>
  <c r="P92" i="10"/>
  <c r="P104" i="10"/>
  <c r="N108" i="10"/>
  <c r="V108" i="10"/>
  <c r="T109" i="10"/>
  <c r="AB118" i="10"/>
  <c r="P137" i="10"/>
  <c r="L140" i="10"/>
  <c r="T140" i="10"/>
  <c r="AB140" i="10"/>
  <c r="X143" i="10"/>
  <c r="T167" i="10"/>
  <c r="AB171" i="10"/>
  <c r="X182" i="10"/>
  <c r="P192" i="10"/>
  <c r="X192" i="10"/>
  <c r="X199" i="10"/>
  <c r="L200" i="10"/>
  <c r="Z200" i="10"/>
  <c r="L207" i="10"/>
  <c r="T207" i="10"/>
  <c r="X212" i="10"/>
  <c r="R215" i="10"/>
  <c r="Z215" i="10"/>
  <c r="R223" i="10"/>
  <c r="X225" i="10"/>
  <c r="T226" i="10"/>
  <c r="AB226" i="10"/>
  <c r="AB228" i="10"/>
  <c r="L230" i="10"/>
  <c r="T232" i="10"/>
  <c r="P235" i="10"/>
  <c r="X235" i="10"/>
  <c r="R243" i="10"/>
  <c r="R245" i="10"/>
  <c r="N246" i="10"/>
  <c r="X284" i="10"/>
  <c r="Z326" i="10"/>
  <c r="R326" i="10"/>
  <c r="R378" i="10"/>
  <c r="N379" i="10"/>
  <c r="N388" i="10"/>
  <c r="R436" i="10"/>
  <c r="X503" i="10"/>
  <c r="X522" i="10"/>
  <c r="P10" i="10"/>
  <c r="X10" i="10"/>
  <c r="P12" i="10"/>
  <c r="X12" i="10"/>
  <c r="R17" i="10"/>
  <c r="N42" i="10"/>
  <c r="AB42" i="10"/>
  <c r="P43" i="10"/>
  <c r="X43" i="10"/>
  <c r="Z70" i="10"/>
  <c r="P108" i="10"/>
  <c r="V119" i="10"/>
  <c r="P121" i="10"/>
  <c r="P135" i="10"/>
  <c r="N140" i="10"/>
  <c r="N167" i="10"/>
  <c r="N198" i="10"/>
  <c r="V198" i="10"/>
  <c r="T200" i="10"/>
  <c r="N203" i="10"/>
  <c r="V203" i="10"/>
  <c r="N207" i="10"/>
  <c r="V207" i="10"/>
  <c r="R227" i="10"/>
  <c r="Z227" i="10"/>
  <c r="R239" i="10"/>
  <c r="P246" i="10"/>
  <c r="N250" i="10"/>
  <c r="N252" i="10"/>
  <c r="T252" i="10"/>
  <c r="Z252" i="10"/>
  <c r="T253" i="10"/>
  <c r="AB253" i="10"/>
  <c r="P254" i="10"/>
  <c r="X254" i="10"/>
  <c r="X256" i="10"/>
  <c r="L274" i="10"/>
  <c r="T274" i="10"/>
  <c r="V281" i="10"/>
  <c r="V283" i="10"/>
  <c r="R284" i="10"/>
  <c r="R296" i="10"/>
  <c r="L333" i="10"/>
  <c r="T333" i="10"/>
  <c r="Z353" i="10"/>
  <c r="N355" i="10"/>
  <c r="R357" i="10"/>
  <c r="P375" i="10"/>
  <c r="X375" i="10"/>
  <c r="R404" i="10"/>
  <c r="Z404" i="10"/>
  <c r="V405" i="10"/>
  <c r="R409" i="10"/>
  <c r="V465" i="10"/>
  <c r="N509" i="10"/>
  <c r="V509" i="10"/>
  <c r="R542" i="10"/>
  <c r="Z542" i="10"/>
  <c r="Z254" i="10"/>
  <c r="R258" i="10"/>
  <c r="R379" i="10"/>
  <c r="Z379" i="10"/>
  <c r="Z388" i="10"/>
  <c r="T511" i="10"/>
  <c r="R562" i="10"/>
  <c r="Z562" i="10"/>
  <c r="P232" i="10"/>
  <c r="N245" i="10"/>
  <c r="AB245" i="10"/>
  <c r="N248" i="10"/>
  <c r="AB248" i="10"/>
  <c r="AB250" i="10"/>
  <c r="L252" i="10"/>
  <c r="N254" i="10"/>
  <c r="V256" i="10"/>
  <c r="R263" i="10"/>
  <c r="P273" i="10"/>
  <c r="N277" i="10"/>
  <c r="V277" i="10"/>
  <c r="Z278" i="10"/>
  <c r="L283" i="10"/>
  <c r="AB283" i="10"/>
  <c r="X285" i="10"/>
  <c r="V286" i="10"/>
  <c r="L296" i="10"/>
  <c r="R309" i="10"/>
  <c r="Z311" i="10"/>
  <c r="X330" i="10"/>
  <c r="T344" i="10"/>
  <c r="P357" i="10"/>
  <c r="X361" i="10"/>
  <c r="AB365" i="10"/>
  <c r="AB374" i="10"/>
  <c r="N375" i="10"/>
  <c r="AB375" i="10"/>
  <c r="P376" i="10"/>
  <c r="Z393" i="10"/>
  <c r="X412" i="10"/>
  <c r="L419" i="10"/>
  <c r="T419" i="10"/>
  <c r="AB419" i="10"/>
  <c r="Z423" i="10"/>
  <c r="AB437" i="10"/>
  <c r="T444" i="10"/>
  <c r="X451" i="10"/>
  <c r="T452" i="10"/>
  <c r="AB452" i="10"/>
  <c r="P457" i="10"/>
  <c r="T480" i="10"/>
  <c r="Z486" i="10"/>
  <c r="R490" i="10"/>
  <c r="L501" i="10"/>
  <c r="L503" i="10"/>
  <c r="T503" i="10"/>
  <c r="T508" i="10"/>
  <c r="R508" i="10"/>
  <c r="L509" i="10"/>
  <c r="T509" i="10"/>
  <c r="P517" i="10"/>
  <c r="X517" i="10"/>
  <c r="T518" i="10"/>
  <c r="L522" i="10"/>
  <c r="R522" i="10"/>
  <c r="X530" i="10"/>
  <c r="P535" i="10"/>
  <c r="L536" i="10"/>
  <c r="P539" i="10"/>
  <c r="L542" i="10"/>
  <c r="Z548" i="10"/>
  <c r="L562" i="10"/>
  <c r="T562" i="10"/>
  <c r="AB562" i="10"/>
  <c r="AB566" i="10"/>
  <c r="V567" i="10"/>
  <c r="AB568" i="10"/>
  <c r="AB522" i="10"/>
  <c r="N527" i="10"/>
  <c r="V536" i="10"/>
  <c r="R539" i="10"/>
  <c r="Z541" i="10"/>
  <c r="N544" i="10"/>
  <c r="T548" i="10"/>
  <c r="AB548" i="10"/>
  <c r="N562" i="10"/>
  <c r="V564" i="10"/>
  <c r="V566" i="10"/>
  <c r="R264" i="10"/>
  <c r="R272" i="10"/>
  <c r="R279" i="10"/>
  <c r="P281" i="10"/>
  <c r="L284" i="10"/>
  <c r="T284" i="10"/>
  <c r="Z284" i="10"/>
  <c r="L290" i="10"/>
  <c r="X296" i="10"/>
  <c r="Z300" i="10"/>
  <c r="L302" i="10"/>
  <c r="X306" i="10"/>
  <c r="T312" i="10"/>
  <c r="R312" i="10"/>
  <c r="V313" i="10"/>
  <c r="Z343" i="10"/>
  <c r="P350" i="10"/>
  <c r="R375" i="10"/>
  <c r="L378" i="10"/>
  <c r="AB378" i="10"/>
  <c r="P379" i="10"/>
  <c r="X386" i="10"/>
  <c r="L404" i="10"/>
  <c r="L409" i="10"/>
  <c r="AB409" i="10"/>
  <c r="P410" i="10"/>
  <c r="R415" i="10"/>
  <c r="V417" i="10"/>
  <c r="T422" i="10"/>
  <c r="N423" i="10"/>
  <c r="V423" i="10"/>
  <c r="X428" i="10"/>
  <c r="T436" i="10"/>
  <c r="R450" i="10"/>
  <c r="N451" i="10"/>
  <c r="T451" i="10"/>
  <c r="T453" i="10"/>
  <c r="L457" i="10"/>
  <c r="T457" i="10"/>
  <c r="AB457" i="10"/>
  <c r="Z482" i="10"/>
  <c r="Z483" i="10"/>
  <c r="T487" i="10"/>
  <c r="R487" i="10"/>
  <c r="V488" i="10"/>
  <c r="V489" i="10"/>
  <c r="Z491" i="10"/>
  <c r="R497" i="10"/>
  <c r="X497" i="10"/>
  <c r="L502" i="10"/>
  <c r="AB502" i="10"/>
  <c r="N504" i="10"/>
  <c r="Z505" i="10"/>
  <c r="AB507" i="10"/>
  <c r="V508" i="10"/>
  <c r="X510" i="10"/>
  <c r="L517" i="10"/>
  <c r="AB517" i="10"/>
  <c r="V522" i="10"/>
  <c r="V526" i="10"/>
  <c r="AB526" i="10"/>
  <c r="P536" i="10"/>
  <c r="N548" i="10"/>
  <c r="L565" i="10"/>
  <c r="P566" i="10"/>
  <c r="T11" i="10"/>
  <c r="Z13" i="10"/>
  <c r="N15" i="10"/>
  <c r="AB15" i="10"/>
  <c r="T18" i="10"/>
  <c r="AB18" i="10"/>
  <c r="T20" i="10"/>
  <c r="AB20" i="10"/>
  <c r="V42" i="10"/>
  <c r="N49" i="10"/>
  <c r="L50" i="10"/>
  <c r="T51" i="10"/>
  <c r="AB51" i="10"/>
  <c r="L58" i="10"/>
  <c r="V62" i="10"/>
  <c r="N70" i="10"/>
  <c r="V70" i="10"/>
  <c r="T73" i="10"/>
  <c r="AB75" i="10"/>
  <c r="T82" i="10"/>
  <c r="L84" i="10"/>
  <c r="AB84" i="10"/>
  <c r="V86" i="10"/>
  <c r="N87" i="10"/>
  <c r="P94" i="10"/>
  <c r="P116" i="10"/>
  <c r="R116" i="10"/>
  <c r="Z119" i="10"/>
  <c r="L129" i="10"/>
  <c r="N134" i="10"/>
  <c r="L137" i="10"/>
  <c r="P139" i="10"/>
  <c r="P142" i="10"/>
  <c r="X142" i="10"/>
  <c r="P148" i="10"/>
  <c r="P150" i="10"/>
  <c r="AB152" i="10"/>
  <c r="T152" i="10"/>
  <c r="P183" i="10"/>
  <c r="AB184" i="10"/>
  <c r="R186" i="10"/>
  <c r="AB186" i="10"/>
  <c r="V196" i="10"/>
  <c r="T198" i="10"/>
  <c r="AB198" i="10"/>
  <c r="X200" i="10"/>
  <c r="R25" i="10"/>
  <c r="R31" i="10"/>
  <c r="X123" i="10"/>
  <c r="T132" i="10"/>
  <c r="N132" i="10"/>
  <c r="X141" i="10"/>
  <c r="R141" i="10"/>
  <c r="T177" i="10"/>
  <c r="T179" i="10"/>
  <c r="Z181" i="10"/>
  <c r="P181" i="10"/>
  <c r="R183" i="10"/>
  <c r="P196" i="10"/>
  <c r="R199" i="10"/>
  <c r="R209" i="10"/>
  <c r="Z209" i="10"/>
  <c r="X215" i="10"/>
  <c r="R66" i="10"/>
  <c r="V63" i="10"/>
  <c r="X63" i="10"/>
  <c r="L64" i="10"/>
  <c r="T64" i="10"/>
  <c r="L66" i="10"/>
  <c r="P74" i="10"/>
  <c r="L85" i="10"/>
  <c r="T89" i="10"/>
  <c r="P103" i="10"/>
  <c r="R105" i="10"/>
  <c r="R109" i="10"/>
  <c r="P132" i="10"/>
  <c r="R134" i="10"/>
  <c r="Z134" i="10"/>
  <c r="T139" i="10"/>
  <c r="AB139" i="10"/>
  <c r="N141" i="10"/>
  <c r="R196" i="10"/>
  <c r="Z196" i="10"/>
  <c r="P198" i="10"/>
  <c r="P204" i="10"/>
  <c r="L209" i="10"/>
  <c r="T209" i="10"/>
  <c r="L213" i="10"/>
  <c r="Z213" i="10"/>
  <c r="L214" i="10"/>
  <c r="X214" i="10"/>
  <c r="AB238" i="10"/>
  <c r="T36" i="10"/>
  <c r="AB36" i="10"/>
  <c r="N38" i="10"/>
  <c r="Z42" i="10"/>
  <c r="P48" i="10"/>
  <c r="P50" i="10"/>
  <c r="V50" i="10"/>
  <c r="N54" i="10"/>
  <c r="V57" i="10"/>
  <c r="L63" i="10"/>
  <c r="Z65" i="10"/>
  <c r="N66" i="10"/>
  <c r="AB68" i="10"/>
  <c r="N73" i="10"/>
  <c r="T74" i="10"/>
  <c r="V84" i="10"/>
  <c r="R84" i="10"/>
  <c r="Z91" i="10"/>
  <c r="L105" i="10"/>
  <c r="T105" i="10"/>
  <c r="L111" i="10"/>
  <c r="Z113" i="10"/>
  <c r="T123" i="10"/>
  <c r="Z132" i="10"/>
  <c r="X137" i="10"/>
  <c r="Z141" i="10"/>
  <c r="V148" i="10"/>
  <c r="X157" i="10"/>
  <c r="P157" i="10"/>
  <c r="N160" i="10"/>
  <c r="V160" i="10"/>
  <c r="N162" i="10"/>
  <c r="AB162" i="10"/>
  <c r="N171" i="10"/>
  <c r="Z176" i="10"/>
  <c r="AB178" i="10"/>
  <c r="R178" i="10"/>
  <c r="N190" i="10"/>
  <c r="R191" i="10"/>
  <c r="Z191" i="10"/>
  <c r="Z198" i="10"/>
  <c r="L204" i="10"/>
  <c r="Z204" i="10"/>
  <c r="N209" i="10"/>
  <c r="R225" i="10"/>
  <c r="R229" i="10"/>
  <c r="V229" i="10"/>
  <c r="L238" i="10"/>
  <c r="P225" i="10"/>
  <c r="V225" i="10"/>
  <c r="Z226" i="10"/>
  <c r="P230" i="10"/>
  <c r="R232" i="10"/>
  <c r="X232" i="10"/>
  <c r="P234" i="10"/>
  <c r="V238" i="10"/>
  <c r="P239" i="10"/>
  <c r="V239" i="10"/>
  <c r="R248" i="10"/>
  <c r="P251" i="10"/>
  <c r="X251" i="10"/>
  <c r="P255" i="10"/>
  <c r="X255" i="10"/>
  <c r="X258" i="10"/>
  <c r="N260" i="10"/>
  <c r="V260" i="10"/>
  <c r="R261" i="10"/>
  <c r="V263" i="10"/>
  <c r="AB263" i="10"/>
  <c r="P270" i="10"/>
  <c r="R278" i="10"/>
  <c r="X278" i="10"/>
  <c r="AB278" i="10"/>
  <c r="P279" i="10"/>
  <c r="X280" i="10"/>
  <c r="T283" i="10"/>
  <c r="R283" i="10"/>
  <c r="Z283" i="10"/>
  <c r="AB287" i="10"/>
  <c r="N290" i="10"/>
  <c r="T290" i="10"/>
  <c r="AB290" i="10"/>
  <c r="V291" i="10"/>
  <c r="T302" i="10"/>
  <c r="AB302" i="10"/>
  <c r="L304" i="10"/>
  <c r="AB308" i="10"/>
  <c r="P309" i="10"/>
  <c r="V309" i="10"/>
  <c r="V311" i="10"/>
  <c r="AB312" i="10"/>
  <c r="N314" i="10"/>
  <c r="N315" i="10"/>
  <c r="V315" i="10"/>
  <c r="L327" i="10"/>
  <c r="T327" i="10"/>
  <c r="P328" i="10"/>
  <c r="X328" i="10"/>
  <c r="L329" i="10"/>
  <c r="L330" i="10"/>
  <c r="V342" i="10"/>
  <c r="X342" i="10"/>
  <c r="R348" i="10"/>
  <c r="X348" i="10"/>
  <c r="N350" i="10"/>
  <c r="T350" i="10"/>
  <c r="AB350" i="10"/>
  <c r="L357" i="10"/>
  <c r="Z357" i="10"/>
  <c r="L361" i="10"/>
  <c r="P362" i="10"/>
  <c r="V385" i="10"/>
  <c r="L385" i="10"/>
  <c r="X243" i="10"/>
  <c r="R251" i="10"/>
  <c r="R255" i="10"/>
  <c r="Z255" i="10"/>
  <c r="P264" i="10"/>
  <c r="V264" i="10"/>
  <c r="Z264" i="10"/>
  <c r="R270" i="10"/>
  <c r="X270" i="10"/>
  <c r="R320" i="10"/>
  <c r="N216" i="10"/>
  <c r="P218" i="10"/>
  <c r="Z225" i="10"/>
  <c r="Z229" i="10"/>
  <c r="N230" i="10"/>
  <c r="T230" i="10"/>
  <c r="AB232" i="10"/>
  <c r="Z238" i="10"/>
  <c r="L239" i="10"/>
  <c r="V245" i="10"/>
  <c r="L251" i="10"/>
  <c r="AB251" i="10"/>
  <c r="T255" i="10"/>
  <c r="L270" i="10"/>
  <c r="T270" i="10"/>
  <c r="Z270" i="10"/>
  <c r="Z279" i="10"/>
  <c r="P282" i="10"/>
  <c r="Z282" i="10"/>
  <c r="L287" i="10"/>
  <c r="N291" i="10"/>
  <c r="Z295" i="10"/>
  <c r="Z296" i="10"/>
  <c r="V301" i="10"/>
  <c r="Z309" i="10"/>
  <c r="R311" i="10"/>
  <c r="X312" i="10"/>
  <c r="T313" i="10"/>
  <c r="T316" i="10"/>
  <c r="L318" i="10"/>
  <c r="L320" i="10"/>
  <c r="T320" i="10"/>
  <c r="L325" i="10"/>
  <c r="T325" i="10"/>
  <c r="Z325" i="10"/>
  <c r="Z329" i="10"/>
  <c r="L340" i="10"/>
  <c r="X350" i="10"/>
  <c r="Z363" i="10"/>
  <c r="R365" i="10"/>
  <c r="AB367" i="10"/>
  <c r="P367" i="10"/>
  <c r="Z367" i="10"/>
  <c r="L87" i="10"/>
  <c r="T87" i="10"/>
  <c r="AB92" i="10"/>
  <c r="X94" i="10"/>
  <c r="L97" i="10"/>
  <c r="T97" i="10"/>
  <c r="AB97" i="10"/>
  <c r="N105" i="10"/>
  <c r="L108" i="10"/>
  <c r="V115" i="10"/>
  <c r="N116" i="10"/>
  <c r="P122" i="10"/>
  <c r="N124" i="10"/>
  <c r="V124" i="10"/>
  <c r="N126" i="10"/>
  <c r="V126" i="10"/>
  <c r="AB126" i="10"/>
  <c r="L128" i="10"/>
  <c r="T135" i="10"/>
  <c r="R137" i="10"/>
  <c r="AB142" i="10"/>
  <c r="P145" i="10"/>
  <c r="X145" i="10"/>
  <c r="L148" i="10"/>
  <c r="AB148" i="10"/>
  <c r="T159" i="10"/>
  <c r="P160" i="10"/>
  <c r="P167" i="10"/>
  <c r="X167" i="10"/>
  <c r="X169" i="10"/>
  <c r="N179" i="10"/>
  <c r="V180" i="10"/>
  <c r="Z183" i="10"/>
  <c r="N184" i="10"/>
  <c r="P187" i="10"/>
  <c r="X187" i="10"/>
  <c r="X190" i="10"/>
  <c r="N192" i="10"/>
  <c r="AB192" i="10"/>
  <c r="T194" i="10"/>
  <c r="P195" i="10"/>
  <c r="L196" i="10"/>
  <c r="L198" i="10"/>
  <c r="AB199" i="10"/>
  <c r="P200" i="10"/>
  <c r="V204" i="10"/>
  <c r="T208" i="10"/>
  <c r="V209" i="10"/>
  <c r="T215" i="10"/>
  <c r="T218" i="10"/>
  <c r="X220" i="10"/>
  <c r="L221" i="10"/>
  <c r="T221" i="10"/>
  <c r="AB221" i="10"/>
  <c r="P222" i="10"/>
  <c r="X222" i="10"/>
  <c r="N225" i="10"/>
  <c r="P226" i="10"/>
  <c r="X226" i="10"/>
  <c r="X227" i="10"/>
  <c r="L228" i="10"/>
  <c r="T228" i="10"/>
  <c r="Z228" i="10"/>
  <c r="N229" i="10"/>
  <c r="V230" i="10"/>
  <c r="AB230" i="10"/>
  <c r="X231" i="10"/>
  <c r="L232" i="10"/>
  <c r="R235" i="10"/>
  <c r="Z235" i="10"/>
  <c r="T238" i="10"/>
  <c r="L241" i="10"/>
  <c r="R241" i="10"/>
  <c r="X241" i="10"/>
  <c r="N243" i="10"/>
  <c r="AB243" i="10"/>
  <c r="L245" i="10"/>
  <c r="X245" i="10"/>
  <c r="L246" i="10"/>
  <c r="X246" i="10"/>
  <c r="AB247" i="10"/>
  <c r="X248" i="10"/>
  <c r="L250" i="10"/>
  <c r="N251" i="10"/>
  <c r="V251" i="10"/>
  <c r="T254" i="10"/>
  <c r="N255" i="10"/>
  <c r="V255" i="10"/>
  <c r="P261" i="10"/>
  <c r="N264" i="10"/>
  <c r="X269" i="10"/>
  <c r="Z269" i="10"/>
  <c r="N270" i="10"/>
  <c r="V270" i="10"/>
  <c r="AB270" i="10"/>
  <c r="P278" i="10"/>
  <c r="N279" i="10"/>
  <c r="R281" i="10"/>
  <c r="P283" i="10"/>
  <c r="X283" i="10"/>
  <c r="AB284" i="10"/>
  <c r="R286" i="10"/>
  <c r="V287" i="10"/>
  <c r="Z290" i="10"/>
  <c r="T293" i="10"/>
  <c r="AB293" i="10"/>
  <c r="T295" i="10"/>
  <c r="T311" i="10"/>
  <c r="Z312" i="10"/>
  <c r="T315" i="10"/>
  <c r="V328" i="10"/>
  <c r="T332" i="10"/>
  <c r="AB332" i="10"/>
  <c r="AB335" i="10"/>
  <c r="AB347" i="10"/>
  <c r="L350" i="10"/>
  <c r="R350" i="10"/>
  <c r="L353" i="10"/>
  <c r="N363" i="10"/>
  <c r="AB363" i="10"/>
  <c r="L365" i="10"/>
  <c r="N367" i="10"/>
  <c r="Z374" i="10"/>
  <c r="L380" i="10"/>
  <c r="T380" i="10"/>
  <c r="AB380" i="10"/>
  <c r="N386" i="10"/>
  <c r="X391" i="10"/>
  <c r="P393" i="10"/>
  <c r="X393" i="10"/>
  <c r="L398" i="10"/>
  <c r="T398" i="10"/>
  <c r="AB398" i="10"/>
  <c r="P399" i="10"/>
  <c r="L400" i="10"/>
  <c r="T400" i="10"/>
  <c r="AB400" i="10"/>
  <c r="X401" i="10"/>
  <c r="T404" i="10"/>
  <c r="AB404" i="10"/>
  <c r="P405" i="10"/>
  <c r="P406" i="10"/>
  <c r="V410" i="10"/>
  <c r="P411" i="10"/>
  <c r="X411" i="10"/>
  <c r="P415" i="10"/>
  <c r="V415" i="10"/>
  <c r="AB422" i="10"/>
  <c r="T428" i="10"/>
  <c r="X429" i="10"/>
  <c r="L438" i="10"/>
  <c r="AB438" i="10"/>
  <c r="AB440" i="10"/>
  <c r="L446" i="10"/>
  <c r="P448" i="10"/>
  <c r="R457" i="10"/>
  <c r="T460" i="10"/>
  <c r="P465" i="10"/>
  <c r="R489" i="10"/>
  <c r="Z504" i="10"/>
  <c r="Z507" i="10"/>
  <c r="Z515" i="10"/>
  <c r="R543" i="10"/>
  <c r="Z543" i="10"/>
  <c r="Z547" i="10"/>
  <c r="AB565" i="10"/>
  <c r="T567" i="10"/>
  <c r="AB567" i="10"/>
  <c r="T402" i="10"/>
  <c r="V403" i="10"/>
  <c r="R406" i="10"/>
  <c r="V407" i="10"/>
  <c r="X415" i="10"/>
  <c r="Z439" i="10"/>
  <c r="N460" i="10"/>
  <c r="V460" i="10"/>
  <c r="N464" i="10"/>
  <c r="V464" i="10"/>
  <c r="N480" i="10"/>
  <c r="N482" i="10"/>
  <c r="V484" i="10"/>
  <c r="N487" i="10"/>
  <c r="AB487" i="10"/>
  <c r="L491" i="10"/>
  <c r="V492" i="10"/>
  <c r="AB494" i="10"/>
  <c r="V497" i="10"/>
  <c r="V499" i="10"/>
  <c r="N503" i="10"/>
  <c r="Z503" i="10"/>
  <c r="L504" i="10"/>
  <c r="P506" i="10"/>
  <c r="X506" i="10"/>
  <c r="L507" i="10"/>
  <c r="T507" i="10"/>
  <c r="P509" i="10"/>
  <c r="AB509" i="10"/>
  <c r="AB510" i="10"/>
  <c r="N511" i="10"/>
  <c r="L515" i="10"/>
  <c r="AB515" i="10"/>
  <c r="R520" i="10"/>
  <c r="AB523" i="10"/>
  <c r="Z525" i="10"/>
  <c r="P527" i="10"/>
  <c r="P542" i="10"/>
  <c r="T543" i="10"/>
  <c r="AB543" i="10"/>
  <c r="AB545" i="10"/>
  <c r="AB554" i="10"/>
  <c r="V375" i="10"/>
  <c r="L391" i="10"/>
  <c r="T391" i="10"/>
  <c r="L393" i="10"/>
  <c r="L401" i="10"/>
  <c r="T405" i="10"/>
  <c r="AB405" i="10"/>
  <c r="L411" i="10"/>
  <c r="T411" i="10"/>
  <c r="AB411" i="10"/>
  <c r="L415" i="10"/>
  <c r="Z415" i="10"/>
  <c r="R422" i="10"/>
  <c r="T423" i="10"/>
  <c r="AB434" i="10"/>
  <c r="L436" i="10"/>
  <c r="P438" i="10"/>
  <c r="T445" i="10"/>
  <c r="X446" i="10"/>
  <c r="V451" i="10"/>
  <c r="N457" i="10"/>
  <c r="V457" i="10"/>
  <c r="P458" i="10"/>
  <c r="T459" i="10"/>
  <c r="P460" i="10"/>
  <c r="P482" i="10"/>
  <c r="T482" i="10"/>
  <c r="V483" i="10"/>
  <c r="P486" i="10"/>
  <c r="V487" i="10"/>
  <c r="AB489" i="10"/>
  <c r="T490" i="10"/>
  <c r="Z490" i="10"/>
  <c r="P503" i="10"/>
  <c r="N507" i="10"/>
  <c r="V507" i="10"/>
  <c r="N508" i="10"/>
  <c r="P511" i="10"/>
  <c r="X511" i="10"/>
  <c r="P515" i="10"/>
  <c r="AB532" i="10"/>
  <c r="AB535" i="10"/>
  <c r="Z539" i="10"/>
  <c r="N543" i="10"/>
  <c r="V543" i="10"/>
  <c r="V547" i="10"/>
  <c r="P548" i="10"/>
  <c r="V550" i="10"/>
  <c r="V552" i="10"/>
  <c r="Z315" i="10"/>
  <c r="N325" i="10"/>
  <c r="P327" i="10"/>
  <c r="X327" i="10"/>
  <c r="L328" i="10"/>
  <c r="AB328" i="10"/>
  <c r="T340" i="10"/>
  <c r="AB340" i="10"/>
  <c r="Z342" i="10"/>
  <c r="V343" i="10"/>
  <c r="X344" i="10"/>
  <c r="L348" i="10"/>
  <c r="Z348" i="10"/>
  <c r="AB352" i="10"/>
  <c r="X353" i="10"/>
  <c r="X356" i="10"/>
  <c r="N357" i="10"/>
  <c r="T357" i="10"/>
  <c r="AB357" i="10"/>
  <c r="V360" i="10"/>
  <c r="T361" i="10"/>
  <c r="T377" i="10"/>
  <c r="AB377" i="10"/>
  <c r="X379" i="10"/>
  <c r="N383" i="10"/>
  <c r="X384" i="10"/>
  <c r="AB386" i="10"/>
  <c r="AB393" i="10"/>
  <c r="Z444" i="10"/>
  <c r="P487" i="10"/>
  <c r="X487" i="10"/>
  <c r="P490" i="10"/>
  <c r="V490" i="10"/>
  <c r="AB490" i="10"/>
  <c r="AB496" i="10"/>
  <c r="P507" i="10"/>
  <c r="X507" i="10"/>
  <c r="R515" i="10"/>
  <c r="T522" i="10"/>
  <c r="Z522" i="10"/>
  <c r="T524" i="10"/>
  <c r="Z524" i="10"/>
  <c r="N525" i="10"/>
  <c r="V525" i="10"/>
  <c r="X526" i="10"/>
  <c r="L527" i="10"/>
  <c r="R536" i="10"/>
  <c r="Z536" i="10"/>
  <c r="V537" i="10"/>
  <c r="X540" i="10"/>
  <c r="AB542" i="10"/>
  <c r="X543" i="10"/>
  <c r="P545" i="10"/>
  <c r="X545" i="10"/>
  <c r="R548" i="10"/>
  <c r="P552" i="10"/>
  <c r="X552" i="10"/>
  <c r="P554" i="10"/>
  <c r="P556" i="10"/>
  <c r="P558" i="10"/>
  <c r="X558" i="10"/>
  <c r="T561" i="10"/>
  <c r="AB561" i="10"/>
  <c r="N564" i="10"/>
  <c r="AB564" i="10"/>
  <c r="AB46" i="10"/>
  <c r="L46" i="10"/>
  <c r="Z47" i="10"/>
  <c r="P98" i="10"/>
  <c r="Z106" i="10"/>
  <c r="R120" i="10"/>
  <c r="P120" i="10"/>
  <c r="N120" i="10"/>
  <c r="V150" i="10"/>
  <c r="R153" i="10"/>
  <c r="Z153" i="10"/>
  <c r="R156" i="10"/>
  <c r="R188" i="10"/>
  <c r="P188" i="10"/>
  <c r="AB188" i="10"/>
  <c r="L188" i="10"/>
  <c r="R285" i="10"/>
  <c r="L414" i="10"/>
  <c r="X435" i="10"/>
  <c r="T435" i="10"/>
  <c r="N435" i="10"/>
  <c r="X519" i="10"/>
  <c r="Z10" i="10"/>
  <c r="V11" i="10"/>
  <c r="AB19" i="10"/>
  <c r="T21" i="10"/>
  <c r="AB23" i="10"/>
  <c r="T29" i="10"/>
  <c r="L31" i="10"/>
  <c r="L33" i="10"/>
  <c r="T33" i="10"/>
  <c r="X46" i="10"/>
  <c r="L47" i="10"/>
  <c r="N52" i="10"/>
  <c r="R56" i="10"/>
  <c r="V61" i="10"/>
  <c r="T61" i="10"/>
  <c r="Z76" i="10"/>
  <c r="N76" i="10"/>
  <c r="R89" i="10"/>
  <c r="V103" i="10"/>
  <c r="AB111" i="10"/>
  <c r="V111" i="10"/>
  <c r="P111" i="10"/>
  <c r="P118" i="10"/>
  <c r="X118" i="10"/>
  <c r="P119" i="10"/>
  <c r="X119" i="10"/>
  <c r="L120" i="10"/>
  <c r="P125" i="10"/>
  <c r="X125" i="10"/>
  <c r="X131" i="10"/>
  <c r="L136" i="10"/>
  <c r="L150" i="10"/>
  <c r="L153" i="10"/>
  <c r="P155" i="10"/>
  <c r="R155" i="10"/>
  <c r="AB156" i="10"/>
  <c r="Z169" i="10"/>
  <c r="V170" i="10"/>
  <c r="R173" i="10"/>
  <c r="Z188" i="10"/>
  <c r="P191" i="10"/>
  <c r="X191" i="10"/>
  <c r="AB234" i="10"/>
  <c r="L234" i="10"/>
  <c r="Z266" i="10"/>
  <c r="R266" i="10"/>
  <c r="AB268" i="10"/>
  <c r="R268" i="10"/>
  <c r="R23" i="10"/>
  <c r="R29" i="10"/>
  <c r="R81" i="10"/>
  <c r="T88" i="10"/>
  <c r="L88" i="10"/>
  <c r="P519" i="10"/>
  <c r="N11" i="10"/>
  <c r="AB11" i="10"/>
  <c r="T13" i="10"/>
  <c r="N14" i="10"/>
  <c r="T25" i="10"/>
  <c r="AB27" i="10"/>
  <c r="R9" i="10"/>
  <c r="L10" i="10"/>
  <c r="T10" i="10"/>
  <c r="AB10" i="10"/>
  <c r="Z12" i="10"/>
  <c r="N13" i="10"/>
  <c r="V13" i="10"/>
  <c r="AB13" i="10"/>
  <c r="T15" i="10"/>
  <c r="R18" i="10"/>
  <c r="N19" i="10"/>
  <c r="V19" i="10"/>
  <c r="R20" i="10"/>
  <c r="N21" i="10"/>
  <c r="V21" i="10"/>
  <c r="Z40" i="10"/>
  <c r="X48" i="10"/>
  <c r="X50" i="10"/>
  <c r="L56" i="10"/>
  <c r="R58" i="10"/>
  <c r="P62" i="10"/>
  <c r="X64" i="10"/>
  <c r="X71" i="10"/>
  <c r="L76" i="10"/>
  <c r="P82" i="10"/>
  <c r="X82" i="10"/>
  <c r="P87" i="10"/>
  <c r="T91" i="10"/>
  <c r="R91" i="10"/>
  <c r="P91" i="10"/>
  <c r="AB98" i="10"/>
  <c r="X103" i="10"/>
  <c r="AB109" i="10"/>
  <c r="P110" i="10"/>
  <c r="T118" i="10"/>
  <c r="L118" i="10"/>
  <c r="V120" i="10"/>
  <c r="Z125" i="10"/>
  <c r="T128" i="10"/>
  <c r="N130" i="10"/>
  <c r="AB130" i="10"/>
  <c r="R130" i="10"/>
  <c r="R138" i="10"/>
  <c r="P143" i="10"/>
  <c r="T146" i="10"/>
  <c r="X148" i="10"/>
  <c r="P161" i="10"/>
  <c r="X161" i="10"/>
  <c r="AB166" i="10"/>
  <c r="R166" i="10"/>
  <c r="L166" i="10"/>
  <c r="T169" i="10"/>
  <c r="R262" i="10"/>
  <c r="P346" i="10"/>
  <c r="X346" i="10"/>
  <c r="R13" i="10"/>
  <c r="Z33" i="10"/>
  <c r="AB35" i="10"/>
  <c r="V35" i="10"/>
  <c r="P35" i="10"/>
  <c r="X98" i="10"/>
  <c r="R106" i="10"/>
  <c r="R112" i="10"/>
  <c r="V136" i="10"/>
  <c r="R136" i="10"/>
  <c r="AB136" i="10"/>
  <c r="P136" i="10"/>
  <c r="R11" i="10"/>
  <c r="Z14" i="10"/>
  <c r="X16" i="10"/>
  <c r="P19" i="10"/>
  <c r="P21" i="10"/>
  <c r="P46" i="10"/>
  <c r="P47" i="10"/>
  <c r="AB52" i="10"/>
  <c r="L52" i="10"/>
  <c r="Z62" i="10"/>
  <c r="N62" i="10"/>
  <c r="X62" i="10"/>
  <c r="R71" i="10"/>
  <c r="P77" i="10"/>
  <c r="P81" i="10"/>
  <c r="X93" i="10"/>
  <c r="V98" i="10"/>
  <c r="P106" i="10"/>
  <c r="P109" i="10"/>
  <c r="R110" i="10"/>
  <c r="AB120" i="10"/>
  <c r="Z136" i="10"/>
  <c r="R143" i="10"/>
  <c r="N150" i="10"/>
  <c r="T150" i="10"/>
  <c r="AB150" i="10"/>
  <c r="R317" i="10"/>
  <c r="Z317" i="10"/>
  <c r="R319" i="10"/>
  <c r="V167" i="10"/>
  <c r="AB167" i="10"/>
  <c r="L169" i="10"/>
  <c r="L173" i="10"/>
  <c r="L182" i="10"/>
  <c r="Z182" i="10"/>
  <c r="R185" i="10"/>
  <c r="R187" i="10"/>
  <c r="L191" i="10"/>
  <c r="AB191" i="10"/>
  <c r="R193" i="10"/>
  <c r="Z193" i="10"/>
  <c r="X195" i="10"/>
  <c r="X202" i="10"/>
  <c r="R222" i="10"/>
  <c r="Z222" i="10"/>
  <c r="P224" i="10"/>
  <c r="R240" i="10"/>
  <c r="AB242" i="10"/>
  <c r="P265" i="10"/>
  <c r="Z310" i="10"/>
  <c r="T310" i="10"/>
  <c r="R310" i="10"/>
  <c r="Z341" i="10"/>
  <c r="AB341" i="10"/>
  <c r="N341" i="10"/>
  <c r="R341" i="10"/>
  <c r="P341" i="10"/>
  <c r="L341" i="10"/>
  <c r="X396" i="10"/>
  <c r="T396" i="10"/>
  <c r="Z396" i="10"/>
  <c r="P396" i="10"/>
  <c r="Z442" i="10"/>
  <c r="V442" i="10"/>
  <c r="N23" i="10"/>
  <c r="V23" i="10"/>
  <c r="N25" i="10"/>
  <c r="V25" i="10"/>
  <c r="V27" i="10"/>
  <c r="N29" i="10"/>
  <c r="V31" i="10"/>
  <c r="Z32" i="10"/>
  <c r="P37" i="10"/>
  <c r="T43" i="10"/>
  <c r="AB43" i="10"/>
  <c r="AB44" i="10"/>
  <c r="T47" i="10"/>
  <c r="R48" i="10"/>
  <c r="Z49" i="10"/>
  <c r="R50" i="10"/>
  <c r="AB50" i="10"/>
  <c r="X52" i="10"/>
  <c r="L53" i="10"/>
  <c r="V54" i="10"/>
  <c r="R55" i="10"/>
  <c r="R57" i="10"/>
  <c r="Z58" i="10"/>
  <c r="X60" i="10"/>
  <c r="L61" i="10"/>
  <c r="T62" i="10"/>
  <c r="N63" i="10"/>
  <c r="T63" i="10"/>
  <c r="Z63" i="10"/>
  <c r="L68" i="10"/>
  <c r="L71" i="10"/>
  <c r="AB71" i="10"/>
  <c r="Z74" i="10"/>
  <c r="P75" i="10"/>
  <c r="T76" i="10"/>
  <c r="L81" i="10"/>
  <c r="N89" i="10"/>
  <c r="V89" i="10"/>
  <c r="AB89" i="10"/>
  <c r="N94" i="10"/>
  <c r="T94" i="10"/>
  <c r="AB94" i="10"/>
  <c r="L96" i="10"/>
  <c r="T96" i="10"/>
  <c r="AB96" i="10"/>
  <c r="X97" i="10"/>
  <c r="L98" i="10"/>
  <c r="R98" i="10"/>
  <c r="L103" i="10"/>
  <c r="R103" i="10"/>
  <c r="Z103" i="10"/>
  <c r="T104" i="10"/>
  <c r="AB104" i="10"/>
  <c r="Z105" i="10"/>
  <c r="AB106" i="10"/>
  <c r="Z109" i="10"/>
  <c r="Z110" i="10"/>
  <c r="N115" i="10"/>
  <c r="AB116" i="10"/>
  <c r="X117" i="10"/>
  <c r="R118" i="10"/>
  <c r="Z118" i="10"/>
  <c r="L119" i="10"/>
  <c r="V121" i="10"/>
  <c r="Z121" i="10"/>
  <c r="T122" i="10"/>
  <c r="AB122" i="10"/>
  <c r="N123" i="10"/>
  <c r="AB123" i="10"/>
  <c r="P124" i="10"/>
  <c r="X124" i="10"/>
  <c r="L125" i="10"/>
  <c r="T125" i="10"/>
  <c r="AB125" i="10"/>
  <c r="P126" i="10"/>
  <c r="X129" i="10"/>
  <c r="V132" i="10"/>
  <c r="V134" i="10"/>
  <c r="R135" i="10"/>
  <c r="Z135" i="10"/>
  <c r="AB138" i="10"/>
  <c r="V141" i="10"/>
  <c r="R142" i="10"/>
  <c r="T143" i="10"/>
  <c r="Z143" i="10"/>
  <c r="N144" i="10"/>
  <c r="V144" i="10"/>
  <c r="V145" i="10"/>
  <c r="R145" i="10"/>
  <c r="R148" i="10"/>
  <c r="X152" i="10"/>
  <c r="N153" i="10"/>
  <c r="V153" i="10"/>
  <c r="V156" i="10"/>
  <c r="X160" i="10"/>
  <c r="L167" i="10"/>
  <c r="N169" i="10"/>
  <c r="N170" i="10"/>
  <c r="N173" i="10"/>
  <c r="R176" i="10"/>
  <c r="V181" i="10"/>
  <c r="N182" i="10"/>
  <c r="V182" i="10"/>
  <c r="AB182" i="10"/>
  <c r="T184" i="10"/>
  <c r="P184" i="10"/>
  <c r="L185" i="10"/>
  <c r="Z185" i="10"/>
  <c r="P186" i="10"/>
  <c r="L187" i="10"/>
  <c r="T187" i="10"/>
  <c r="N191" i="10"/>
  <c r="R192" i="10"/>
  <c r="R195" i="10"/>
  <c r="Z195" i="10"/>
  <c r="N206" i="10"/>
  <c r="R224" i="10"/>
  <c r="Z224" i="10"/>
  <c r="T234" i="10"/>
  <c r="P238" i="10"/>
  <c r="T240" i="10"/>
  <c r="AB240" i="10"/>
  <c r="N242" i="10"/>
  <c r="V242" i="10"/>
  <c r="P243" i="10"/>
  <c r="V243" i="10"/>
  <c r="N257" i="10"/>
  <c r="AB267" i="10"/>
  <c r="L267" i="10"/>
  <c r="R298" i="10"/>
  <c r="AB310" i="10"/>
  <c r="X341" i="10"/>
  <c r="X21" i="10"/>
  <c r="P23" i="10"/>
  <c r="X23" i="10"/>
  <c r="P25" i="10"/>
  <c r="X25" i="10"/>
  <c r="P27" i="10"/>
  <c r="X27" i="10"/>
  <c r="P29" i="10"/>
  <c r="X29" i="10"/>
  <c r="P31" i="10"/>
  <c r="P33" i="10"/>
  <c r="P40" i="10"/>
  <c r="X40" i="10"/>
  <c r="X44" i="10"/>
  <c r="P44" i="10"/>
  <c r="AB45" i="10"/>
  <c r="V47" i="10"/>
  <c r="AB47" i="10"/>
  <c r="N48" i="10"/>
  <c r="T48" i="10"/>
  <c r="Z52" i="10"/>
  <c r="Z54" i="10"/>
  <c r="X54" i="10"/>
  <c r="N56" i="10"/>
  <c r="Z56" i="10"/>
  <c r="N58" i="10"/>
  <c r="T60" i="10"/>
  <c r="R60" i="10"/>
  <c r="Z60" i="10"/>
  <c r="AB61" i="10"/>
  <c r="AB62" i="10"/>
  <c r="P63" i="10"/>
  <c r="AB63" i="10"/>
  <c r="L65" i="10"/>
  <c r="T66" i="10"/>
  <c r="P66" i="10"/>
  <c r="V66" i="10"/>
  <c r="AB66" i="10"/>
  <c r="N71" i="10"/>
  <c r="L72" i="10"/>
  <c r="R72" i="10"/>
  <c r="X72" i="10"/>
  <c r="X75" i="10"/>
  <c r="AB81" i="10"/>
  <c r="P84" i="10"/>
  <c r="P89" i="10"/>
  <c r="X90" i="10"/>
  <c r="N93" i="10"/>
  <c r="V95" i="10"/>
  <c r="R95" i="10"/>
  <c r="T98" i="10"/>
  <c r="Z98" i="10"/>
  <c r="V102" i="10"/>
  <c r="N103" i="10"/>
  <c r="T103" i="10"/>
  <c r="AB103" i="10"/>
  <c r="V104" i="10"/>
  <c r="R107" i="10"/>
  <c r="T108" i="10"/>
  <c r="T110" i="10"/>
  <c r="AB110" i="10"/>
  <c r="T119" i="10"/>
  <c r="AB119" i="10"/>
  <c r="R124" i="10"/>
  <c r="Z124" i="10"/>
  <c r="R126" i="10"/>
  <c r="AB129" i="10"/>
  <c r="X132" i="10"/>
  <c r="P134" i="10"/>
  <c r="X134" i="10"/>
  <c r="X139" i="10"/>
  <c r="X140" i="10"/>
  <c r="L141" i="10"/>
  <c r="T142" i="10"/>
  <c r="N143" i="10"/>
  <c r="V143" i="10"/>
  <c r="P144" i="10"/>
  <c r="AB145" i="10"/>
  <c r="N148" i="10"/>
  <c r="Z148" i="10"/>
  <c r="T149" i="10"/>
  <c r="AB149" i="10"/>
  <c r="Z150" i="10"/>
  <c r="N152" i="10"/>
  <c r="P153" i="10"/>
  <c r="N155" i="10"/>
  <c r="P156" i="10"/>
  <c r="Z160" i="10"/>
  <c r="T162" i="10"/>
  <c r="X162" i="10"/>
  <c r="N164" i="10"/>
  <c r="R165" i="10"/>
  <c r="L168" i="10"/>
  <c r="P169" i="10"/>
  <c r="AB169" i="10"/>
  <c r="P171" i="10"/>
  <c r="X173" i="10"/>
  <c r="X175" i="10"/>
  <c r="T176" i="10"/>
  <c r="L181" i="10"/>
  <c r="AB181" i="10"/>
  <c r="P182" i="10"/>
  <c r="Z184" i="10"/>
  <c r="N187" i="10"/>
  <c r="V187" i="10"/>
  <c r="P190" i="10"/>
  <c r="V190" i="10"/>
  <c r="T191" i="10"/>
  <c r="N193" i="10"/>
  <c r="V202" i="10"/>
  <c r="X206" i="10"/>
  <c r="P216" i="10"/>
  <c r="V216" i="10"/>
  <c r="AB216" i="10"/>
  <c r="P220" i="10"/>
  <c r="N222" i="10"/>
  <c r="V222" i="10"/>
  <c r="AB222" i="10"/>
  <c r="L224" i="10"/>
  <c r="AB224" i="10"/>
  <c r="V234" i="10"/>
  <c r="N240" i="10"/>
  <c r="X242" i="10"/>
  <c r="X266" i="10"/>
  <c r="P276" i="10"/>
  <c r="L366" i="10"/>
  <c r="V366" i="10"/>
  <c r="Z366" i="10"/>
  <c r="P435" i="10"/>
  <c r="P202" i="10"/>
  <c r="X205" i="10"/>
  <c r="R206" i="10"/>
  <c r="Z206" i="10"/>
  <c r="Z207" i="10"/>
  <c r="P209" i="10"/>
  <c r="AB209" i="10"/>
  <c r="P210" i="10"/>
  <c r="X210" i="10"/>
  <c r="V212" i="10"/>
  <c r="P213" i="10"/>
  <c r="X213" i="10"/>
  <c r="Z216" i="10"/>
  <c r="AB217" i="10"/>
  <c r="AB218" i="10"/>
  <c r="P219" i="10"/>
  <c r="X219" i="10"/>
  <c r="V220" i="10"/>
  <c r="L222" i="10"/>
  <c r="N223" i="10"/>
  <c r="X224" i="10"/>
  <c r="P227" i="10"/>
  <c r="L231" i="10"/>
  <c r="Z231" i="10"/>
  <c r="V232" i="10"/>
  <c r="X234" i="10"/>
  <c r="AB235" i="10"/>
  <c r="X236" i="10"/>
  <c r="N238" i="10"/>
  <c r="N239" i="10"/>
  <c r="AB239" i="10"/>
  <c r="V240" i="10"/>
  <c r="P241" i="10"/>
  <c r="V241" i="10"/>
  <c r="AB241" i="10"/>
  <c r="Z243" i="10"/>
  <c r="N244" i="10"/>
  <c r="Z245" i="10"/>
  <c r="Z246" i="10"/>
  <c r="N247" i="10"/>
  <c r="Z247" i="10"/>
  <c r="T249" i="10"/>
  <c r="R254" i="10"/>
  <c r="T256" i="10"/>
  <c r="T259" i="10"/>
  <c r="X263" i="10"/>
  <c r="T264" i="10"/>
  <c r="R265" i="10"/>
  <c r="L266" i="10"/>
  <c r="L268" i="10"/>
  <c r="N269" i="10"/>
  <c r="R269" i="10"/>
  <c r="N274" i="10"/>
  <c r="AB274" i="10"/>
  <c r="Z276" i="10"/>
  <c r="X282" i="10"/>
  <c r="N283" i="10"/>
  <c r="Z285" i="10"/>
  <c r="N286" i="10"/>
  <c r="X289" i="10"/>
  <c r="P290" i="10"/>
  <c r="T291" i="10"/>
  <c r="X291" i="10"/>
  <c r="L291" i="10"/>
  <c r="Z291" i="10"/>
  <c r="AB294" i="10"/>
  <c r="AB295" i="10"/>
  <c r="N296" i="10"/>
  <c r="T296" i="10"/>
  <c r="AB296" i="10"/>
  <c r="N300" i="10"/>
  <c r="V300" i="10"/>
  <c r="V303" i="10"/>
  <c r="R304" i="10"/>
  <c r="T304" i="10"/>
  <c r="Z304" i="10"/>
  <c r="L306" i="10"/>
  <c r="T306" i="10"/>
  <c r="Z306" i="10"/>
  <c r="L310" i="10"/>
  <c r="R313" i="10"/>
  <c r="L314" i="10"/>
  <c r="T314" i="10"/>
  <c r="P315" i="10"/>
  <c r="AB315" i="10"/>
  <c r="L317" i="10"/>
  <c r="T317" i="10"/>
  <c r="T329" i="10"/>
  <c r="X329" i="10"/>
  <c r="N329" i="10"/>
  <c r="V329" i="10"/>
  <c r="N330" i="10"/>
  <c r="AB330" i="10"/>
  <c r="N332" i="10"/>
  <c r="AB333" i="10"/>
  <c r="N333" i="10"/>
  <c r="P335" i="10"/>
  <c r="Z335" i="10"/>
  <c r="T336" i="10"/>
  <c r="N339" i="10"/>
  <c r="V339" i="10"/>
  <c r="R343" i="10"/>
  <c r="L346" i="10"/>
  <c r="R346" i="10"/>
  <c r="R347" i="10"/>
  <c r="V355" i="10"/>
  <c r="P363" i="10"/>
  <c r="V363" i="10"/>
  <c r="X381" i="10"/>
  <c r="X383" i="10"/>
  <c r="T384" i="10"/>
  <c r="AB390" i="10"/>
  <c r="N390" i="10"/>
  <c r="P394" i="10"/>
  <c r="X395" i="10"/>
  <c r="AB410" i="10"/>
  <c r="T412" i="10"/>
  <c r="T414" i="10"/>
  <c r="AB414" i="10"/>
  <c r="V441" i="10"/>
  <c r="AB441" i="10"/>
  <c r="R441" i="10"/>
  <c r="X441" i="10"/>
  <c r="AB485" i="10"/>
  <c r="V485" i="10"/>
  <c r="N258" i="10"/>
  <c r="T258" i="10"/>
  <c r="AB258" i="10"/>
  <c r="N263" i="10"/>
  <c r="T263" i="10"/>
  <c r="Z263" i="10"/>
  <c r="N266" i="10"/>
  <c r="T266" i="10"/>
  <c r="T267" i="10"/>
  <c r="N268" i="10"/>
  <c r="V268" i="10"/>
  <c r="P274" i="10"/>
  <c r="V274" i="10"/>
  <c r="N276" i="10"/>
  <c r="R282" i="10"/>
  <c r="R289" i="10"/>
  <c r="P294" i="10"/>
  <c r="V294" i="10"/>
  <c r="P295" i="10"/>
  <c r="V295" i="10"/>
  <c r="P296" i="10"/>
  <c r="V296" i="10"/>
  <c r="N298" i="10"/>
  <c r="V298" i="10"/>
  <c r="V299" i="10"/>
  <c r="L299" i="10"/>
  <c r="X300" i="10"/>
  <c r="X303" i="10"/>
  <c r="N306" i="10"/>
  <c r="V306" i="10"/>
  <c r="R315" i="10"/>
  <c r="N319" i="10"/>
  <c r="V319" i="10"/>
  <c r="P320" i="10"/>
  <c r="P330" i="10"/>
  <c r="P332" i="10"/>
  <c r="X332" i="10"/>
  <c r="N344" i="10"/>
  <c r="T346" i="10"/>
  <c r="T352" i="10"/>
  <c r="P352" i="10"/>
  <c r="P355" i="10"/>
  <c r="X355" i="10"/>
  <c r="X363" i="10"/>
  <c r="L363" i="10"/>
  <c r="N366" i="10"/>
  <c r="P387" i="10"/>
  <c r="N387" i="10"/>
  <c r="R394" i="10"/>
  <c r="R454" i="10"/>
  <c r="Z454" i="10"/>
  <c r="R488" i="10"/>
  <c r="X488" i="10"/>
  <c r="P488" i="10"/>
  <c r="R197" i="10"/>
  <c r="R198" i="10"/>
  <c r="X198" i="10"/>
  <c r="AB200" i="10"/>
  <c r="R204" i="10"/>
  <c r="X204" i="10"/>
  <c r="V206" i="10"/>
  <c r="X209" i="10"/>
  <c r="R212" i="10"/>
  <c r="Z212" i="10"/>
  <c r="T213" i="10"/>
  <c r="L216" i="10"/>
  <c r="P217" i="10"/>
  <c r="R218" i="10"/>
  <c r="N220" i="10"/>
  <c r="Z220" i="10"/>
  <c r="T222" i="10"/>
  <c r="N224" i="10"/>
  <c r="V231" i="10"/>
  <c r="Z232" i="10"/>
  <c r="N234" i="10"/>
  <c r="L236" i="10"/>
  <c r="T236" i="10"/>
  <c r="AB236" i="10"/>
  <c r="P237" i="10"/>
  <c r="R238" i="10"/>
  <c r="X238" i="10"/>
  <c r="Z240" i="10"/>
  <c r="L242" i="10"/>
  <c r="T242" i="10"/>
  <c r="R247" i="10"/>
  <c r="P248" i="10"/>
  <c r="T251" i="10"/>
  <c r="Z251" i="10"/>
  <c r="P256" i="10"/>
  <c r="P258" i="10"/>
  <c r="V258" i="10"/>
  <c r="P259" i="10"/>
  <c r="X259" i="10"/>
  <c r="V267" i="10"/>
  <c r="P268" i="10"/>
  <c r="X268" i="10"/>
  <c r="L282" i="10"/>
  <c r="T282" i="10"/>
  <c r="P285" i="10"/>
  <c r="T287" i="10"/>
  <c r="Z287" i="10"/>
  <c r="N287" i="10"/>
  <c r="X287" i="10"/>
  <c r="L294" i="10"/>
  <c r="R294" i="10"/>
  <c r="R295" i="10"/>
  <c r="R300" i="10"/>
  <c r="P310" i="10"/>
  <c r="P317" i="10"/>
  <c r="X317" i="10"/>
  <c r="P319" i="10"/>
  <c r="X319" i="10"/>
  <c r="R332" i="10"/>
  <c r="Z339" i="10"/>
  <c r="P365" i="10"/>
  <c r="V365" i="10"/>
  <c r="AB366" i="10"/>
  <c r="R417" i="10"/>
  <c r="Z417" i="10"/>
  <c r="L420" i="10"/>
  <c r="R420" i="10"/>
  <c r="N420" i="10"/>
  <c r="Z427" i="10"/>
  <c r="T456" i="10"/>
  <c r="AB456" i="10"/>
  <c r="R252" i="10"/>
  <c r="X252" i="10"/>
  <c r="N256" i="10"/>
  <c r="L259" i="10"/>
  <c r="R259" i="10"/>
  <c r="L260" i="10"/>
  <c r="P263" i="10"/>
  <c r="L264" i="10"/>
  <c r="AB264" i="10"/>
  <c r="V265" i="10"/>
  <c r="P266" i="10"/>
  <c r="AB266" i="10"/>
  <c r="N267" i="10"/>
  <c r="Z268" i="10"/>
  <c r="N272" i="10"/>
  <c r="T272" i="10"/>
  <c r="R273" i="10"/>
  <c r="X273" i="10"/>
  <c r="X274" i="10"/>
  <c r="L275" i="10"/>
  <c r="T275" i="10"/>
  <c r="AB275" i="10"/>
  <c r="N278" i="10"/>
  <c r="T278" i="10"/>
  <c r="P280" i="10"/>
  <c r="V280" i="10"/>
  <c r="N285" i="10"/>
  <c r="T286" i="10"/>
  <c r="Z286" i="10"/>
  <c r="L289" i="10"/>
  <c r="T294" i="10"/>
  <c r="Z294" i="10"/>
  <c r="N295" i="10"/>
  <c r="X295" i="10"/>
  <c r="P298" i="10"/>
  <c r="X298" i="10"/>
  <c r="AB300" i="10"/>
  <c r="P306" i="10"/>
  <c r="N309" i="10"/>
  <c r="AB311" i="10"/>
  <c r="N313" i="10"/>
  <c r="AB313" i="10"/>
  <c r="L315" i="10"/>
  <c r="AB316" i="10"/>
  <c r="N317" i="10"/>
  <c r="AB317" i="10"/>
  <c r="T319" i="10"/>
  <c r="AB320" i="10"/>
  <c r="X321" i="10"/>
  <c r="P325" i="10"/>
  <c r="AB327" i="10"/>
  <c r="R327" i="10"/>
  <c r="N328" i="10"/>
  <c r="T330" i="10"/>
  <c r="Z330" i="10"/>
  <c r="L332" i="10"/>
  <c r="Z332" i="10"/>
  <c r="V335" i="10"/>
  <c r="L337" i="10"/>
  <c r="X337" i="10"/>
  <c r="T338" i="10"/>
  <c r="P339" i="10"/>
  <c r="T342" i="10"/>
  <c r="AB342" i="10"/>
  <c r="AB343" i="10"/>
  <c r="N347" i="10"/>
  <c r="V347" i="10"/>
  <c r="N351" i="10"/>
  <c r="R355" i="10"/>
  <c r="Z355" i="10"/>
  <c r="V356" i="10"/>
  <c r="P361" i="10"/>
  <c r="R363" i="10"/>
  <c r="V364" i="10"/>
  <c r="N365" i="10"/>
  <c r="T365" i="10"/>
  <c r="Z365" i="10"/>
  <c r="R366" i="10"/>
  <c r="V367" i="10"/>
  <c r="Z375" i="10"/>
  <c r="AB376" i="10"/>
  <c r="P378" i="10"/>
  <c r="V379" i="10"/>
  <c r="R383" i="10"/>
  <c r="N384" i="10"/>
  <c r="T387" i="10"/>
  <c r="AB391" i="10"/>
  <c r="R393" i="10"/>
  <c r="L395" i="10"/>
  <c r="P398" i="10"/>
  <c r="X398" i="10"/>
  <c r="P403" i="10"/>
  <c r="AB403" i="10"/>
  <c r="X405" i="10"/>
  <c r="X406" i="10"/>
  <c r="AB406" i="10"/>
  <c r="N406" i="10"/>
  <c r="R407" i="10"/>
  <c r="L410" i="10"/>
  <c r="R410" i="10"/>
  <c r="N414" i="10"/>
  <c r="V414" i="10"/>
  <c r="X418" i="10"/>
  <c r="N418" i="10"/>
  <c r="R418" i="10"/>
  <c r="R429" i="10"/>
  <c r="Z429" i="10"/>
  <c r="P432" i="10"/>
  <c r="P439" i="10"/>
  <c r="Z440" i="10"/>
  <c r="AB444" i="10"/>
  <c r="X483" i="10"/>
  <c r="T483" i="10"/>
  <c r="P483" i="10"/>
  <c r="Z488" i="10"/>
  <c r="L500" i="10"/>
  <c r="V500" i="10"/>
  <c r="T534" i="10"/>
  <c r="L534" i="10"/>
  <c r="R534" i="10"/>
  <c r="N534" i="10"/>
  <c r="AB534" i="10"/>
  <c r="AB354" i="10"/>
  <c r="T355" i="10"/>
  <c r="AB355" i="10"/>
  <c r="P370" i="10"/>
  <c r="X370" i="10"/>
  <c r="P374" i="10"/>
  <c r="AB383" i="10"/>
  <c r="V384" i="10"/>
  <c r="V387" i="10"/>
  <c r="R388" i="10"/>
  <c r="P391" i="10"/>
  <c r="V391" i="10"/>
  <c r="R392" i="10"/>
  <c r="N394" i="10"/>
  <c r="T394" i="10"/>
  <c r="Z394" i="10"/>
  <c r="R402" i="10"/>
  <c r="R403" i="10"/>
  <c r="N410" i="10"/>
  <c r="T410" i="10"/>
  <c r="P412" i="10"/>
  <c r="P414" i="10"/>
  <c r="Z434" i="10"/>
  <c r="L434" i="10"/>
  <c r="X444" i="10"/>
  <c r="P444" i="10"/>
  <c r="Z459" i="10"/>
  <c r="T463" i="10"/>
  <c r="R463" i="10"/>
  <c r="R467" i="10"/>
  <c r="R471" i="10"/>
  <c r="R475" i="10"/>
  <c r="R479" i="10"/>
  <c r="X492" i="10"/>
  <c r="T492" i="10"/>
  <c r="P492" i="10"/>
  <c r="P469" i="10"/>
  <c r="P477" i="10"/>
  <c r="N486" i="10"/>
  <c r="L489" i="10"/>
  <c r="P489" i="10"/>
  <c r="Z489" i="10"/>
  <c r="Z492" i="10"/>
  <c r="R495" i="10"/>
  <c r="V495" i="10"/>
  <c r="AB495" i="10"/>
  <c r="X501" i="10"/>
  <c r="N506" i="10"/>
  <c r="R506" i="10"/>
  <c r="V506" i="10"/>
  <c r="R512" i="10"/>
  <c r="Z512" i="10"/>
  <c r="N514" i="10"/>
  <c r="Z514" i="10"/>
  <c r="V519" i="10"/>
  <c r="P520" i="10"/>
  <c r="Z520" i="10"/>
  <c r="P523" i="10"/>
  <c r="R524" i="10"/>
  <c r="X524" i="10"/>
  <c r="R529" i="10"/>
  <c r="X538" i="10"/>
  <c r="R549" i="10"/>
  <c r="Z549" i="10"/>
  <c r="N566" i="10"/>
  <c r="X566" i="10"/>
  <c r="N398" i="10"/>
  <c r="V398" i="10"/>
  <c r="R399" i="10"/>
  <c r="L403" i="10"/>
  <c r="P404" i="10"/>
  <c r="X404" i="10"/>
  <c r="L405" i="10"/>
  <c r="R405" i="10"/>
  <c r="V409" i="10"/>
  <c r="X410" i="10"/>
  <c r="AB412" i="10"/>
  <c r="X414" i="10"/>
  <c r="X416" i="10"/>
  <c r="N417" i="10"/>
  <c r="AB418" i="10"/>
  <c r="P419" i="10"/>
  <c r="AB423" i="10"/>
  <c r="V425" i="10"/>
  <c r="R425" i="10"/>
  <c r="N428" i="10"/>
  <c r="L432" i="10"/>
  <c r="T432" i="10"/>
  <c r="AB432" i="10"/>
  <c r="R434" i="10"/>
  <c r="L435" i="10"/>
  <c r="V435" i="10"/>
  <c r="AB435" i="10"/>
  <c r="X437" i="10"/>
  <c r="R438" i="10"/>
  <c r="L440" i="10"/>
  <c r="Z441" i="10"/>
  <c r="L444" i="10"/>
  <c r="R444" i="10"/>
  <c r="P445" i="10"/>
  <c r="T446" i="10"/>
  <c r="AB451" i="10"/>
  <c r="I451" i="10" s="1" a="1"/>
  <c r="I451" i="10" s="1"/>
  <c r="N456" i="10"/>
  <c r="V456" i="10"/>
  <c r="X457" i="10"/>
  <c r="R462" i="10"/>
  <c r="Z462" i="10"/>
  <c r="R464" i="10"/>
  <c r="AB467" i="10"/>
  <c r="AB471" i="10"/>
  <c r="AB475" i="10"/>
  <c r="AB479" i="10"/>
  <c r="V482" i="10"/>
  <c r="L483" i="10"/>
  <c r="R483" i="10"/>
  <c r="AB483" i="10"/>
  <c r="L485" i="10"/>
  <c r="T485" i="10"/>
  <c r="AB486" i="10"/>
  <c r="L488" i="10"/>
  <c r="X489" i="10"/>
  <c r="X490" i="10"/>
  <c r="L492" i="10"/>
  <c r="R492" i="10"/>
  <c r="Z494" i="10"/>
  <c r="N495" i="10"/>
  <c r="T495" i="10"/>
  <c r="T496" i="10"/>
  <c r="N501" i="10"/>
  <c r="T501" i="10"/>
  <c r="AB501" i="10"/>
  <c r="V502" i="10"/>
  <c r="V503" i="10"/>
  <c r="P505" i="10"/>
  <c r="N512" i="10"/>
  <c r="V512" i="10"/>
  <c r="V514" i="10"/>
  <c r="P518" i="10"/>
  <c r="L519" i="10"/>
  <c r="X520" i="10"/>
  <c r="L523" i="10"/>
  <c r="T523" i="10"/>
  <c r="N524" i="10"/>
  <c r="AB524" i="10"/>
  <c r="P525" i="10"/>
  <c r="V528" i="10"/>
  <c r="R528" i="10"/>
  <c r="N529" i="10"/>
  <c r="V529" i="10"/>
  <c r="N538" i="10"/>
  <c r="V538" i="10"/>
  <c r="R540" i="10"/>
  <c r="R545" i="10"/>
  <c r="Z545" i="10"/>
  <c r="N549" i="10"/>
  <c r="N551" i="10"/>
  <c r="V412" i="10"/>
  <c r="V413" i="10"/>
  <c r="R414" i="10"/>
  <c r="Z414" i="10"/>
  <c r="R423" i="10"/>
  <c r="AB428" i="10"/>
  <c r="R433" i="10"/>
  <c r="T434" i="10"/>
  <c r="L437" i="10"/>
  <c r="R437" i="10"/>
  <c r="N440" i="10"/>
  <c r="V440" i="10"/>
  <c r="P441" i="10"/>
  <c r="N444" i="10"/>
  <c r="P452" i="10"/>
  <c r="P456" i="10"/>
  <c r="X456" i="10"/>
  <c r="P463" i="10"/>
  <c r="N467" i="10"/>
  <c r="V467" i="10"/>
  <c r="V469" i="10"/>
  <c r="R470" i="10"/>
  <c r="N471" i="10"/>
  <c r="N475" i="10"/>
  <c r="V475" i="10"/>
  <c r="V477" i="10"/>
  <c r="R478" i="10"/>
  <c r="N479" i="10"/>
  <c r="R486" i="10"/>
  <c r="X486" i="10"/>
  <c r="Z487" i="10"/>
  <c r="N488" i="10"/>
  <c r="AB488" i="10"/>
  <c r="N489" i="10"/>
  <c r="T489" i="10"/>
  <c r="N492" i="10"/>
  <c r="N493" i="10"/>
  <c r="R493" i="10"/>
  <c r="P494" i="10"/>
  <c r="V494" i="10"/>
  <c r="P495" i="10"/>
  <c r="N499" i="10"/>
  <c r="V501" i="10"/>
  <c r="T502" i="10"/>
  <c r="P502" i="10"/>
  <c r="X502" i="10"/>
  <c r="P504" i="10"/>
  <c r="V504" i="10"/>
  <c r="R505" i="10"/>
  <c r="Z518" i="10"/>
  <c r="N519" i="10"/>
  <c r="T519" i="10"/>
  <c r="AB519" i="10"/>
  <c r="T520" i="10"/>
  <c r="V523" i="10"/>
  <c r="P524" i="10"/>
  <c r="V524" i="10"/>
  <c r="R525" i="10"/>
  <c r="X525" i="10"/>
  <c r="X529" i="10"/>
  <c r="X536" i="10"/>
  <c r="P538" i="10"/>
  <c r="V539" i="10"/>
  <c r="P549" i="10"/>
  <c r="P551" i="10"/>
  <c r="V542" i="10"/>
  <c r="L545" i="10"/>
  <c r="V548" i="10"/>
  <c r="AB551" i="10"/>
  <c r="P555" i="10"/>
  <c r="P561" i="10"/>
  <c r="X561" i="10"/>
  <c r="V562" i="10"/>
  <c r="Z564" i="10"/>
  <c r="Z565" i="10"/>
  <c r="T566" i="10"/>
  <c r="L493" i="10"/>
  <c r="R501" i="10"/>
  <c r="Z501" i="10"/>
  <c r="R503" i="10"/>
  <c r="I503" i="10" s="1" a="1"/>
  <c r="I503" i="10" s="1"/>
  <c r="J503" i="10" s="1"/>
  <c r="R507" i="10"/>
  <c r="R509" i="10"/>
  <c r="X509" i="10"/>
  <c r="P510" i="10"/>
  <c r="V510" i="10"/>
  <c r="V511" i="10"/>
  <c r="P512" i="10"/>
  <c r="X512" i="10"/>
  <c r="R514" i="10"/>
  <c r="R517" i="10"/>
  <c r="Z517" i="10"/>
  <c r="R519" i="10"/>
  <c r="Z519" i="10"/>
  <c r="N520" i="10"/>
  <c r="P522" i="10"/>
  <c r="L526" i="10"/>
  <c r="X527" i="10"/>
  <c r="P529" i="10"/>
  <c r="N530" i="10"/>
  <c r="R532" i="10"/>
  <c r="N536" i="10"/>
  <c r="T536" i="10"/>
  <c r="AB536" i="10"/>
  <c r="Z538" i="10"/>
  <c r="V540" i="10"/>
  <c r="X542" i="10"/>
  <c r="P543" i="10"/>
  <c r="N545" i="10"/>
  <c r="T549" i="10"/>
  <c r="T550" i="10"/>
  <c r="V551" i="10"/>
  <c r="V553" i="10"/>
  <c r="T554" i="10"/>
  <c r="V558" i="10"/>
  <c r="R559" i="10"/>
  <c r="R561" i="10"/>
  <c r="Z561" i="10"/>
  <c r="T565" i="10"/>
  <c r="X568" i="10"/>
  <c r="R551" i="10"/>
  <c r="R553" i="10"/>
  <c r="V555" i="10"/>
  <c r="R558" i="10"/>
  <c r="N561" i="10"/>
  <c r="V561" i="10"/>
  <c r="R564" i="10"/>
  <c r="X564" i="10"/>
  <c r="P565" i="10"/>
  <c r="X565" i="10"/>
  <c r="L566" i="10"/>
  <c r="R566" i="10"/>
  <c r="P567" i="10"/>
  <c r="T568" i="10"/>
  <c r="T26" i="10"/>
  <c r="X11" i="10"/>
  <c r="X13" i="10"/>
  <c r="X15" i="10"/>
  <c r="P17" i="10"/>
  <c r="X18" i="10"/>
  <c r="R19" i="10"/>
  <c r="N20" i="10"/>
  <c r="L9" i="10"/>
  <c r="R10" i="10"/>
  <c r="R12" i="10"/>
  <c r="L13" i="10"/>
  <c r="Z15" i="10"/>
  <c r="V16" i="10"/>
  <c r="Z18" i="10"/>
  <c r="T19" i="10"/>
  <c r="L21" i="10"/>
  <c r="AB21" i="10"/>
  <c r="X22" i="10"/>
  <c r="T23" i="10"/>
  <c r="P24" i="10"/>
  <c r="L25" i="10"/>
  <c r="AB25" i="10"/>
  <c r="X26" i="10"/>
  <c r="T27" i="10"/>
  <c r="L29" i="10"/>
  <c r="AB29" i="10"/>
  <c r="T31" i="10"/>
  <c r="N32" i="10"/>
  <c r="AB32" i="10"/>
  <c r="P34" i="10"/>
  <c r="L35" i="10"/>
  <c r="P36" i="10"/>
  <c r="R40" i="10"/>
  <c r="AB40" i="10"/>
  <c r="Z44" i="10"/>
  <c r="N46" i="10"/>
  <c r="V46" i="10"/>
  <c r="R52" i="10"/>
  <c r="P54" i="10"/>
  <c r="N57" i="10"/>
  <c r="X59" i="10"/>
  <c r="P60" i="10"/>
  <c r="AB60" i="10"/>
  <c r="Z64" i="10"/>
  <c r="R65" i="10"/>
  <c r="AB65" i="10"/>
  <c r="R68" i="10"/>
  <c r="V71" i="10"/>
  <c r="N72" i="10"/>
  <c r="Z72" i="10"/>
  <c r="L77" i="10"/>
  <c r="V77" i="10"/>
  <c r="N79" i="10"/>
  <c r="V80" i="10"/>
  <c r="P80" i="10"/>
  <c r="V88" i="10"/>
  <c r="Z88" i="10"/>
  <c r="N90" i="10"/>
  <c r="AB90" i="10"/>
  <c r="L92" i="10"/>
  <c r="Z92" i="10"/>
  <c r="X95" i="10"/>
  <c r="P107" i="10"/>
  <c r="X107" i="10"/>
  <c r="AB114" i="10"/>
  <c r="X114" i="10"/>
  <c r="L114" i="10"/>
  <c r="P127" i="10"/>
  <c r="V138" i="10"/>
  <c r="AB146" i="10"/>
  <c r="X147" i="10"/>
  <c r="P158" i="10"/>
  <c r="V159" i="10"/>
  <c r="R159" i="10"/>
  <c r="AB159" i="10"/>
  <c r="N159" i="10"/>
  <c r="N165" i="10"/>
  <c r="X165" i="10"/>
  <c r="Z172" i="10"/>
  <c r="R189" i="10"/>
  <c r="AB189" i="10"/>
  <c r="X189" i="10"/>
  <c r="T189" i="10"/>
  <c r="P189" i="10"/>
  <c r="L189" i="10"/>
  <c r="P194" i="10"/>
  <c r="X33" i="10"/>
  <c r="R34" i="10"/>
  <c r="AB41" i="10"/>
  <c r="R49" i="10"/>
  <c r="AB49" i="10"/>
  <c r="AB54" i="10"/>
  <c r="P64" i="10"/>
  <c r="AB64" i="10"/>
  <c r="T70" i="10"/>
  <c r="P72" i="10"/>
  <c r="P79" i="10"/>
  <c r="P90" i="10"/>
  <c r="P146" i="10"/>
  <c r="Z147" i="10"/>
  <c r="R158" i="10"/>
  <c r="P175" i="10"/>
  <c r="L195" i="10"/>
  <c r="T49" i="10"/>
  <c r="V55" i="10"/>
  <c r="X77" i="10"/>
  <c r="R79" i="10"/>
  <c r="R90" i="10"/>
  <c r="AB95" i="10"/>
  <c r="R102" i="10"/>
  <c r="V133" i="10"/>
  <c r="V139" i="10"/>
  <c r="L147" i="10"/>
  <c r="AB179" i="10"/>
  <c r="R179" i="10"/>
  <c r="V179" i="10"/>
  <c r="Z30" i="10"/>
  <c r="P16" i="10"/>
  <c r="T17" i="10"/>
  <c r="X19" i="10"/>
  <c r="AB26" i="10"/>
  <c r="AB30" i="10"/>
  <c r="R32" i="10"/>
  <c r="T40" i="10"/>
  <c r="T65" i="10"/>
  <c r="T68" i="10"/>
  <c r="V10" i="10"/>
  <c r="P11" i="10"/>
  <c r="V12" i="10"/>
  <c r="P13" i="10"/>
  <c r="R15" i="10"/>
  <c r="V17" i="10"/>
  <c r="P18" i="10"/>
  <c r="Z19" i="10"/>
  <c r="V20" i="10"/>
  <c r="R21" i="10"/>
  <c r="Z23" i="10"/>
  <c r="N26" i="10"/>
  <c r="Z27" i="10"/>
  <c r="N30" i="10"/>
  <c r="X31" i="10"/>
  <c r="AB33" i="10"/>
  <c r="V34" i="10"/>
  <c r="T35" i="10"/>
  <c r="T54" i="10"/>
  <c r="L55" i="10"/>
  <c r="X55" i="10"/>
  <c r="V65" i="10"/>
  <c r="P67" i="10"/>
  <c r="V68" i="10"/>
  <c r="L70" i="10"/>
  <c r="P71" i="10"/>
  <c r="AB73" i="10"/>
  <c r="L73" i="10"/>
  <c r="Z77" i="10"/>
  <c r="AB82" i="10"/>
  <c r="V85" i="10"/>
  <c r="T85" i="10"/>
  <c r="V87" i="10"/>
  <c r="R92" i="10"/>
  <c r="AB93" i="10"/>
  <c r="X96" i="10"/>
  <c r="V96" i="10"/>
  <c r="AB107" i="10"/>
  <c r="P114" i="10"/>
  <c r="Z115" i="10"/>
  <c r="X115" i="10"/>
  <c r="V117" i="10"/>
  <c r="X121" i="10"/>
  <c r="T131" i="10"/>
  <c r="R131" i="10"/>
  <c r="P138" i="10"/>
  <c r="L139" i="10"/>
  <c r="Z145" i="10"/>
  <c r="N147" i="10"/>
  <c r="V177" i="10"/>
  <c r="L179" i="10"/>
  <c r="P26" i="10"/>
  <c r="R46" i="10"/>
  <c r="Z46" i="10"/>
  <c r="L49" i="10"/>
  <c r="V49" i="10"/>
  <c r="N55" i="10"/>
  <c r="X65" i="10"/>
  <c r="X68" i="10"/>
  <c r="X70" i="10"/>
  <c r="R77" i="10"/>
  <c r="AB77" i="10"/>
  <c r="V79" i="10"/>
  <c r="AB83" i="10"/>
  <c r="T83" i="10"/>
  <c r="V90" i="10"/>
  <c r="N98" i="10"/>
  <c r="AB133" i="10"/>
  <c r="X158" i="10"/>
  <c r="X177" i="10"/>
  <c r="X17" i="10"/>
  <c r="X34" i="10"/>
  <c r="L40" i="10"/>
  <c r="L17" i="10"/>
  <c r="Z17" i="10"/>
  <c r="R22" i="10"/>
  <c r="V36" i="10"/>
  <c r="N40" i="10"/>
  <c r="V44" i="10"/>
  <c r="X49" i="10"/>
  <c r="L54" i="10"/>
  <c r="P55" i="10"/>
  <c r="AB57" i="10"/>
  <c r="R62" i="10"/>
  <c r="V64" i="10"/>
  <c r="Z68" i="10"/>
  <c r="Z78" i="10"/>
  <c r="R78" i="10"/>
  <c r="X79" i="10"/>
  <c r="L83" i="10"/>
  <c r="X102" i="10"/>
  <c r="AB127" i="10"/>
  <c r="Z127" i="10"/>
  <c r="X146" i="10"/>
  <c r="V146" i="10"/>
  <c r="L158" i="10"/>
  <c r="T180" i="10"/>
  <c r="X180" i="10"/>
  <c r="N180" i="10"/>
  <c r="N194" i="10"/>
  <c r="X194" i="10"/>
  <c r="Z102" i="10"/>
  <c r="X122" i="10"/>
  <c r="Z122" i="10"/>
  <c r="V122" i="10"/>
  <c r="L177" i="10"/>
  <c r="AB177" i="10"/>
  <c r="L180" i="10"/>
  <c r="L194" i="10"/>
  <c r="X9" i="10"/>
  <c r="Z21" i="10"/>
  <c r="N24" i="10"/>
  <c r="Z25" i="10"/>
  <c r="V26" i="10"/>
  <c r="R27" i="10"/>
  <c r="Z29" i="10"/>
  <c r="V37" i="10"/>
  <c r="N44" i="10"/>
  <c r="P52" i="10"/>
  <c r="T53" i="10"/>
  <c r="N64" i="10"/>
  <c r="P65" i="10"/>
  <c r="X67" i="10"/>
  <c r="AB70" i="10"/>
  <c r="AB79" i="10"/>
  <c r="V82" i="10"/>
  <c r="Z83" i="10"/>
  <c r="AB87" i="10"/>
  <c r="X92" i="10"/>
  <c r="T93" i="10"/>
  <c r="P96" i="10"/>
  <c r="V99" i="10"/>
  <c r="Z99" i="10"/>
  <c r="V107" i="10"/>
  <c r="X109" i="10"/>
  <c r="L109" i="10"/>
  <c r="V114" i="10"/>
  <c r="N127" i="10"/>
  <c r="N128" i="10"/>
  <c r="X128" i="10"/>
  <c r="X138" i="10"/>
  <c r="V147" i="10"/>
  <c r="Z156" i="10"/>
  <c r="T156" i="10"/>
  <c r="AB158" i="10"/>
  <c r="V165" i="10"/>
  <c r="X172" i="10"/>
  <c r="L175" i="10"/>
  <c r="AB194" i="10"/>
  <c r="T195" i="10"/>
  <c r="T196" i="10"/>
  <c r="X197" i="10"/>
  <c r="V197" i="10"/>
  <c r="N202" i="10"/>
  <c r="R208" i="10"/>
  <c r="V211" i="10"/>
  <c r="T211" i="10"/>
  <c r="V215" i="10"/>
  <c r="Z218" i="10"/>
  <c r="L223" i="10"/>
  <c r="T223" i="10"/>
  <c r="N226" i="10"/>
  <c r="V226" i="10"/>
  <c r="AB208" i="10"/>
  <c r="V210" i="10"/>
  <c r="T210" i="10"/>
  <c r="R26" i="10"/>
  <c r="N27" i="10"/>
  <c r="V29" i="10"/>
  <c r="N31" i="10"/>
  <c r="AB31" i="10"/>
  <c r="Z34" i="10"/>
  <c r="X36" i="10"/>
  <c r="V40" i="10"/>
  <c r="V43" i="10"/>
  <c r="R44" i="10"/>
  <c r="X47" i="10"/>
  <c r="Z48" i="10"/>
  <c r="P49" i="10"/>
  <c r="P51" i="10"/>
  <c r="V52" i="10"/>
  <c r="T59" i="10"/>
  <c r="N60" i="10"/>
  <c r="R64" i="10"/>
  <c r="Z66" i="10"/>
  <c r="T67" i="10"/>
  <c r="N68" i="10"/>
  <c r="T71" i="10"/>
  <c r="V72" i="10"/>
  <c r="R75" i="10"/>
  <c r="T79" i="10"/>
  <c r="T84" i="10"/>
  <c r="T90" i="10"/>
  <c r="Z94" i="10"/>
  <c r="P97" i="10"/>
  <c r="V100" i="10"/>
  <c r="Z104" i="10"/>
  <c r="P105" i="10"/>
  <c r="N107" i="10"/>
  <c r="V109" i="10"/>
  <c r="Z111" i="10"/>
  <c r="V112" i="10"/>
  <c r="AB115" i="10"/>
  <c r="AB117" i="10"/>
  <c r="R121" i="10"/>
  <c r="P123" i="10"/>
  <c r="R125" i="10"/>
  <c r="AB128" i="10"/>
  <c r="P133" i="10"/>
  <c r="Z137" i="10"/>
  <c r="P140" i="10"/>
  <c r="T141" i="10"/>
  <c r="P141" i="10"/>
  <c r="V142" i="10"/>
  <c r="AB143" i="10"/>
  <c r="L146" i="10"/>
  <c r="P147" i="10"/>
  <c r="P162" i="10"/>
  <c r="R164" i="10"/>
  <c r="X166" i="10"/>
  <c r="R168" i="10"/>
  <c r="L172" i="10"/>
  <c r="N175" i="10"/>
  <c r="Z175" i="10"/>
  <c r="Z177" i="10"/>
  <c r="R181" i="10"/>
  <c r="X183" i="10"/>
  <c r="X185" i="10"/>
  <c r="X188" i="10"/>
  <c r="V188" i="10"/>
  <c r="V194" i="10"/>
  <c r="P199" i="10"/>
  <c r="Z199" i="10"/>
  <c r="P203" i="10"/>
  <c r="P206" i="10"/>
  <c r="L210" i="10"/>
  <c r="P212" i="10"/>
  <c r="P214" i="10"/>
  <c r="AB219" i="10"/>
  <c r="T219" i="10"/>
  <c r="L219" i="10"/>
  <c r="V219" i="10"/>
  <c r="T95" i="10"/>
  <c r="N96" i="10"/>
  <c r="X100" i="10"/>
  <c r="P102" i="10"/>
  <c r="AB102" i="10"/>
  <c r="Z107" i="10"/>
  <c r="X112" i="10"/>
  <c r="P115" i="10"/>
  <c r="V116" i="10"/>
  <c r="V127" i="10"/>
  <c r="P128" i="10"/>
  <c r="T138" i="10"/>
  <c r="N139" i="10"/>
  <c r="N146" i="10"/>
  <c r="P154" i="10"/>
  <c r="V154" i="10"/>
  <c r="Z155" i="10"/>
  <c r="X159" i="10"/>
  <c r="AB165" i="10"/>
  <c r="Z170" i="10"/>
  <c r="R171" i="10"/>
  <c r="AB172" i="10"/>
  <c r="AB175" i="10"/>
  <c r="N177" i="10"/>
  <c r="R184" i="10"/>
  <c r="T192" i="10"/>
  <c r="AB193" i="10"/>
  <c r="V193" i="10"/>
  <c r="N195" i="10"/>
  <c r="N196" i="10"/>
  <c r="X196" i="10"/>
  <c r="N197" i="10"/>
  <c r="Z197" i="10"/>
  <c r="V201" i="10"/>
  <c r="Z202" i="10"/>
  <c r="L208" i="10"/>
  <c r="N211" i="10"/>
  <c r="X211" i="10"/>
  <c r="R76" i="10"/>
  <c r="N81" i="10"/>
  <c r="N82" i="10"/>
  <c r="Z82" i="10"/>
  <c r="N86" i="10"/>
  <c r="Z87" i="10"/>
  <c r="Z96" i="10"/>
  <c r="X106" i="10"/>
  <c r="N109" i="10"/>
  <c r="T111" i="10"/>
  <c r="R111" i="10"/>
  <c r="AB112" i="10"/>
  <c r="Z112" i="10"/>
  <c r="N114" i="10"/>
  <c r="Z114" i="10"/>
  <c r="X127" i="10"/>
  <c r="R128" i="10"/>
  <c r="V135" i="10"/>
  <c r="X135" i="10"/>
  <c r="Z139" i="10"/>
  <c r="Z146" i="10"/>
  <c r="T147" i="10"/>
  <c r="AB155" i="10"/>
  <c r="Z159" i="10"/>
  <c r="T163" i="10"/>
  <c r="L163" i="10"/>
  <c r="T166" i="10"/>
  <c r="Z166" i="10"/>
  <c r="N168" i="10"/>
  <c r="V169" i="10"/>
  <c r="AB170" i="10"/>
  <c r="T171" i="10"/>
  <c r="P172" i="10"/>
  <c r="T173" i="10"/>
  <c r="Z173" i="10"/>
  <c r="X176" i="10"/>
  <c r="P177" i="10"/>
  <c r="X179" i="10"/>
  <c r="P180" i="10"/>
  <c r="T182" i="10"/>
  <c r="N183" i="10"/>
  <c r="AB183" i="10"/>
  <c r="N185" i="10"/>
  <c r="N188" i="10"/>
  <c r="Z190" i="10"/>
  <c r="L192" i="10"/>
  <c r="X193" i="10"/>
  <c r="R202" i="10"/>
  <c r="AB202" i="10"/>
  <c r="T203" i="10"/>
  <c r="R207" i="10"/>
  <c r="V208" i="10"/>
  <c r="N210" i="10"/>
  <c r="Z211" i="10"/>
  <c r="R213" i="10"/>
  <c r="P215" i="10"/>
  <c r="N219" i="10"/>
  <c r="AB223" i="10"/>
  <c r="P170" i="10"/>
  <c r="V171" i="10"/>
  <c r="R180" i="10"/>
  <c r="AB180" i="10"/>
  <c r="Z194" i="10"/>
  <c r="T202" i="10"/>
  <c r="P205" i="10"/>
  <c r="AB206" i="10"/>
  <c r="T206" i="10"/>
  <c r="L206" i="10"/>
  <c r="N208" i="10"/>
  <c r="X208" i="10"/>
  <c r="Z210" i="10"/>
  <c r="P211" i="10"/>
  <c r="AB211" i="10"/>
  <c r="X51" i="10"/>
  <c r="T55" i="10"/>
  <c r="V56" i="10"/>
  <c r="AB59" i="10"/>
  <c r="L67" i="10"/>
  <c r="AB67" i="10"/>
  <c r="X76" i="10"/>
  <c r="N77" i="10"/>
  <c r="Z79" i="10"/>
  <c r="R82" i="10"/>
  <c r="Z84" i="10"/>
  <c r="AB86" i="10"/>
  <c r="R87" i="10"/>
  <c r="L90" i="10"/>
  <c r="V92" i="10"/>
  <c r="L95" i="10"/>
  <c r="Z95" i="10"/>
  <c r="Z97" i="10"/>
  <c r="V97" i="10"/>
  <c r="P100" i="10"/>
  <c r="AB100" i="10"/>
  <c r="T102" i="10"/>
  <c r="V105" i="10"/>
  <c r="Z108" i="10"/>
  <c r="X108" i="10"/>
  <c r="N111" i="10"/>
  <c r="N112" i="10"/>
  <c r="T113" i="10"/>
  <c r="R113" i="10"/>
  <c r="R114" i="10"/>
  <c r="Z116" i="10"/>
  <c r="T117" i="10"/>
  <c r="N118" i="10"/>
  <c r="Z120" i="10"/>
  <c r="X120" i="10"/>
  <c r="L121" i="10"/>
  <c r="Z123" i="10"/>
  <c r="V123" i="10"/>
  <c r="V125" i="10"/>
  <c r="V129" i="10"/>
  <c r="X133" i="10"/>
  <c r="AB135" i="10"/>
  <c r="Z138" i="10"/>
  <c r="Z140" i="10"/>
  <c r="V140" i="10"/>
  <c r="L145" i="10"/>
  <c r="R146" i="10"/>
  <c r="X150" i="10"/>
  <c r="AB154" i="10"/>
  <c r="T155" i="10"/>
  <c r="L156" i="10"/>
  <c r="X156" i="10"/>
  <c r="Z158" i="10"/>
  <c r="V164" i="10"/>
  <c r="T165" i="10"/>
  <c r="N166" i="10"/>
  <c r="R170" i="10"/>
  <c r="L171" i="10"/>
  <c r="X171" i="10"/>
  <c r="N174" i="10"/>
  <c r="T175" i="10"/>
  <c r="T181" i="10"/>
  <c r="X181" i="10"/>
  <c r="V184" i="10"/>
  <c r="T186" i="10"/>
  <c r="V186" i="10"/>
  <c r="AB190" i="10"/>
  <c r="V199" i="10"/>
  <c r="L202" i="10"/>
  <c r="P208" i="10"/>
  <c r="AB212" i="10"/>
  <c r="T212" i="10"/>
  <c r="L212" i="10"/>
  <c r="N218" i="10"/>
  <c r="V218" i="10"/>
  <c r="Z219" i="10"/>
  <c r="V155" i="10"/>
  <c r="T160" i="10"/>
  <c r="L162" i="10"/>
  <c r="P166" i="10"/>
  <c r="T170" i="10"/>
  <c r="Z171" i="10"/>
  <c r="V172" i="10"/>
  <c r="V175" i="10"/>
  <c r="X184" i="10"/>
  <c r="P193" i="10"/>
  <c r="R194" i="10"/>
  <c r="AB195" i="10"/>
  <c r="AB196" i="10"/>
  <c r="L199" i="10"/>
  <c r="X203" i="10"/>
  <c r="Z208" i="10"/>
  <c r="AB210" i="10"/>
  <c r="R211" i="10"/>
  <c r="R214" i="10"/>
  <c r="AB214" i="10"/>
  <c r="L218" i="10"/>
  <c r="X218" i="10"/>
  <c r="T235" i="10"/>
  <c r="X244" i="10"/>
  <c r="T248" i="10"/>
  <c r="P250" i="10"/>
  <c r="V257" i="10"/>
  <c r="V262" i="10"/>
  <c r="V266" i="10"/>
  <c r="L272" i="10"/>
  <c r="L301" i="10"/>
  <c r="X81" i="10"/>
  <c r="X89" i="10"/>
  <c r="N92" i="10"/>
  <c r="V94" i="10"/>
  <c r="R96" i="10"/>
  <c r="L104" i="10"/>
  <c r="X104" i="10"/>
  <c r="T106" i="10"/>
  <c r="AB108" i="10"/>
  <c r="V110" i="10"/>
  <c r="X110" i="10"/>
  <c r="P112" i="10"/>
  <c r="T115" i="10"/>
  <c r="P117" i="10"/>
  <c r="V118" i="10"/>
  <c r="T121" i="10"/>
  <c r="N122" i="10"/>
  <c r="AB124" i="10"/>
  <c r="X126" i="10"/>
  <c r="R127" i="10"/>
  <c r="Z128" i="10"/>
  <c r="N133" i="10"/>
  <c r="AB134" i="10"/>
  <c r="V137" i="10"/>
  <c r="R139" i="10"/>
  <c r="Z142" i="10"/>
  <c r="AB144" i="10"/>
  <c r="T145" i="10"/>
  <c r="AB147" i="10"/>
  <c r="X149" i="10"/>
  <c r="T153" i="10"/>
  <c r="R154" i="10"/>
  <c r="L155" i="10"/>
  <c r="P159" i="10"/>
  <c r="R160" i="10"/>
  <c r="N161" i="10"/>
  <c r="P165" i="10"/>
  <c r="R167" i="10"/>
  <c r="X168" i="10"/>
  <c r="R169" i="10"/>
  <c r="T172" i="10"/>
  <c r="R175" i="10"/>
  <c r="R177" i="10"/>
  <c r="P179" i="10"/>
  <c r="Z179" i="10"/>
  <c r="Z180" i="10"/>
  <c r="R182" i="10"/>
  <c r="V185" i="10"/>
  <c r="Z187" i="10"/>
  <c r="I187" i="10" s="1" a="1"/>
  <c r="I187" i="10" s="1"/>
  <c r="J187" i="10" s="1"/>
  <c r="R190" i="10"/>
  <c r="V192" i="10"/>
  <c r="AB203" i="10"/>
  <c r="Z214" i="10"/>
  <c r="T217" i="10"/>
  <c r="R220" i="10"/>
  <c r="L226" i="10"/>
  <c r="R230" i="10"/>
  <c r="Z230" i="10"/>
  <c r="P231" i="10"/>
  <c r="V236" i="10"/>
  <c r="X240" i="10"/>
  <c r="P244" i="10"/>
  <c r="AB246" i="10"/>
  <c r="V248" i="10"/>
  <c r="L249" i="10"/>
  <c r="R250" i="10"/>
  <c r="Z253" i="10"/>
  <c r="X257" i="10"/>
  <c r="L262" i="10"/>
  <c r="X262" i="10"/>
  <c r="AB204" i="10"/>
  <c r="AB207" i="10"/>
  <c r="AB215" i="10"/>
  <c r="Z221" i="10"/>
  <c r="T224" i="10"/>
  <c r="L227" i="10"/>
  <c r="T227" i="10"/>
  <c r="AB227" i="10"/>
  <c r="R228" i="10"/>
  <c r="I228" i="10" s="1" a="1"/>
  <c r="I228" i="10" s="1"/>
  <c r="AB231" i="10"/>
  <c r="V235" i="10"/>
  <c r="X239" i="10"/>
  <c r="P240" i="10"/>
  <c r="P242" i="10"/>
  <c r="Z242" i="10"/>
  <c r="Z244" i="10"/>
  <c r="T247" i="10"/>
  <c r="T250" i="10"/>
  <c r="Z259" i="10"/>
  <c r="Z260" i="10"/>
  <c r="N262" i="10"/>
  <c r="T216" i="10"/>
  <c r="Z217" i="10"/>
  <c r="X217" i="10"/>
  <c r="V223" i="10"/>
  <c r="X229" i="10"/>
  <c r="R231" i="10"/>
  <c r="V233" i="10"/>
  <c r="Z239" i="10"/>
  <c r="R244" i="10"/>
  <c r="T246" i="10"/>
  <c r="P249" i="10"/>
  <c r="AB249" i="10"/>
  <c r="AB260" i="10"/>
  <c r="P262" i="10"/>
  <c r="Z262" i="10"/>
  <c r="T268" i="10"/>
  <c r="P272" i="10"/>
  <c r="Z272" i="10"/>
  <c r="R293" i="10"/>
  <c r="N293" i="10"/>
  <c r="L293" i="10"/>
  <c r="T231" i="10"/>
  <c r="P236" i="10"/>
  <c r="Z236" i="10"/>
  <c r="AB244" i="10"/>
  <c r="V250" i="10"/>
  <c r="V254" i="10"/>
  <c r="N261" i="10"/>
  <c r="AB265" i="10"/>
  <c r="N265" i="10"/>
  <c r="X265" i="10"/>
  <c r="R234" i="10"/>
  <c r="Z234" i="10"/>
  <c r="T243" i="10"/>
  <c r="T244" i="10"/>
  <c r="X247" i="10"/>
  <c r="L254" i="10"/>
  <c r="T260" i="10"/>
  <c r="AB262" i="10"/>
  <c r="V200" i="10"/>
  <c r="R210" i="10"/>
  <c r="V214" i="10"/>
  <c r="R226" i="10"/>
  <c r="R236" i="10"/>
  <c r="T239" i="10"/>
  <c r="L244" i="10"/>
  <c r="X260" i="10"/>
  <c r="P260" i="10"/>
  <c r="L271" i="10"/>
  <c r="L240" i="10"/>
  <c r="V244" i="10"/>
  <c r="Z249" i="10"/>
  <c r="P257" i="10"/>
  <c r="T262" i="10"/>
  <c r="V272" i="10"/>
  <c r="R242" i="10"/>
  <c r="R276" i="10"/>
  <c r="Z280" i="10"/>
  <c r="P284" i="10"/>
  <c r="V290" i="10"/>
  <c r="N294" i="10"/>
  <c r="X294" i="10"/>
  <c r="T300" i="10"/>
  <c r="Z303" i="10"/>
  <c r="V310" i="10"/>
  <c r="X310" i="10"/>
  <c r="N311" i="10"/>
  <c r="X311" i="10"/>
  <c r="N320" i="10"/>
  <c r="N323" i="10"/>
  <c r="V324" i="10"/>
  <c r="V326" i="10"/>
  <c r="P326" i="10"/>
  <c r="N326" i="10"/>
  <c r="L326" i="10"/>
  <c r="Z337" i="10"/>
  <c r="X340" i="10"/>
  <c r="X345" i="10"/>
  <c r="L352" i="10"/>
  <c r="X352" i="10"/>
  <c r="L354" i="10"/>
  <c r="P356" i="10"/>
  <c r="V362" i="10"/>
  <c r="R362" i="10"/>
  <c r="Z362" i="10"/>
  <c r="X362" i="10"/>
  <c r="N362" i="10"/>
  <c r="L368" i="10"/>
  <c r="P368" i="10"/>
  <c r="V368" i="10"/>
  <c r="T370" i="10"/>
  <c r="X376" i="10"/>
  <c r="T378" i="10"/>
  <c r="AB276" i="10"/>
  <c r="AB282" i="10"/>
  <c r="T289" i="10"/>
  <c r="V293" i="10"/>
  <c r="V297" i="10"/>
  <c r="X297" i="10"/>
  <c r="R297" i="10"/>
  <c r="L297" i="10"/>
  <c r="N303" i="10"/>
  <c r="R345" i="10"/>
  <c r="Z347" i="10"/>
  <c r="V351" i="10"/>
  <c r="N354" i="10"/>
  <c r="R356" i="10"/>
  <c r="L360" i="10"/>
  <c r="X360" i="10"/>
  <c r="X364" i="10"/>
  <c r="V370" i="10"/>
  <c r="N376" i="10"/>
  <c r="V378" i="10"/>
  <c r="AB269" i="10"/>
  <c r="T276" i="10"/>
  <c r="AB277" i="10"/>
  <c r="Z277" i="10"/>
  <c r="AB279" i="10"/>
  <c r="T279" i="10"/>
  <c r="L279" i="10"/>
  <c r="X293" i="10"/>
  <c r="L300" i="10"/>
  <c r="N301" i="10"/>
  <c r="AB301" i="10"/>
  <c r="P354" i="10"/>
  <c r="N360" i="10"/>
  <c r="Z369" i="10"/>
  <c r="R369" i="10"/>
  <c r="P372" i="10"/>
  <c r="T374" i="10"/>
  <c r="AB225" i="10"/>
  <c r="X249" i="10"/>
  <c r="AB255" i="10"/>
  <c r="Z258" i="10"/>
  <c r="Z274" i="10"/>
  <c r="L276" i="10"/>
  <c r="AB281" i="10"/>
  <c r="V282" i="10"/>
  <c r="Z293" i="10"/>
  <c r="P301" i="10"/>
  <c r="Z321" i="10"/>
  <c r="Z331" i="10"/>
  <c r="R331" i="10"/>
  <c r="V358" i="10"/>
  <c r="N358" i="10"/>
  <c r="P360" i="10"/>
  <c r="AB360" i="10"/>
  <c r="L374" i="10"/>
  <c r="Z377" i="10"/>
  <c r="R256" i="10"/>
  <c r="Z256" i="10"/>
  <c r="X261" i="10"/>
  <c r="R267" i="10"/>
  <c r="Z267" i="10"/>
  <c r="V269" i="10"/>
  <c r="P271" i="10"/>
  <c r="X271" i="10"/>
  <c r="AB273" i="10"/>
  <c r="R274" i="10"/>
  <c r="P275" i="10"/>
  <c r="X275" i="10"/>
  <c r="V276" i="10"/>
  <c r="V279" i="10"/>
  <c r="L280" i="10"/>
  <c r="N282" i="10"/>
  <c r="AB285" i="10"/>
  <c r="V285" i="10"/>
  <c r="AB297" i="10"/>
  <c r="AB309" i="10"/>
  <c r="X309" i="10"/>
  <c r="Z319" i="10"/>
  <c r="AB326" i="10"/>
  <c r="Z344" i="10"/>
  <c r="P344" i="10"/>
  <c r="L344" i="10"/>
  <c r="R352" i="10"/>
  <c r="T354" i="10"/>
  <c r="X358" i="10"/>
  <c r="V374" i="10"/>
  <c r="R376" i="10"/>
  <c r="L377" i="10"/>
  <c r="V377" i="10"/>
  <c r="Z378" i="10"/>
  <c r="R246" i="10"/>
  <c r="Z250" i="10"/>
  <c r="L255" i="10"/>
  <c r="AB259" i="10"/>
  <c r="N281" i="10"/>
  <c r="X281" i="10"/>
  <c r="P289" i="10"/>
  <c r="Z289" i="10"/>
  <c r="V292" i="10"/>
  <c r="X292" i="10"/>
  <c r="L292" i="10"/>
  <c r="T301" i="10"/>
  <c r="N321" i="10"/>
  <c r="V354" i="10"/>
  <c r="Z371" i="10"/>
  <c r="V372" i="10"/>
  <c r="N374" i="10"/>
  <c r="X374" i="10"/>
  <c r="T376" i="10"/>
  <c r="N377" i="10"/>
  <c r="R271" i="10"/>
  <c r="Z271" i="10"/>
  <c r="R275" i="10"/>
  <c r="Z275" i="10"/>
  <c r="X276" i="10"/>
  <c r="P277" i="10"/>
  <c r="X279" i="10"/>
  <c r="V337" i="10"/>
  <c r="AB323" i="10"/>
  <c r="Z323" i="10"/>
  <c r="Z372" i="10"/>
  <c r="V376" i="10"/>
  <c r="T389" i="10"/>
  <c r="Z389" i="10"/>
  <c r="Z397" i="10"/>
  <c r="V401" i="10"/>
  <c r="AB402" i="10"/>
  <c r="T403" i="10"/>
  <c r="R397" i="10"/>
  <c r="N403" i="10"/>
  <c r="T416" i="10"/>
  <c r="R427" i="10"/>
  <c r="N427" i="10"/>
  <c r="AB291" i="10"/>
  <c r="L295" i="10"/>
  <c r="P300" i="10"/>
  <c r="Z301" i="10"/>
  <c r="L303" i="10"/>
  <c r="L311" i="10"/>
  <c r="V312" i="10"/>
  <c r="AB319" i="10"/>
  <c r="L321" i="10"/>
  <c r="V327" i="10"/>
  <c r="N337" i="10"/>
  <c r="AB337" i="10"/>
  <c r="X343" i="10"/>
  <c r="V346" i="10"/>
  <c r="P347" i="10"/>
  <c r="R349" i="10"/>
  <c r="T351" i="10"/>
  <c r="V352" i="10"/>
  <c r="R370" i="10"/>
  <c r="AB371" i="10"/>
  <c r="L376" i="10"/>
  <c r="AB379" i="10"/>
  <c r="T379" i="10"/>
  <c r="L379" i="10"/>
  <c r="P388" i="10"/>
  <c r="X389" i="10"/>
  <c r="AB395" i="10"/>
  <c r="N395" i="10"/>
  <c r="V395" i="10"/>
  <c r="AB397" i="10"/>
  <c r="T433" i="10"/>
  <c r="AB433" i="10"/>
  <c r="X433" i="10"/>
  <c r="T455" i="10"/>
  <c r="X455" i="10"/>
  <c r="P455" i="10"/>
  <c r="AB455" i="10"/>
  <c r="T397" i="10"/>
  <c r="T430" i="10"/>
  <c r="X430" i="10"/>
  <c r="N430" i="10"/>
  <c r="Z430" i="10"/>
  <c r="V430" i="10"/>
  <c r="AB430" i="10"/>
  <c r="P430" i="10"/>
  <c r="P293" i="10"/>
  <c r="X299" i="10"/>
  <c r="P303" i="10"/>
  <c r="Z308" i="10"/>
  <c r="V308" i="10"/>
  <c r="N312" i="10"/>
  <c r="V316" i="10"/>
  <c r="V320" i="10"/>
  <c r="P321" i="10"/>
  <c r="V322" i="10"/>
  <c r="X322" i="10"/>
  <c r="AB324" i="10"/>
  <c r="Z327" i="10"/>
  <c r="V330" i="10"/>
  <c r="R337" i="10"/>
  <c r="Z346" i="10"/>
  <c r="V348" i="10"/>
  <c r="N352" i="10"/>
  <c r="X354" i="10"/>
  <c r="L356" i="10"/>
  <c r="Z356" i="10"/>
  <c r="T359" i="10"/>
  <c r="R360" i="10"/>
  <c r="T364" i="10"/>
  <c r="P371" i="10"/>
  <c r="AB372" i="10"/>
  <c r="R374" i="10"/>
  <c r="X377" i="10"/>
  <c r="Z385" i="10"/>
  <c r="T388" i="10"/>
  <c r="L397" i="10"/>
  <c r="L430" i="10"/>
  <c r="L433" i="10"/>
  <c r="X290" i="10"/>
  <c r="P291" i="10"/>
  <c r="AB299" i="10"/>
  <c r="R301" i="10"/>
  <c r="P302" i="10"/>
  <c r="R303" i="10"/>
  <c r="AB303" i="10"/>
  <c r="L308" i="10"/>
  <c r="P312" i="10"/>
  <c r="X314" i="10"/>
  <c r="N322" i="10"/>
  <c r="AB325" i="10"/>
  <c r="AB339" i="10"/>
  <c r="X339" i="10"/>
  <c r="N343" i="10"/>
  <c r="T347" i="10"/>
  <c r="V350" i="10"/>
  <c r="X351" i="10"/>
  <c r="Z352" i="10"/>
  <c r="Z354" i="10"/>
  <c r="N356" i="10"/>
  <c r="AB356" i="10"/>
  <c r="T360" i="10"/>
  <c r="R371" i="10"/>
  <c r="N372" i="10"/>
  <c r="P377" i="10"/>
  <c r="P380" i="10"/>
  <c r="T386" i="10"/>
  <c r="P386" i="10"/>
  <c r="V386" i="10"/>
  <c r="V388" i="10"/>
  <c r="L390" i="10"/>
  <c r="X390" i="10"/>
  <c r="R391" i="10"/>
  <c r="T393" i="10"/>
  <c r="V397" i="10"/>
  <c r="AB399" i="10"/>
  <c r="Z399" i="10"/>
  <c r="P401" i="10"/>
  <c r="X402" i="10"/>
  <c r="X409" i="10"/>
  <c r="Z409" i="10"/>
  <c r="AB416" i="10"/>
  <c r="R430" i="10"/>
  <c r="Z376" i="10"/>
  <c r="L384" i="10"/>
  <c r="L386" i="10"/>
  <c r="Z390" i="10"/>
  <c r="N396" i="10"/>
  <c r="R396" i="10"/>
  <c r="AB396" i="10"/>
  <c r="N397" i="10"/>
  <c r="X397" i="10"/>
  <c r="L402" i="10"/>
  <c r="Z403" i="10"/>
  <c r="P416" i="10"/>
  <c r="AB431" i="10"/>
  <c r="P431" i="10"/>
  <c r="L431" i="10"/>
  <c r="T431" i="10"/>
  <c r="AB453" i="10"/>
  <c r="X453" i="10"/>
  <c r="X388" i="10"/>
  <c r="R389" i="10"/>
  <c r="P397" i="10"/>
  <c r="V421" i="10"/>
  <c r="N421" i="10"/>
  <c r="T426" i="10"/>
  <c r="AB426" i="10"/>
  <c r="P426" i="10"/>
  <c r="N426" i="10"/>
  <c r="V426" i="10"/>
  <c r="Z468" i="10"/>
  <c r="V332" i="10"/>
  <c r="P337" i="10"/>
  <c r="X338" i="10"/>
  <c r="R339" i="10"/>
  <c r="R342" i="10"/>
  <c r="T343" i="10"/>
  <c r="V344" i="10"/>
  <c r="X347" i="10"/>
  <c r="P348" i="10"/>
  <c r="T356" i="10"/>
  <c r="Z361" i="10"/>
  <c r="P364" i="10"/>
  <c r="X366" i="10"/>
  <c r="T366" i="10"/>
  <c r="N370" i="10"/>
  <c r="AB370" i="10"/>
  <c r="T372" i="10"/>
  <c r="N378" i="10"/>
  <c r="X380" i="10"/>
  <c r="R384" i="10"/>
  <c r="AB384" i="10"/>
  <c r="Z392" i="10"/>
  <c r="V393" i="10"/>
  <c r="X399" i="10"/>
  <c r="AB401" i="10"/>
  <c r="Z405" i="10"/>
  <c r="N412" i="10"/>
  <c r="Z412" i="10"/>
  <c r="N416" i="10"/>
  <c r="Z416" i="10"/>
  <c r="N425" i="10"/>
  <c r="P427" i="10"/>
  <c r="P433" i="10"/>
  <c r="T437" i="10"/>
  <c r="T439" i="10"/>
  <c r="P446" i="10"/>
  <c r="N449" i="10"/>
  <c r="N453" i="10"/>
  <c r="Z453" i="10"/>
  <c r="R458" i="10"/>
  <c r="N468" i="10"/>
  <c r="Z469" i="10"/>
  <c r="N472" i="10"/>
  <c r="N476" i="10"/>
  <c r="R496" i="10"/>
  <c r="N496" i="10"/>
  <c r="V496" i="10"/>
  <c r="L496" i="10"/>
  <c r="Z496" i="10"/>
  <c r="R499" i="10"/>
  <c r="V439" i="10"/>
  <c r="T443" i="10"/>
  <c r="L443" i="10"/>
  <c r="P443" i="10"/>
  <c r="AB443" i="10"/>
  <c r="Z443" i="10"/>
  <c r="X454" i="10"/>
  <c r="R498" i="10"/>
  <c r="Z498" i="10"/>
  <c r="P498" i="10"/>
  <c r="X498" i="10"/>
  <c r="N498" i="10"/>
  <c r="V498" i="10"/>
  <c r="R513" i="10"/>
  <c r="Z513" i="10"/>
  <c r="P513" i="10"/>
  <c r="X513" i="10"/>
  <c r="L513" i="10"/>
  <c r="T513" i="10"/>
  <c r="T409" i="10"/>
  <c r="L424" i="10"/>
  <c r="AB424" i="10"/>
  <c r="V424" i="10"/>
  <c r="V433" i="10"/>
  <c r="L439" i="10"/>
  <c r="X443" i="10"/>
  <c r="T448" i="10"/>
  <c r="X448" i="10"/>
  <c r="Z448" i="10"/>
  <c r="L448" i="10"/>
  <c r="V448" i="10"/>
  <c r="R448" i="10"/>
  <c r="R455" i="10"/>
  <c r="T468" i="10"/>
  <c r="T472" i="10"/>
  <c r="T476" i="10"/>
  <c r="V446" i="10"/>
  <c r="N448" i="10"/>
  <c r="AB513" i="10"/>
  <c r="V416" i="10"/>
  <c r="P423" i="10"/>
  <c r="Z436" i="10"/>
  <c r="N436" i="10"/>
  <c r="V436" i="10"/>
  <c r="AB446" i="10"/>
  <c r="V453" i="10"/>
  <c r="V455" i="10"/>
  <c r="Z476" i="10"/>
  <c r="N405" i="10"/>
  <c r="N409" i="10"/>
  <c r="L412" i="10"/>
  <c r="L416" i="10"/>
  <c r="T420" i="10"/>
  <c r="V420" i="10"/>
  <c r="P420" i="10"/>
  <c r="AB420" i="10"/>
  <c r="Z420" i="10"/>
  <c r="X423" i="10"/>
  <c r="Z425" i="10"/>
  <c r="N446" i="10"/>
  <c r="Z446" i="10"/>
  <c r="L455" i="10"/>
  <c r="T498" i="10"/>
  <c r="R401" i="10"/>
  <c r="T418" i="10"/>
  <c r="Z419" i="10"/>
  <c r="T425" i="10"/>
  <c r="AB427" i="10"/>
  <c r="X434" i="10"/>
  <c r="Z437" i="10"/>
  <c r="N439" i="10"/>
  <c r="Z445" i="10"/>
  <c r="X445" i="10"/>
  <c r="Z452" i="10"/>
  <c r="V452" i="10"/>
  <c r="P453" i="10"/>
  <c r="N455" i="10"/>
  <c r="N459" i="10"/>
  <c r="X460" i="10"/>
  <c r="AB463" i="10"/>
  <c r="V491" i="10"/>
  <c r="L498" i="10"/>
  <c r="L499" i="10"/>
  <c r="N500" i="10"/>
  <c r="X500" i="10"/>
  <c r="R502" i="10"/>
  <c r="R504" i="10"/>
  <c r="V505" i="10"/>
  <c r="N505" i="10"/>
  <c r="AB505" i="10"/>
  <c r="X508" i="10"/>
  <c r="P508" i="10"/>
  <c r="AB508" i="10"/>
  <c r="Z511" i="10"/>
  <c r="AB514" i="10"/>
  <c r="X516" i="10"/>
  <c r="P516" i="10"/>
  <c r="L518" i="10"/>
  <c r="N521" i="10"/>
  <c r="V535" i="10"/>
  <c r="Z537" i="10"/>
  <c r="N537" i="10"/>
  <c r="X537" i="10"/>
  <c r="V544" i="10"/>
  <c r="X546" i="10"/>
  <c r="Z395" i="10"/>
  <c r="N399" i="10"/>
  <c r="T401" i="10"/>
  <c r="L406" i="10"/>
  <c r="V411" i="10"/>
  <c r="R412" i="10"/>
  <c r="R416" i="10"/>
  <c r="X436" i="10"/>
  <c r="P437" i="10"/>
  <c r="R446" i="10"/>
  <c r="R453" i="10"/>
  <c r="Z455" i="10"/>
  <c r="P459" i="10"/>
  <c r="Z460" i="10"/>
  <c r="P470" i="10"/>
  <c r="P478" i="10"/>
  <c r="N484" i="10"/>
  <c r="N485" i="10"/>
  <c r="N491" i="10"/>
  <c r="V493" i="10"/>
  <c r="X499" i="10"/>
  <c r="P500" i="10"/>
  <c r="R511" i="10"/>
  <c r="V513" i="10"/>
  <c r="V518" i="10"/>
  <c r="X521" i="10"/>
  <c r="AB546" i="10"/>
  <c r="L546" i="10"/>
  <c r="X484" i="10"/>
  <c r="P485" i="10"/>
  <c r="Z485" i="10"/>
  <c r="X491" i="10"/>
  <c r="Z499" i="10"/>
  <c r="Z500" i="10"/>
  <c r="AB511" i="10"/>
  <c r="N513" i="10"/>
  <c r="N518" i="10"/>
  <c r="X518" i="10"/>
  <c r="P521" i="10"/>
  <c r="Z521" i="10"/>
  <c r="AB528" i="10"/>
  <c r="X528" i="10"/>
  <c r="T533" i="10"/>
  <c r="V533" i="10"/>
  <c r="T544" i="10"/>
  <c r="X544" i="10"/>
  <c r="X465" i="10"/>
  <c r="P484" i="10"/>
  <c r="R485" i="10"/>
  <c r="P491" i="10"/>
  <c r="X496" i="10"/>
  <c r="AB499" i="10"/>
  <c r="R500" i="10"/>
  <c r="AB520" i="10"/>
  <c r="R521" i="10"/>
  <c r="Z523" i="10"/>
  <c r="N523" i="10"/>
  <c r="T531" i="10"/>
  <c r="N535" i="10"/>
  <c r="AB540" i="10"/>
  <c r="P540" i="10"/>
  <c r="N547" i="10"/>
  <c r="R563" i="10"/>
  <c r="Z563" i="10"/>
  <c r="Z477" i="10"/>
  <c r="AB481" i="10"/>
  <c r="P481" i="10"/>
  <c r="Z484" i="10"/>
  <c r="P496" i="10"/>
  <c r="I497" i="10" a="1"/>
  <c r="I497" i="10" s="1"/>
  <c r="J497" i="10" s="1"/>
  <c r="AB500" i="10"/>
  <c r="AB521" i="10"/>
  <c r="L540" i="10"/>
  <c r="AB298" i="10"/>
  <c r="Z298" i="10"/>
  <c r="T303" i="10"/>
  <c r="R306" i="10"/>
  <c r="Z313" i="10"/>
  <c r="V317" i="10"/>
  <c r="I317" i="10" s="1" a="1"/>
  <c r="I317" i="10" s="1"/>
  <c r="J317" i="10" s="1"/>
  <c r="Z320" i="10"/>
  <c r="V321" i="10"/>
  <c r="V325" i="10"/>
  <c r="N327" i="10"/>
  <c r="R328" i="10"/>
  <c r="AB329" i="10"/>
  <c r="R330" i="10"/>
  <c r="P338" i="10"/>
  <c r="P340" i="10"/>
  <c r="Z350" i="10"/>
  <c r="AB351" i="10"/>
  <c r="R353" i="10"/>
  <c r="R354" i="10"/>
  <c r="X357" i="10"/>
  <c r="Z360" i="10"/>
  <c r="AB361" i="10"/>
  <c r="Z370" i="10"/>
  <c r="V371" i="10"/>
  <c r="R372" i="10"/>
  <c r="V380" i="10"/>
  <c r="Z383" i="10"/>
  <c r="P384" i="10"/>
  <c r="N389" i="10"/>
  <c r="V390" i="10"/>
  <c r="N391" i="10"/>
  <c r="AB394" i="10"/>
  <c r="Z398" i="10"/>
  <c r="V399" i="10"/>
  <c r="R400" i="10"/>
  <c r="N401" i="10"/>
  <c r="Z401" i="10"/>
  <c r="T406" i="10"/>
  <c r="X422" i="10"/>
  <c r="L423" i="10"/>
  <c r="AB425" i="10"/>
  <c r="X427" i="10"/>
  <c r="Z428" i="10"/>
  <c r="N433" i="10"/>
  <c r="Z433" i="10"/>
  <c r="V437" i="10"/>
  <c r="R440" i="10"/>
  <c r="V463" i="10"/>
  <c r="T488" i="10"/>
  <c r="AB491" i="10"/>
  <c r="T500" i="10"/>
  <c r="N502" i="10"/>
  <c r="R518" i="10"/>
  <c r="L520" i="10"/>
  <c r="V520" i="10"/>
  <c r="T521" i="10"/>
  <c r="P528" i="10"/>
  <c r="R537" i="10"/>
  <c r="P544" i="10"/>
  <c r="N563" i="10"/>
  <c r="X459" i="10"/>
  <c r="R466" i="10"/>
  <c r="Z466" i="10"/>
  <c r="Z470" i="10"/>
  <c r="N473" i="10"/>
  <c r="Z478" i="10"/>
  <c r="AB484" i="10"/>
  <c r="T484" i="10"/>
  <c r="L484" i="10"/>
  <c r="T491" i="10"/>
  <c r="X493" i="10"/>
  <c r="P493" i="10"/>
  <c r="AB493" i="10"/>
  <c r="AB498" i="10"/>
  <c r="AB518" i="10"/>
  <c r="L521" i="10"/>
  <c r="I522" i="10" a="1"/>
  <c r="I522" i="10" s="1"/>
  <c r="J522" i="10" s="1"/>
  <c r="P531" i="10"/>
  <c r="AB531" i="10"/>
  <c r="T546" i="10"/>
  <c r="L564" i="10"/>
  <c r="Z544" i="10"/>
  <c r="V549" i="10"/>
  <c r="AB550" i="10"/>
  <c r="AB552" i="10"/>
  <c r="R554" i="10"/>
  <c r="R556" i="10"/>
  <c r="N557" i="10"/>
  <c r="Z558" i="10"/>
  <c r="L563" i="10"/>
  <c r="L568" i="10"/>
  <c r="R435" i="10"/>
  <c r="Z435" i="10"/>
  <c r="AB436" i="10"/>
  <c r="Z438" i="10"/>
  <c r="X438" i="10"/>
  <c r="R439" i="10"/>
  <c r="T440" i="10"/>
  <c r="V444" i="10"/>
  <c r="N445" i="10"/>
  <c r="X452" i="10"/>
  <c r="T454" i="10"/>
  <c r="AB458" i="10"/>
  <c r="V459" i="10"/>
  <c r="R460" i="10"/>
  <c r="X462" i="10"/>
  <c r="L465" i="10"/>
  <c r="P467" i="10"/>
  <c r="AB468" i="10"/>
  <c r="T470" i="10"/>
  <c r="P475" i="10"/>
  <c r="AB476" i="10"/>
  <c r="T478" i="10"/>
  <c r="N483" i="10"/>
  <c r="L494" i="10"/>
  <c r="T494" i="10"/>
  <c r="T499" i="10"/>
  <c r="AB504" i="10"/>
  <c r="T510" i="10"/>
  <c r="I510" i="10" s="1" a="1"/>
  <c r="I510" i="10" s="1"/>
  <c r="J510" i="10" s="1"/>
  <c r="T515" i="10"/>
  <c r="X515" i="10"/>
  <c r="N515" i="10"/>
  <c r="T517" i="10"/>
  <c r="R526" i="10"/>
  <c r="N528" i="10"/>
  <c r="Z528" i="10"/>
  <c r="AB529" i="10"/>
  <c r="L531" i="10"/>
  <c r="R535" i="10"/>
  <c r="AB538" i="10"/>
  <c r="P541" i="10"/>
  <c r="AB544" i="10"/>
  <c r="P547" i="10"/>
  <c r="AB547" i="10"/>
  <c r="X549" i="10"/>
  <c r="P550" i="10"/>
  <c r="X553" i="10"/>
  <c r="X563" i="10"/>
  <c r="N568" i="10"/>
  <c r="Z568" i="10"/>
  <c r="T530" i="10"/>
  <c r="T535" i="10"/>
  <c r="N540" i="10"/>
  <c r="T542" i="10"/>
  <c r="V545" i="10"/>
  <c r="N546" i="10"/>
  <c r="Z546" i="10"/>
  <c r="R547" i="10"/>
  <c r="R550" i="10"/>
  <c r="X551" i="10"/>
  <c r="R552" i="10"/>
  <c r="L553" i="10"/>
  <c r="Z553" i="10"/>
  <c r="Z555" i="10"/>
  <c r="V556" i="10"/>
  <c r="R557" i="10"/>
  <c r="N558" i="10"/>
  <c r="Z559" i="10"/>
  <c r="P562" i="10"/>
  <c r="X562" i="10"/>
  <c r="P564" i="10"/>
  <c r="R565" i="10"/>
  <c r="Z567" i="10"/>
  <c r="P568" i="10"/>
  <c r="T504" i="10"/>
  <c r="T525" i="10"/>
  <c r="Z527" i="10"/>
  <c r="V527" i="10"/>
  <c r="P537" i="10"/>
  <c r="X539" i="10"/>
  <c r="P546" i="10"/>
  <c r="T547" i="10"/>
  <c r="V554" i="10"/>
  <c r="X556" i="10"/>
  <c r="P563" i="10"/>
  <c r="R568" i="10"/>
  <c r="T538" i="10"/>
  <c r="N539" i="10"/>
  <c r="T541" i="10"/>
  <c r="R546" i="10"/>
  <c r="X554" i="10"/>
  <c r="Z556" i="10"/>
  <c r="AB563" i="10"/>
  <c r="X550" i="10"/>
  <c r="L554" i="10"/>
  <c r="T564" i="10"/>
  <c r="V565" i="10"/>
  <c r="L453" i="10"/>
  <c r="R459" i="10"/>
  <c r="AB460" i="10"/>
  <c r="N463" i="10"/>
  <c r="Z464" i="10"/>
  <c r="Z467" i="10"/>
  <c r="V468" i="10"/>
  <c r="Z471" i="10"/>
  <c r="Z475" i="10"/>
  <c r="V476" i="10"/>
  <c r="Z479" i="10"/>
  <c r="X485" i="10"/>
  <c r="X495" i="10"/>
  <c r="I495" i="10" s="1" a="1"/>
  <c r="I495" i="10" s="1"/>
  <c r="J495" i="10" s="1"/>
  <c r="P499" i="10"/>
  <c r="Z502" i="10"/>
  <c r="X504" i="10"/>
  <c r="L525" i="10"/>
  <c r="AB527" i="10"/>
  <c r="P530" i="10"/>
  <c r="Z530" i="10"/>
  <c r="V531" i="10"/>
  <c r="T537" i="10"/>
  <c r="L538" i="10"/>
  <c r="AB539" i="10"/>
  <c r="T540" i="10"/>
  <c r="X541" i="10"/>
  <c r="L544" i="10"/>
  <c r="Z550" i="10"/>
  <c r="L552" i="10"/>
  <c r="N554" i="10"/>
  <c r="N556" i="10"/>
  <c r="Z557" i="10"/>
  <c r="T563" i="10"/>
  <c r="X523" i="10"/>
  <c r="N526" i="10"/>
  <c r="AB530" i="10"/>
  <c r="X531" i="10"/>
  <c r="X535" i="10"/>
  <c r="AB537" i="10"/>
  <c r="R538" i="10"/>
  <c r="T539" i="10"/>
  <c r="L541" i="10"/>
  <c r="N542" i="10"/>
  <c r="R544" i="10"/>
  <c r="T545" i="10"/>
  <c r="V546" i="10"/>
  <c r="X547" i="10"/>
  <c r="AB549" i="10"/>
  <c r="Z551" i="10"/>
  <c r="T552" i="10"/>
  <c r="N553" i="10"/>
  <c r="X555" i="10"/>
  <c r="T556" i="10"/>
  <c r="P557" i="10"/>
  <c r="AB558" i="10"/>
  <c r="X559" i="10"/>
  <c r="Z566" i="10"/>
  <c r="V568" i="10"/>
  <c r="AB415" i="10"/>
  <c r="I415" i="10" s="1" a="1"/>
  <c r="I415" i="10" s="1"/>
  <c r="J415" i="10" s="1"/>
  <c r="X417" i="10"/>
  <c r="X419" i="10"/>
  <c r="X425" i="10"/>
  <c r="T427" i="10"/>
  <c r="V428" i="10"/>
  <c r="X432" i="10"/>
  <c r="P436" i="10"/>
  <c r="X440" i="10"/>
  <c r="N441" i="10"/>
  <c r="AB445" i="10"/>
  <c r="R447" i="10"/>
  <c r="Z456" i="10"/>
  <c r="Z457" i="10"/>
  <c r="AB459" i="10"/>
  <c r="N462" i="10"/>
  <c r="T464" i="10"/>
  <c r="AB465" i="10"/>
  <c r="T467" i="10"/>
  <c r="P468" i="10"/>
  <c r="T471" i="10"/>
  <c r="T475" i="10"/>
  <c r="P476" i="10"/>
  <c r="T479" i="10"/>
  <c r="AB525" i="10"/>
  <c r="L529" i="10"/>
  <c r="N532" i="10"/>
  <c r="Z532" i="10"/>
  <c r="L537" i="10"/>
  <c r="Z540" i="10"/>
  <c r="AB541" i="10"/>
  <c r="L549" i="10"/>
  <c r="N550" i="10"/>
  <c r="T551" i="10"/>
  <c r="N552" i="10"/>
  <c r="Z552" i="10"/>
  <c r="T553" i="10"/>
  <c r="Z554" i="10"/>
  <c r="R555" i="10"/>
  <c r="L556" i="10"/>
  <c r="AB556" i="10"/>
  <c r="X557" i="10"/>
  <c r="T558" i="10"/>
  <c r="P559" i="10"/>
  <c r="L567" i="10"/>
  <c r="X567" i="10"/>
  <c r="L22" i="10"/>
  <c r="AB22" i="10"/>
  <c r="R24" i="10"/>
  <c r="N28" i="10"/>
  <c r="R30" i="10"/>
  <c r="L36" i="10"/>
  <c r="N10" i="10"/>
  <c r="N12" i="10"/>
  <c r="I12" i="10" s="1" a="1"/>
  <c r="I12" i="10" s="1"/>
  <c r="R14" i="10"/>
  <c r="N16" i="10"/>
  <c r="Z16" i="10"/>
  <c r="V18" i="10"/>
  <c r="X20" i="10"/>
  <c r="N22" i="10"/>
  <c r="T24" i="10"/>
  <c r="Z26" i="10"/>
  <c r="P28" i="10"/>
  <c r="T30" i="10"/>
  <c r="X38" i="10"/>
  <c r="P38" i="10"/>
  <c r="R38" i="10"/>
  <c r="L38" i="10"/>
  <c r="AB38" i="10"/>
  <c r="V38" i="10"/>
  <c r="T38" i="10"/>
  <c r="AB16" i="10"/>
  <c r="Z20" i="10"/>
  <c r="P22" i="10"/>
  <c r="V24" i="10"/>
  <c r="L26" i="10"/>
  <c r="R28" i="10"/>
  <c r="V30" i="10"/>
  <c r="L43" i="10"/>
  <c r="T28" i="10"/>
  <c r="L20" i="10"/>
  <c r="V45" i="10"/>
  <c r="N45" i="10"/>
  <c r="R45" i="10"/>
  <c r="Z45" i="10"/>
  <c r="T22" i="10"/>
  <c r="Z24" i="10"/>
  <c r="V28" i="10"/>
  <c r="T45" i="10"/>
  <c r="V14" i="10"/>
  <c r="R16" i="10"/>
  <c r="X14" i="10"/>
  <c r="T16" i="10"/>
  <c r="P20" i="10"/>
  <c r="V22" i="10"/>
  <c r="L24" i="10"/>
  <c r="AB24" i="10"/>
  <c r="X28" i="10"/>
  <c r="L30" i="10"/>
  <c r="L45" i="10"/>
  <c r="X45" i="10"/>
  <c r="Z28" i="10"/>
  <c r="Z22" i="10"/>
  <c r="L28" i="10"/>
  <c r="AB28" i="10"/>
  <c r="P14" i="10"/>
  <c r="L16" i="10"/>
  <c r="P45" i="10"/>
  <c r="L11" i="10"/>
  <c r="L15" i="10"/>
  <c r="L19" i="10"/>
  <c r="I19" i="10" s="1" a="1"/>
  <c r="I19" i="10" s="1"/>
  <c r="L23" i="10"/>
  <c r="L27" i="10"/>
  <c r="Z31" i="10"/>
  <c r="I31" i="10" s="1" a="1"/>
  <c r="I31" i="10" s="1"/>
  <c r="N33" i="10"/>
  <c r="R36" i="10"/>
  <c r="Z36" i="10"/>
  <c r="R39" i="10"/>
  <c r="R43" i="10"/>
  <c r="Z43" i="10"/>
  <c r="N51" i="10"/>
  <c r="V51" i="10"/>
  <c r="R59" i="10"/>
  <c r="Z59" i="10"/>
  <c r="N67" i="10"/>
  <c r="V67" i="10"/>
  <c r="X73" i="10"/>
  <c r="V73" i="10"/>
  <c r="P73" i="10"/>
  <c r="N74" i="10"/>
  <c r="AB74" i="10"/>
  <c r="L74" i="10"/>
  <c r="V74" i="10"/>
  <c r="X83" i="10"/>
  <c r="V83" i="10"/>
  <c r="P83" i="10"/>
  <c r="R85" i="10"/>
  <c r="P85" i="10"/>
  <c r="Z85" i="10"/>
  <c r="AB85" i="10"/>
  <c r="Z86" i="10"/>
  <c r="I148" i="10" a="1"/>
  <c r="I148" i="10" s="1"/>
  <c r="J148" i="10" s="1"/>
  <c r="AB53" i="10"/>
  <c r="P61" i="10"/>
  <c r="X61" i="10"/>
  <c r="L69" i="10"/>
  <c r="T69" i="10"/>
  <c r="AB69" i="10"/>
  <c r="P78" i="10"/>
  <c r="N78" i="10"/>
  <c r="X78" i="10"/>
  <c r="AB78" i="10"/>
  <c r="R86" i="10"/>
  <c r="L59" i="10"/>
  <c r="Z80" i="10"/>
  <c r="X80" i="10"/>
  <c r="R80" i="10"/>
  <c r="Z81" i="10"/>
  <c r="R88" i="10"/>
  <c r="L89" i="10"/>
  <c r="Z93" i="10"/>
  <c r="R93" i="10"/>
  <c r="X30" i="10"/>
  <c r="N39" i="10"/>
  <c r="V39" i="10"/>
  <c r="X41" i="10"/>
  <c r="N53" i="10"/>
  <c r="V53" i="10"/>
  <c r="P57" i="10"/>
  <c r="Z61" i="10"/>
  <c r="N69" i="10"/>
  <c r="V69" i="10"/>
  <c r="T86" i="10"/>
  <c r="P101" i="10"/>
  <c r="N101" i="10"/>
  <c r="AB101" i="10"/>
  <c r="L101" i="10"/>
  <c r="Z101" i="10"/>
  <c r="X101" i="10"/>
  <c r="V101" i="10"/>
  <c r="R101" i="10"/>
  <c r="R33" i="10"/>
  <c r="Z39" i="10"/>
  <c r="P41" i="10"/>
  <c r="X57" i="10"/>
  <c r="R61" i="10"/>
  <c r="P30" i="10"/>
  <c r="T32" i="10"/>
  <c r="Z35" i="10"/>
  <c r="R35" i="10"/>
  <c r="X35" i="10"/>
  <c r="N36" i="10"/>
  <c r="AB39" i="10"/>
  <c r="N43" i="10"/>
  <c r="R51" i="10"/>
  <c r="N59" i="10"/>
  <c r="R67" i="10"/>
  <c r="R73" i="10"/>
  <c r="R74" i="10"/>
  <c r="L78" i="10"/>
  <c r="L80" i="10"/>
  <c r="T81" i="10"/>
  <c r="R83" i="10"/>
  <c r="X84" i="10"/>
  <c r="N85" i="10"/>
  <c r="L86" i="10"/>
  <c r="Z90" i="10"/>
  <c r="L93" i="10"/>
  <c r="V93" i="10"/>
  <c r="T101" i="10"/>
  <c r="P53" i="10"/>
  <c r="X53" i="10"/>
  <c r="P69" i="10"/>
  <c r="X69" i="10"/>
  <c r="L79" i="10"/>
  <c r="L32" i="10"/>
  <c r="V33" i="10"/>
  <c r="L39" i="10"/>
  <c r="T78" i="10"/>
  <c r="X86" i="10"/>
  <c r="P88" i="10"/>
  <c r="N88" i="10"/>
  <c r="X88" i="10"/>
  <c r="AB88" i="10"/>
  <c r="X32" i="10"/>
  <c r="L34" i="10"/>
  <c r="P39" i="10"/>
  <c r="L41" i="10"/>
  <c r="T41" i="10"/>
  <c r="R53" i="10"/>
  <c r="L57" i="10"/>
  <c r="T57" i="10"/>
  <c r="N61" i="10"/>
  <c r="R69" i="10"/>
  <c r="V78" i="10"/>
  <c r="T80" i="10"/>
  <c r="P86" i="10"/>
  <c r="N91" i="10"/>
  <c r="AB91" i="10"/>
  <c r="L91" i="10"/>
  <c r="V91" i="10"/>
  <c r="P93" i="10"/>
  <c r="X99" i="10"/>
  <c r="L100" i="10"/>
  <c r="V113" i="10"/>
  <c r="T120" i="10"/>
  <c r="L122" i="10"/>
  <c r="L126" i="10"/>
  <c r="I126" i="10" s="1" a="1"/>
  <c r="I126" i="10" s="1"/>
  <c r="Z129" i="10"/>
  <c r="P130" i="10"/>
  <c r="V131" i="10"/>
  <c r="L132" i="10"/>
  <c r="AB132" i="10"/>
  <c r="N136" i="10"/>
  <c r="L143" i="10"/>
  <c r="R149" i="10"/>
  <c r="Z149" i="10"/>
  <c r="V152" i="10"/>
  <c r="P152" i="10"/>
  <c r="Z152" i="10"/>
  <c r="X153" i="10"/>
  <c r="N156" i="10"/>
  <c r="V162" i="10"/>
  <c r="AB163" i="10"/>
  <c r="P164" i="10"/>
  <c r="L165" i="10"/>
  <c r="T168" i="10"/>
  <c r="X170" i="10"/>
  <c r="N172" i="10"/>
  <c r="P173" i="10"/>
  <c r="AB173" i="10"/>
  <c r="T174" i="10"/>
  <c r="P176" i="10"/>
  <c r="AB176" i="10"/>
  <c r="L178" i="10"/>
  <c r="I116" i="10" a="1"/>
  <c r="I116" i="10" s="1"/>
  <c r="J116" i="10" s="1"/>
  <c r="R117" i="10"/>
  <c r="Z117" i="10"/>
  <c r="L151" i="10"/>
  <c r="Z161" i="10"/>
  <c r="Z164" i="10"/>
  <c r="L215" i="10"/>
  <c r="L99" i="10"/>
  <c r="AB99" i="10"/>
  <c r="T130" i="10"/>
  <c r="L135" i="10"/>
  <c r="L142" i="10"/>
  <c r="X144" i="10"/>
  <c r="L149" i="10"/>
  <c r="N151" i="10"/>
  <c r="L160" i="10"/>
  <c r="R161" i="10"/>
  <c r="AB161" i="10"/>
  <c r="V174" i="10"/>
  <c r="N99" i="10"/>
  <c r="L102" i="10"/>
  <c r="L106" i="10"/>
  <c r="L110" i="10"/>
  <c r="L113" i="10"/>
  <c r="AB113" i="10"/>
  <c r="L117" i="10"/>
  <c r="P129" i="10"/>
  <c r="V130" i="10"/>
  <c r="L131" i="10"/>
  <c r="AB131" i="10"/>
  <c r="R132" i="10"/>
  <c r="T136" i="10"/>
  <c r="L138" i="10"/>
  <c r="R151" i="10"/>
  <c r="L152" i="10"/>
  <c r="N154" i="10"/>
  <c r="R157" i="10"/>
  <c r="T158" i="10"/>
  <c r="T161" i="10"/>
  <c r="N163" i="10"/>
  <c r="AB164" i="10"/>
  <c r="L174" i="10"/>
  <c r="X174" i="10"/>
  <c r="V237" i="10"/>
  <c r="N237" i="10"/>
  <c r="AB237" i="10"/>
  <c r="T237" i="10"/>
  <c r="L237" i="10"/>
  <c r="Z237" i="10"/>
  <c r="R237" i="10"/>
  <c r="P99" i="10"/>
  <c r="N113" i="10"/>
  <c r="N121" i="10"/>
  <c r="R123" i="10"/>
  <c r="L124" i="10"/>
  <c r="T124" i="10"/>
  <c r="N125" i="10"/>
  <c r="R129" i="10"/>
  <c r="X130" i="10"/>
  <c r="N131" i="10"/>
  <c r="R133" i="10"/>
  <c r="Z133" i="10"/>
  <c r="L134" i="10"/>
  <c r="T134" i="10"/>
  <c r="N135" i="10"/>
  <c r="N142" i="10"/>
  <c r="R144" i="10"/>
  <c r="Z144" i="10"/>
  <c r="N149" i="10"/>
  <c r="V149" i="10"/>
  <c r="T151" i="10"/>
  <c r="AB153" i="10"/>
  <c r="X154" i="10"/>
  <c r="T157" i="10"/>
  <c r="V158" i="10"/>
  <c r="L161" i="10"/>
  <c r="R163" i="10"/>
  <c r="T164" i="10"/>
  <c r="Z165" i="10"/>
  <c r="I167" i="10" a="1"/>
  <c r="I167" i="10" s="1"/>
  <c r="V173" i="10"/>
  <c r="Z174" i="10"/>
  <c r="V176" i="10"/>
  <c r="X237" i="10"/>
  <c r="N95" i="10"/>
  <c r="R97" i="10"/>
  <c r="R99" i="10"/>
  <c r="N102" i="10"/>
  <c r="R104" i="10"/>
  <c r="N106" i="10"/>
  <c r="R108" i="10"/>
  <c r="N110" i="10"/>
  <c r="P113" i="10"/>
  <c r="R115" i="10"/>
  <c r="N117" i="10"/>
  <c r="R119" i="10"/>
  <c r="I119" i="10" s="1" a="1"/>
  <c r="I119" i="10" s="1"/>
  <c r="J119" i="10" s="1"/>
  <c r="Z130" i="10"/>
  <c r="P131" i="10"/>
  <c r="N138" i="10"/>
  <c r="R140" i="10"/>
  <c r="N145" i="10"/>
  <c r="R147" i="10"/>
  <c r="Z154" i="10"/>
  <c r="N158" i="10"/>
  <c r="V161" i="10"/>
  <c r="L164" i="10"/>
  <c r="P168" i="10"/>
  <c r="AB174" i="10"/>
  <c r="V205" i="10"/>
  <c r="N205" i="10"/>
  <c r="AB205" i="10"/>
  <c r="T205" i="10"/>
  <c r="L205" i="10"/>
  <c r="Z205" i="10"/>
  <c r="R205" i="10"/>
  <c r="I224" i="10" a="1"/>
  <c r="I224" i="10" s="1"/>
  <c r="N236" i="10"/>
  <c r="T99" i="10"/>
  <c r="L112" i="10"/>
  <c r="T112" i="10"/>
  <c r="L127" i="10"/>
  <c r="T127" i="10"/>
  <c r="L133" i="10"/>
  <c r="T133" i="10"/>
  <c r="L144" i="10"/>
  <c r="T144" i="10"/>
  <c r="P149" i="10"/>
  <c r="P151" i="10"/>
  <c r="Z151" i="10"/>
  <c r="X151" i="10"/>
  <c r="AB157" i="10"/>
  <c r="L157" i="10"/>
  <c r="V157" i="10"/>
  <c r="Z157" i="10"/>
  <c r="Z168" i="10"/>
  <c r="P174" i="10"/>
  <c r="L176" i="10"/>
  <c r="L184" i="10"/>
  <c r="AB151" i="10"/>
  <c r="L159" i="10"/>
  <c r="V163" i="10"/>
  <c r="P163" i="10"/>
  <c r="Z163" i="10"/>
  <c r="X164" i="10"/>
  <c r="AB168" i="10"/>
  <c r="L170" i="10"/>
  <c r="R174" i="10"/>
  <c r="N178" i="10"/>
  <c r="Z178" i="10"/>
  <c r="X178" i="10"/>
  <c r="V178" i="10"/>
  <c r="P178" i="10"/>
  <c r="N204" i="10"/>
  <c r="L247" i="10"/>
  <c r="L186" i="10"/>
  <c r="L197" i="10"/>
  <c r="T197" i="10"/>
  <c r="AB197" i="10"/>
  <c r="L203" i="10"/>
  <c r="N221" i="10"/>
  <c r="V221" i="10"/>
  <c r="L229" i="10"/>
  <c r="T229" i="10"/>
  <c r="AB229" i="10"/>
  <c r="L235" i="10"/>
  <c r="N253" i="10"/>
  <c r="V253" i="10"/>
  <c r="P201" i="10"/>
  <c r="X201" i="10"/>
  <c r="P233" i="10"/>
  <c r="X233" i="10"/>
  <c r="N200" i="10"/>
  <c r="L211" i="10"/>
  <c r="P221" i="10"/>
  <c r="X221" i="10"/>
  <c r="N232" i="10"/>
  <c r="L243" i="10"/>
  <c r="P253" i="10"/>
  <c r="X253" i="10"/>
  <c r="L183" i="10"/>
  <c r="P185" i="10"/>
  <c r="L193" i="10"/>
  <c r="T193" i="10"/>
  <c r="R201" i="10"/>
  <c r="Z201" i="10"/>
  <c r="N217" i="10"/>
  <c r="V217" i="10"/>
  <c r="L225" i="10"/>
  <c r="T225" i="10"/>
  <c r="R233" i="10"/>
  <c r="Z233" i="10"/>
  <c r="N249" i="10"/>
  <c r="V249" i="10"/>
  <c r="V183" i="10"/>
  <c r="P197" i="10"/>
  <c r="R221" i="10"/>
  <c r="P229" i="10"/>
  <c r="R253" i="10"/>
  <c r="N186" i="10"/>
  <c r="Z186" i="10"/>
  <c r="X186" i="10"/>
  <c r="L201" i="10"/>
  <c r="T201" i="10"/>
  <c r="AB201" i="10"/>
  <c r="L233" i="10"/>
  <c r="T233" i="10"/>
  <c r="AB233" i="10"/>
  <c r="AB257" i="10"/>
  <c r="T257" i="10"/>
  <c r="L257" i="10"/>
  <c r="Z257" i="10"/>
  <c r="AB261" i="10"/>
  <c r="T261" i="10"/>
  <c r="L261" i="10"/>
  <c r="Z261" i="10"/>
  <c r="R288" i="10"/>
  <c r="P288" i="10"/>
  <c r="N288" i="10"/>
  <c r="AB288" i="10"/>
  <c r="L288" i="10"/>
  <c r="Z288" i="10"/>
  <c r="V288" i="10"/>
  <c r="N189" i="10"/>
  <c r="Z189" i="10"/>
  <c r="V189" i="10"/>
  <c r="N201" i="10"/>
  <c r="R217" i="10"/>
  <c r="N233" i="10"/>
  <c r="R249" i="10"/>
  <c r="T288" i="10"/>
  <c r="V305" i="10"/>
  <c r="P314" i="10"/>
  <c r="Z314" i="10"/>
  <c r="L319" i="10"/>
  <c r="L351" i="10"/>
  <c r="P287" i="10"/>
  <c r="Z292" i="10"/>
  <c r="P297" i="10"/>
  <c r="Z299" i="10"/>
  <c r="X301" i="10"/>
  <c r="N304" i="10"/>
  <c r="Z305" i="10"/>
  <c r="AB307" i="10"/>
  <c r="L313" i="10"/>
  <c r="R314" i="10"/>
  <c r="L316" i="10"/>
  <c r="X316" i="10"/>
  <c r="R318" i="10"/>
  <c r="R324" i="10"/>
  <c r="R325" i="10"/>
  <c r="Z328" i="10"/>
  <c r="P331" i="10"/>
  <c r="L338" i="10"/>
  <c r="T349" i="10"/>
  <c r="P353" i="10"/>
  <c r="AB353" i="10"/>
  <c r="L355" i="10"/>
  <c r="V357" i="10"/>
  <c r="X369" i="10"/>
  <c r="P369" i="10"/>
  <c r="N369" i="10"/>
  <c r="L369" i="10"/>
  <c r="AB369" i="10"/>
  <c r="V369" i="10"/>
  <c r="T369" i="10"/>
  <c r="AB305" i="10"/>
  <c r="L307" i="10"/>
  <c r="P308" i="10"/>
  <c r="X308" i="10"/>
  <c r="AB314" i="10"/>
  <c r="N316" i="10"/>
  <c r="T318" i="10"/>
  <c r="T324" i="10"/>
  <c r="P334" i="10"/>
  <c r="N334" i="10"/>
  <c r="AB334" i="10"/>
  <c r="L334" i="10"/>
  <c r="X334" i="10"/>
  <c r="V334" i="10"/>
  <c r="Z336" i="10"/>
  <c r="R336" i="10"/>
  <c r="V336" i="10"/>
  <c r="N336" i="10"/>
  <c r="L343" i="10"/>
  <c r="V349" i="10"/>
  <c r="N349" i="10"/>
  <c r="Z359" i="10"/>
  <c r="R359" i="10"/>
  <c r="V359" i="10"/>
  <c r="N359" i="10"/>
  <c r="T188" i="10"/>
  <c r="N292" i="10"/>
  <c r="T297" i="10"/>
  <c r="N299" i="10"/>
  <c r="L305" i="10"/>
  <c r="N307" i="10"/>
  <c r="X313" i="10"/>
  <c r="P316" i="10"/>
  <c r="Z316" i="10"/>
  <c r="V318" i="10"/>
  <c r="AB321" i="10"/>
  <c r="X323" i="10"/>
  <c r="V323" i="10"/>
  <c r="R323" i="10"/>
  <c r="P323" i="10"/>
  <c r="T331" i="10"/>
  <c r="X336" i="10"/>
  <c r="AB338" i="10"/>
  <c r="P345" i="10"/>
  <c r="I348" i="10" a="1"/>
  <c r="I348" i="10" s="1"/>
  <c r="J348" i="10" s="1"/>
  <c r="X349" i="10"/>
  <c r="X359" i="10"/>
  <c r="N380" i="10"/>
  <c r="AB381" i="10"/>
  <c r="T381" i="10"/>
  <c r="L381" i="10"/>
  <c r="L265" i="10"/>
  <c r="T265" i="10"/>
  <c r="L269" i="10"/>
  <c r="T269" i="10"/>
  <c r="L273" i="10"/>
  <c r="T273" i="10"/>
  <c r="L277" i="10"/>
  <c r="T277" i="10"/>
  <c r="L281" i="10"/>
  <c r="T281" i="10"/>
  <c r="L285" i="10"/>
  <c r="T285" i="10"/>
  <c r="P292" i="10"/>
  <c r="P299" i="10"/>
  <c r="V304" i="10"/>
  <c r="N305" i="10"/>
  <c r="P307" i="10"/>
  <c r="R308" i="10"/>
  <c r="L309" i="10"/>
  <c r="T309" i="10"/>
  <c r="N310" i="10"/>
  <c r="P313" i="10"/>
  <c r="R322" i="10"/>
  <c r="P322" i="10"/>
  <c r="AB322" i="10"/>
  <c r="L322" i="10"/>
  <c r="Z322" i="10"/>
  <c r="L324" i="10"/>
  <c r="T328" i="10"/>
  <c r="R334" i="10"/>
  <c r="N335" i="10"/>
  <c r="L336" i="10"/>
  <c r="Z340" i="10"/>
  <c r="R340" i="10"/>
  <c r="V340" i="10"/>
  <c r="N340" i="10"/>
  <c r="L349" i="10"/>
  <c r="T353" i="10"/>
  <c r="L359" i="10"/>
  <c r="N373" i="10"/>
  <c r="Z373" i="10"/>
  <c r="V373" i="10"/>
  <c r="R373" i="10"/>
  <c r="AB373" i="10"/>
  <c r="X373" i="10"/>
  <c r="T373" i="10"/>
  <c r="P373" i="10"/>
  <c r="L373" i="10"/>
  <c r="R292" i="10"/>
  <c r="L298" i="10"/>
  <c r="T298" i="10"/>
  <c r="R299" i="10"/>
  <c r="X302" i="10"/>
  <c r="P305" i="10"/>
  <c r="AB306" i="10"/>
  <c r="T307" i="10"/>
  <c r="V314" i="10"/>
  <c r="R316" i="10"/>
  <c r="T321" i="10"/>
  <c r="L323" i="10"/>
  <c r="X324" i="10"/>
  <c r="Z333" i="10"/>
  <c r="X333" i="10"/>
  <c r="V333" i="10"/>
  <c r="R333" i="10"/>
  <c r="P333" i="10"/>
  <c r="T334" i="10"/>
  <c r="R338" i="10"/>
  <c r="L347" i="10"/>
  <c r="Z349" i="10"/>
  <c r="V353" i="10"/>
  <c r="N353" i="10"/>
  <c r="T292" i="10"/>
  <c r="T299" i="10"/>
  <c r="Z302" i="10"/>
  <c r="R305" i="10"/>
  <c r="V307" i="10"/>
  <c r="P318" i="10"/>
  <c r="N318" i="10"/>
  <c r="Z318" i="10"/>
  <c r="X318" i="10"/>
  <c r="N324" i="10"/>
  <c r="Z334" i="10"/>
  <c r="P336" i="10"/>
  <c r="AB336" i="10"/>
  <c r="P349" i="10"/>
  <c r="AB349" i="10"/>
  <c r="P359" i="10"/>
  <c r="AB359" i="10"/>
  <c r="R302" i="10"/>
  <c r="T305" i="10"/>
  <c r="X307" i="10"/>
  <c r="P324" i="10"/>
  <c r="N331" i="10"/>
  <c r="AB331" i="10"/>
  <c r="L331" i="10"/>
  <c r="X331" i="10"/>
  <c r="V331" i="10"/>
  <c r="V338" i="10"/>
  <c r="N338" i="10"/>
  <c r="Z338" i="10"/>
  <c r="V345" i="10"/>
  <c r="N345" i="10"/>
  <c r="AB345" i="10"/>
  <c r="T345" i="10"/>
  <c r="L345" i="10"/>
  <c r="T341" i="10"/>
  <c r="Z358" i="10"/>
  <c r="L362" i="10"/>
  <c r="R364" i="10"/>
  <c r="Z364" i="10"/>
  <c r="R368" i="10"/>
  <c r="Z368" i="10"/>
  <c r="X368" i="10"/>
  <c r="Z381" i="10"/>
  <c r="T383" i="10"/>
  <c r="R385" i="10"/>
  <c r="L387" i="10"/>
  <c r="X387" i="10"/>
  <c r="P389" i="10"/>
  <c r="AB389" i="10"/>
  <c r="R390" i="10"/>
  <c r="L392" i="10"/>
  <c r="V392" i="10"/>
  <c r="X400" i="10"/>
  <c r="L339" i="10"/>
  <c r="T339" i="10"/>
  <c r="V341" i="10"/>
  <c r="L358" i="10"/>
  <c r="AB358" i="10"/>
  <c r="R361" i="10"/>
  <c r="P366" i="10"/>
  <c r="AB368" i="10"/>
  <c r="X371" i="10"/>
  <c r="V383" i="10"/>
  <c r="Z387" i="10"/>
  <c r="T390" i="10"/>
  <c r="X392" i="10"/>
  <c r="T395" i="10"/>
  <c r="V400" i="10"/>
  <c r="N400" i="10"/>
  <c r="Z400" i="10"/>
  <c r="N381" i="10"/>
  <c r="P382" i="10"/>
  <c r="X382" i="10"/>
  <c r="T382" i="10"/>
  <c r="N382" i="10"/>
  <c r="AB382" i="10"/>
  <c r="T326" i="10"/>
  <c r="P358" i="10"/>
  <c r="L371" i="10"/>
  <c r="P381" i="10"/>
  <c r="AB387" i="10"/>
  <c r="AB392" i="10"/>
  <c r="N342" i="10"/>
  <c r="I342" i="10" s="1" a="1"/>
  <c r="I342" i="10" s="1"/>
  <c r="J342" i="10" s="1"/>
  <c r="P343" i="10"/>
  <c r="R344" i="10"/>
  <c r="N346" i="10"/>
  <c r="R358" i="10"/>
  <c r="T362" i="10"/>
  <c r="N364" i="10"/>
  <c r="N368" i="10"/>
  <c r="N371" i="10"/>
  <c r="X372" i="10"/>
  <c r="R381" i="10"/>
  <c r="L382" i="10"/>
  <c r="P392" i="10"/>
  <c r="P400" i="10"/>
  <c r="T358" i="10"/>
  <c r="R382" i="10"/>
  <c r="N385" i="10"/>
  <c r="T385" i="10"/>
  <c r="P385" i="10"/>
  <c r="AB385" i="10"/>
  <c r="X385" i="10"/>
  <c r="L389" i="10"/>
  <c r="L394" i="10"/>
  <c r="L370" i="10"/>
  <c r="L372" i="10"/>
  <c r="V381" i="10"/>
  <c r="V382" i="10"/>
  <c r="T367" i="10"/>
  <c r="P383" i="10"/>
  <c r="R387" i="10"/>
  <c r="P390" i="10"/>
  <c r="N393" i="10"/>
  <c r="L396" i="10"/>
  <c r="R398" i="10"/>
  <c r="L399" i="10"/>
  <c r="T399" i="10"/>
  <c r="AB407" i="10"/>
  <c r="R411" i="10"/>
  <c r="Z411" i="10"/>
  <c r="N419" i="10"/>
  <c r="V419" i="10"/>
  <c r="P421" i="10"/>
  <c r="X424" i="10"/>
  <c r="P424" i="10"/>
  <c r="Z424" i="10"/>
  <c r="P425" i="10"/>
  <c r="L427" i="10"/>
  <c r="Z431" i="10"/>
  <c r="R431" i="10"/>
  <c r="X431" i="10"/>
  <c r="N432" i="10"/>
  <c r="V432" i="10"/>
  <c r="T438" i="10"/>
  <c r="X447" i="10"/>
  <c r="P454" i="10"/>
  <c r="AB454" i="10"/>
  <c r="Z458" i="10"/>
  <c r="X461" i="10"/>
  <c r="R408" i="10"/>
  <c r="Z408" i="10"/>
  <c r="X408" i="10"/>
  <c r="P413" i="10"/>
  <c r="X413" i="10"/>
  <c r="N442" i="10"/>
  <c r="X442" i="10"/>
  <c r="P442" i="10"/>
  <c r="AB442" i="10"/>
  <c r="V450" i="10"/>
  <c r="N450" i="10"/>
  <c r="AB450" i="10"/>
  <c r="T450" i="10"/>
  <c r="L450" i="10"/>
  <c r="L452" i="10"/>
  <c r="V389" i="10"/>
  <c r="T392" i="10"/>
  <c r="R395" i="10"/>
  <c r="T407" i="10"/>
  <c r="AB408" i="10"/>
  <c r="R426" i="10"/>
  <c r="Z426" i="10"/>
  <c r="X426" i="10"/>
  <c r="V438" i="10"/>
  <c r="Z447" i="10"/>
  <c r="X450" i="10"/>
  <c r="L456" i="10"/>
  <c r="N402" i="10"/>
  <c r="V402" i="10"/>
  <c r="L407" i="10"/>
  <c r="P409" i="10"/>
  <c r="R413" i="10"/>
  <c r="Z413" i="10"/>
  <c r="L417" i="10"/>
  <c r="T417" i="10"/>
  <c r="AB417" i="10"/>
  <c r="Z421" i="10"/>
  <c r="R421" i="10"/>
  <c r="X421" i="10"/>
  <c r="N422" i="10"/>
  <c r="V422" i="10"/>
  <c r="L429" i="10"/>
  <c r="T429" i="10"/>
  <c r="AB429" i="10"/>
  <c r="N434" i="10"/>
  <c r="V434" i="10"/>
  <c r="N438" i="10"/>
  <c r="P447" i="10"/>
  <c r="AB447" i="10"/>
  <c r="L367" i="10"/>
  <c r="R380" i="10"/>
  <c r="Z384" i="10"/>
  <c r="AB388" i="10"/>
  <c r="Z391" i="10"/>
  <c r="X394" i="10"/>
  <c r="V396" i="10"/>
  <c r="V406" i="10"/>
  <c r="L408" i="10"/>
  <c r="N411" i="10"/>
  <c r="R419" i="10"/>
  <c r="AB421" i="10"/>
  <c r="N424" i="10"/>
  <c r="N431" i="10"/>
  <c r="R432" i="10"/>
  <c r="L442" i="10"/>
  <c r="L445" i="10"/>
  <c r="Z450" i="10"/>
  <c r="V454" i="10"/>
  <c r="N454" i="10"/>
  <c r="T458" i="10"/>
  <c r="P461" i="10"/>
  <c r="P402" i="10"/>
  <c r="N407" i="10"/>
  <c r="X407" i="10"/>
  <c r="N408" i="10"/>
  <c r="L413" i="10"/>
  <c r="T413" i="10"/>
  <c r="AB413" i="10"/>
  <c r="P422" i="10"/>
  <c r="L425" i="10"/>
  <c r="N429" i="10"/>
  <c r="V429" i="10"/>
  <c r="P434" i="10"/>
  <c r="R442" i="10"/>
  <c r="P450" i="10"/>
  <c r="V458" i="10"/>
  <c r="N458" i="10"/>
  <c r="L388" i="10"/>
  <c r="P408" i="10"/>
  <c r="L421" i="10"/>
  <c r="T442" i="10"/>
  <c r="T447" i="10"/>
  <c r="P449" i="10"/>
  <c r="AB449" i="10"/>
  <c r="L449" i="10"/>
  <c r="Z449" i="10"/>
  <c r="X449" i="10"/>
  <c r="V449" i="10"/>
  <c r="R449" i="10"/>
  <c r="X458" i="10"/>
  <c r="T461" i="10"/>
  <c r="P407" i="10"/>
  <c r="T408" i="10"/>
  <c r="N413" i="10"/>
  <c r="P417" i="10"/>
  <c r="P429" i="10"/>
  <c r="V447" i="10"/>
  <c r="N447" i="10"/>
  <c r="V443" i="10"/>
  <c r="R461" i="10"/>
  <c r="V462" i="10"/>
  <c r="L463" i="10"/>
  <c r="Z463" i="10"/>
  <c r="P464" i="10"/>
  <c r="T465" i="10"/>
  <c r="X466" i="10"/>
  <c r="T469" i="10"/>
  <c r="N470" i="10"/>
  <c r="X471" i="10"/>
  <c r="R472" i="10"/>
  <c r="L473" i="10"/>
  <c r="AB473" i="10"/>
  <c r="V474" i="10"/>
  <c r="T477" i="10"/>
  <c r="N478" i="10"/>
  <c r="X479" i="10"/>
  <c r="R480" i="10"/>
  <c r="L481" i="10"/>
  <c r="L466" i="10"/>
  <c r="L468" i="10"/>
  <c r="X474" i="10"/>
  <c r="L476" i="10"/>
  <c r="V461" i="10"/>
  <c r="L462" i="10"/>
  <c r="N466" i="10"/>
  <c r="X469" i="10"/>
  <c r="L471" i="10"/>
  <c r="V472" i="10"/>
  <c r="P473" i="10"/>
  <c r="Z474" i="10"/>
  <c r="X477" i="10"/>
  <c r="L479" i="10"/>
  <c r="V480" i="10"/>
  <c r="T481" i="10"/>
  <c r="L447" i="10"/>
  <c r="L454" i="10"/>
  <c r="L458" i="10"/>
  <c r="P466" i="10"/>
  <c r="AB466" i="10"/>
  <c r="X472" i="10"/>
  <c r="R473" i="10"/>
  <c r="L474" i="10"/>
  <c r="AB474" i="10"/>
  <c r="X480" i="10"/>
  <c r="X481" i="10"/>
  <c r="N443" i="10"/>
  <c r="L461" i="10"/>
  <c r="P462" i="10"/>
  <c r="AB462" i="10"/>
  <c r="N465" i="10"/>
  <c r="Z465" i="10"/>
  <c r="X467" i="10"/>
  <c r="R468" i="10"/>
  <c r="L469" i="10"/>
  <c r="AB469" i="10"/>
  <c r="V470" i="10"/>
  <c r="P471" i="10"/>
  <c r="Z472" i="10"/>
  <c r="T473" i="10"/>
  <c r="N474" i="10"/>
  <c r="X475" i="10"/>
  <c r="R476" i="10"/>
  <c r="L477" i="10"/>
  <c r="AB477" i="10"/>
  <c r="V478" i="10"/>
  <c r="P479" i="10"/>
  <c r="Z480" i="10"/>
  <c r="R445" i="10"/>
  <c r="R452" i="10"/>
  <c r="R456" i="10"/>
  <c r="N461" i="10"/>
  <c r="Z461" i="10"/>
  <c r="L464" i="10"/>
  <c r="X464" i="10"/>
  <c r="N469" i="10"/>
  <c r="X470" i="10"/>
  <c r="L472" i="10"/>
  <c r="AB472" i="10"/>
  <c r="V473" i="10"/>
  <c r="P474" i="10"/>
  <c r="N477" i="10"/>
  <c r="X478" i="10"/>
  <c r="L480" i="10"/>
  <c r="AB480" i="10"/>
  <c r="L460" i="10"/>
  <c r="AB461" i="10"/>
  <c r="T466" i="10"/>
  <c r="L467" i="10"/>
  <c r="X473" i="10"/>
  <c r="R474" i="10"/>
  <c r="L475" i="10"/>
  <c r="V481" i="10"/>
  <c r="R481" i="10"/>
  <c r="N481" i="10"/>
  <c r="Z481" i="10"/>
  <c r="L459" i="10"/>
  <c r="T462" i="10"/>
  <c r="X463" i="10"/>
  <c r="AB464" i="10"/>
  <c r="R465" i="10"/>
  <c r="V466" i="10"/>
  <c r="X468" i="10"/>
  <c r="R469" i="10"/>
  <c r="L470" i="10"/>
  <c r="AB470" i="10"/>
  <c r="V471" i="10"/>
  <c r="P472" i="10"/>
  <c r="Z473" i="10"/>
  <c r="T474" i="10"/>
  <c r="X476" i="10"/>
  <c r="R477" i="10"/>
  <c r="L478" i="10"/>
  <c r="AB478" i="10"/>
  <c r="V479" i="10"/>
  <c r="P480" i="10"/>
  <c r="Z516" i="10"/>
  <c r="V534" i="10"/>
  <c r="P534" i="10"/>
  <c r="Z534" i="10"/>
  <c r="X534" i="10"/>
  <c r="L516" i="10"/>
  <c r="AB516" i="10"/>
  <c r="R523" i="10"/>
  <c r="R527" i="10"/>
  <c r="L528" i="10"/>
  <c r="T528" i="10"/>
  <c r="N531" i="10"/>
  <c r="L532" i="10"/>
  <c r="V532" i="10"/>
  <c r="L533" i="10"/>
  <c r="N516" i="10"/>
  <c r="X532" i="10"/>
  <c r="N533" i="10"/>
  <c r="Z531" i="10"/>
  <c r="P533" i="10"/>
  <c r="R516" i="10"/>
  <c r="R531" i="10"/>
  <c r="P532" i="10"/>
  <c r="T516" i="10"/>
  <c r="V516" i="10"/>
  <c r="Z533" i="10"/>
  <c r="R533" i="10"/>
  <c r="X533" i="10"/>
  <c r="T532" i="10"/>
  <c r="AB533" i="10"/>
  <c r="L535" i="10"/>
  <c r="L539" i="10"/>
  <c r="L543" i="10"/>
  <c r="L547" i="10"/>
  <c r="L551" i="10"/>
  <c r="L555" i="10"/>
  <c r="L559" i="10"/>
  <c r="R560" i="10"/>
  <c r="T560" i="10"/>
  <c r="L558" i="10"/>
  <c r="V560" i="10"/>
  <c r="X560" i="10"/>
  <c r="Z560" i="10"/>
  <c r="L560" i="10"/>
  <c r="AB560" i="10"/>
  <c r="R567" i="10"/>
  <c r="N560" i="10"/>
  <c r="I137" i="10" l="1" a="1"/>
  <c r="I137" i="10" s="1"/>
  <c r="I270" i="10" a="1"/>
  <c r="I270" i="10" s="1"/>
  <c r="I291" i="10" a="1"/>
  <c r="I291" i="10" s="1"/>
  <c r="J291" i="10" s="1"/>
  <c r="I260" i="10" a="1"/>
  <c r="I260" i="10" s="1"/>
  <c r="I227" i="10" a="1"/>
  <c r="I227" i="10" s="1"/>
  <c r="I150" i="10" a="1"/>
  <c r="I150" i="10" s="1"/>
  <c r="J150" i="10" s="1"/>
  <c r="I414" i="10" a="1"/>
  <c r="I414" i="10" s="1"/>
  <c r="I507" i="10" a="1"/>
  <c r="I507" i="10" s="1"/>
  <c r="J507" i="10" s="1"/>
  <c r="I490" i="10" a="1"/>
  <c r="I490" i="10" s="1"/>
  <c r="J490" i="10" s="1"/>
  <c r="I263" i="10" a="1"/>
  <c r="I263" i="10" s="1"/>
  <c r="I50" i="10" a="1"/>
  <c r="I50" i="10" s="1"/>
  <c r="J50" i="10" s="1"/>
  <c r="I375" i="10" a="1"/>
  <c r="I375" i="10" s="1"/>
  <c r="I489" i="10" a="1"/>
  <c r="I489" i="10" s="1"/>
  <c r="J489" i="10" s="1"/>
  <c r="I238" i="10" a="1"/>
  <c r="I238" i="10" s="1"/>
  <c r="I327" i="10" a="1"/>
  <c r="I327" i="10" s="1"/>
  <c r="J327" i="10" s="1"/>
  <c r="I284" i="10" a="1"/>
  <c r="I284" i="10" s="1"/>
  <c r="J284" i="10" s="1"/>
  <c r="I245" i="10" a="1"/>
  <c r="I245" i="10" s="1"/>
  <c r="I29" i="10" a="1"/>
  <c r="I29" i="10" s="1"/>
  <c r="I180" i="10" a="1"/>
  <c r="I180" i="10" s="1"/>
  <c r="J180" i="10" s="1"/>
  <c r="I177" i="10" a="1"/>
  <c r="I177" i="10" s="1"/>
  <c r="J177" i="10" s="1"/>
  <c r="I145" i="10" a="1"/>
  <c r="I145" i="10" s="1"/>
  <c r="J145" i="10" s="1"/>
  <c r="I215" i="10" a="1"/>
  <c r="I215" i="10" s="1"/>
  <c r="I457" i="10" a="1"/>
  <c r="I457" i="10" s="1"/>
  <c r="I18" i="10" a="1"/>
  <c r="I18" i="10" s="1"/>
  <c r="I301" i="10" a="1"/>
  <c r="I301" i="10" s="1"/>
  <c r="I79" i="10" a="1"/>
  <c r="I79" i="10" s="1"/>
  <c r="I335" i="10" a="1"/>
  <c r="I335" i="10" s="1"/>
  <c r="J335" i="10" s="1"/>
  <c r="I192" i="10" a="1"/>
  <c r="I192" i="10" s="1"/>
  <c r="I169" i="10" a="1"/>
  <c r="I169" i="10" s="1"/>
  <c r="J169" i="10" s="1"/>
  <c r="I139" i="10" a="1"/>
  <c r="I139" i="10" s="1"/>
  <c r="J139" i="10" s="1"/>
  <c r="I76" i="10" a="1"/>
  <c r="I76" i="10" s="1"/>
  <c r="I14" i="10" a="1"/>
  <c r="I14" i="10" s="1"/>
  <c r="I542" i="10" a="1"/>
  <c r="I542" i="10" s="1"/>
  <c r="I216" i="10" a="1"/>
  <c r="I216" i="10" s="1"/>
  <c r="I171" i="10" a="1"/>
  <c r="I171" i="10" s="1"/>
  <c r="J171" i="10" s="1"/>
  <c r="I310" i="10" a="1"/>
  <c r="I310" i="10" s="1"/>
  <c r="J310" i="10" s="1"/>
  <c r="I159" i="10" a="1"/>
  <c r="I159" i="10" s="1"/>
  <c r="J159" i="10" s="1"/>
  <c r="I89" i="10" a="1"/>
  <c r="I89" i="10" s="1"/>
  <c r="I27" i="10" a="1"/>
  <c r="I27" i="10" s="1"/>
  <c r="J27" i="10" s="1"/>
  <c r="I514" i="10" a="1"/>
  <c r="I514" i="10" s="1"/>
  <c r="J514" i="10" s="1"/>
  <c r="I48" i="10" a="1"/>
  <c r="I48" i="10" s="1"/>
  <c r="J48" i="10" s="1"/>
  <c r="I103" i="10" a="1"/>
  <c r="I103" i="10" s="1"/>
  <c r="J103" i="10" s="1"/>
  <c r="I94" i="10" a="1"/>
  <c r="I94" i="10" s="1"/>
  <c r="J94" i="10" s="1"/>
  <c r="I251" i="10" a="1"/>
  <c r="I251" i="10" s="1"/>
  <c r="I283" i="10" a="1"/>
  <c r="I283" i="10" s="1"/>
  <c r="J283" i="10" s="1"/>
  <c r="I548" i="10" a="1"/>
  <c r="I548" i="10" s="1"/>
  <c r="I482" i="10" a="1"/>
  <c r="I482" i="10" s="1"/>
  <c r="J482" i="10" s="1"/>
  <c r="I239" i="10" a="1"/>
  <c r="I239" i="10" s="1"/>
  <c r="I207" i="10" a="1"/>
  <c r="I207" i="10" s="1"/>
  <c r="I198" i="10" a="1"/>
  <c r="I198" i="10" s="1"/>
  <c r="I92" i="10" a="1"/>
  <c r="I92" i="10" s="1"/>
  <c r="I58" i="10" a="1"/>
  <c r="I58" i="10" s="1"/>
  <c r="J58" i="10" s="1"/>
  <c r="I98" i="10" a="1"/>
  <c r="I98" i="10" s="1"/>
  <c r="I42" i="10" a="1"/>
  <c r="I42" i="10" s="1"/>
  <c r="I188" i="10" a="1"/>
  <c r="I188" i="10" s="1"/>
  <c r="J188" i="10" s="1"/>
  <c r="I235" i="10" a="1"/>
  <c r="I235" i="10" s="1"/>
  <c r="I11" i="10" a="1"/>
  <c r="I11" i="10" s="1"/>
  <c r="I179" i="10" a="1"/>
  <c r="I179" i="10" s="1"/>
  <c r="J179" i="10" s="1"/>
  <c r="I75" i="10" a="1"/>
  <c r="I75" i="10" s="1"/>
  <c r="J75" i="10" s="1"/>
  <c r="I143" i="10" a="1"/>
  <c r="I143" i="10" s="1"/>
  <c r="J143" i="10" s="1"/>
  <c r="I10" i="10" a="1"/>
  <c r="I10" i="10" s="1"/>
  <c r="I246" i="10" a="1"/>
  <c r="I246" i="10" s="1"/>
  <c r="J246" i="10" s="1"/>
  <c r="I223" i="10" a="1"/>
  <c r="I223" i="10" s="1"/>
  <c r="I287" i="10" a="1"/>
  <c r="I287" i="10" s="1"/>
  <c r="J287" i="10" s="1"/>
  <c r="I303" i="10" a="1"/>
  <c r="I303" i="10" s="1"/>
  <c r="I355" i="10" a="1"/>
  <c r="I355" i="10" s="1"/>
  <c r="J355" i="10" s="1"/>
  <c r="I120" i="10" a="1"/>
  <c r="I120" i="10" s="1"/>
  <c r="J120" i="10" s="1"/>
  <c r="I487" i="10" a="1"/>
  <c r="I487" i="10" s="1"/>
  <c r="J487" i="10" s="1"/>
  <c r="I526" i="10" a="1"/>
  <c r="I526" i="10" s="1"/>
  <c r="J526" i="10" s="1"/>
  <c r="I325" i="10" a="1"/>
  <c r="I325" i="10" s="1"/>
  <c r="J325" i="10" s="1"/>
  <c r="I351" i="10" a="1"/>
  <c r="I351" i="10" s="1"/>
  <c r="J351" i="10" s="1"/>
  <c r="I37" i="10" a="1"/>
  <c r="I37" i="10" s="1"/>
  <c r="I286" i="10" a="1"/>
  <c r="I286" i="10" s="1"/>
  <c r="I312" i="10" a="1"/>
  <c r="I312" i="10" s="1"/>
  <c r="J312" i="10" s="1"/>
  <c r="I427" i="10" a="1"/>
  <c r="I427" i="10" s="1"/>
  <c r="J427" i="10" s="1"/>
  <c r="I25" i="10" a="1"/>
  <c r="I25" i="10" s="1"/>
  <c r="I378" i="10" a="1"/>
  <c r="I378" i="10" s="1"/>
  <c r="J378" i="10" s="1"/>
  <c r="I209" i="10" a="1"/>
  <c r="I209" i="10" s="1"/>
  <c r="I95" i="10" a="1"/>
  <c r="I95" i="10" s="1"/>
  <c r="J95" i="10" s="1"/>
  <c r="I68" i="10" a="1"/>
  <c r="I68" i="10" s="1"/>
  <c r="J68" i="10" s="1"/>
  <c r="I536" i="10" a="1"/>
  <c r="I536" i="10" s="1"/>
  <c r="J536" i="10" s="1"/>
  <c r="I509" i="10" a="1"/>
  <c r="I509" i="10" s="1"/>
  <c r="J509" i="10" s="1"/>
  <c r="I486" i="10" a="1"/>
  <c r="I486" i="10" s="1"/>
  <c r="J486" i="10" s="1"/>
  <c r="I278" i="10" a="1"/>
  <c r="I278" i="10" s="1"/>
  <c r="I153" i="10" a="1"/>
  <c r="I153" i="10" s="1"/>
  <c r="J153" i="10" s="1"/>
  <c r="I401" i="10" a="1"/>
  <c r="I401" i="10" s="1"/>
  <c r="I255" i="10" a="1"/>
  <c r="I255" i="10" s="1"/>
  <c r="I555" i="10" a="1"/>
  <c r="I555" i="10" s="1"/>
  <c r="J555" i="10" s="1"/>
  <c r="I467" i="10" a="1"/>
  <c r="I467" i="10" s="1"/>
  <c r="J467" i="10" s="1"/>
  <c r="I290" i="10" a="1"/>
  <c r="I290" i="10" s="1"/>
  <c r="I289" i="10" a="1"/>
  <c r="I289" i="10" s="1"/>
  <c r="I13" i="10" a="1"/>
  <c r="I13" i="10" s="1"/>
  <c r="I524" i="10" a="1"/>
  <c r="I524" i="10" s="1"/>
  <c r="J524" i="10" s="1"/>
  <c r="I506" i="10" a="1"/>
  <c r="I506" i="10" s="1"/>
  <c r="J506" i="10" s="1"/>
  <c r="I365" i="10" a="1"/>
  <c r="I365" i="10" s="1"/>
  <c r="J365" i="10" s="1"/>
  <c r="I363" i="10" a="1"/>
  <c r="I363" i="10" s="1"/>
  <c r="J363" i="10" s="1"/>
  <c r="I252" i="10" a="1"/>
  <c r="I252" i="10" s="1"/>
  <c r="I241" i="10" a="1"/>
  <c r="I241" i="10" s="1"/>
  <c r="I191" i="10" a="1"/>
  <c r="I191" i="10" s="1"/>
  <c r="I172" i="10" a="1"/>
  <c r="I172" i="10" s="1"/>
  <c r="J172" i="10" s="1"/>
  <c r="I554" i="10" a="1"/>
  <c r="I554" i="10" s="1"/>
  <c r="J554" i="10" s="1"/>
  <c r="I420" i="10" a="1"/>
  <c r="I420" i="10" s="1"/>
  <c r="J420" i="10" s="1"/>
  <c r="I448" i="10" a="1"/>
  <c r="I448" i="10" s="1"/>
  <c r="J448" i="10" s="1"/>
  <c r="I54" i="10" a="1"/>
  <c r="I54" i="10" s="1"/>
  <c r="J54" i="10" s="1"/>
  <c r="I17" i="10" a="1"/>
  <c r="I17" i="10" s="1"/>
  <c r="I357" i="10" a="1"/>
  <c r="I357" i="10" s="1"/>
  <c r="J357" i="10" s="1"/>
  <c r="I320" i="10" a="1"/>
  <c r="I320" i="10" s="1"/>
  <c r="J320" i="10" s="1"/>
  <c r="I446" i="10" a="1"/>
  <c r="I446" i="10" s="1"/>
  <c r="I405" i="10" a="1"/>
  <c r="I405" i="10" s="1"/>
  <c r="J405" i="10" s="1"/>
  <c r="I346" i="10" a="1"/>
  <c r="I346" i="10" s="1"/>
  <c r="I319" i="10" a="1"/>
  <c r="I319" i="10" s="1"/>
  <c r="J319" i="10" s="1"/>
  <c r="I140" i="10" a="1"/>
  <c r="I140" i="10" s="1"/>
  <c r="I129" i="10" a="1"/>
  <c r="I129" i="10" s="1"/>
  <c r="J129" i="10" s="1"/>
  <c r="I537" i="10" a="1"/>
  <c r="I537" i="10" s="1"/>
  <c r="J537" i="10" s="1"/>
  <c r="I386" i="10" a="1"/>
  <c r="I386" i="10" s="1"/>
  <c r="J386" i="10" s="1"/>
  <c r="I254" i="10" a="1"/>
  <c r="I254" i="10" s="1"/>
  <c r="I182" i="10" a="1"/>
  <c r="I182" i="10" s="1"/>
  <c r="J182" i="10" s="1"/>
  <c r="I196" i="10" a="1"/>
  <c r="I196" i="10" s="1"/>
  <c r="I62" i="10" a="1"/>
  <c r="I62" i="10" s="1"/>
  <c r="J62" i="10" s="1"/>
  <c r="I384" i="10" a="1"/>
  <c r="I384" i="10" s="1"/>
  <c r="J384" i="10" s="1"/>
  <c r="I393" i="10" a="1"/>
  <c r="I393" i="10" s="1"/>
  <c r="I559" i="10" a="1"/>
  <c r="I559" i="10" s="1"/>
  <c r="J559" i="10" s="1"/>
  <c r="I359" i="10" a="1"/>
  <c r="I359" i="10" s="1"/>
  <c r="J359" i="10" s="1"/>
  <c r="I211" i="10" a="1"/>
  <c r="I211" i="10" s="1"/>
  <c r="I90" i="10" a="1"/>
  <c r="I90" i="10" s="1"/>
  <c r="J90" i="10" s="1"/>
  <c r="I23" i="10" a="1"/>
  <c r="I23" i="10" s="1"/>
  <c r="J23" i="10" s="1"/>
  <c r="I28" i="10" a="1"/>
  <c r="I28" i="10" s="1"/>
  <c r="J28" i="10" s="1"/>
  <c r="I562" i="10" a="1"/>
  <c r="I562" i="10" s="1"/>
  <c r="I435" i="10" a="1"/>
  <c r="I435" i="10" s="1"/>
  <c r="I190" i="10" a="1"/>
  <c r="I190" i="10" s="1"/>
  <c r="J278" i="10"/>
  <c r="I26" i="10" a="1"/>
  <c r="I26" i="10" s="1"/>
  <c r="J26" i="10" s="1"/>
  <c r="I553" i="10" a="1"/>
  <c r="I553" i="10" s="1"/>
  <c r="J553" i="10" s="1"/>
  <c r="I544" i="10" a="1"/>
  <c r="I544" i="10" s="1"/>
  <c r="I371" i="10" a="1"/>
  <c r="I371" i="10" s="1"/>
  <c r="I455" i="10" a="1"/>
  <c r="I455" i="10" s="1"/>
  <c r="I293" i="10" a="1"/>
  <c r="I293" i="10" s="1"/>
  <c r="I231" i="10" a="1"/>
  <c r="I231" i="10" s="1"/>
  <c r="I226" i="10" a="1"/>
  <c r="I226" i="10" s="1"/>
  <c r="I128" i="10" a="1"/>
  <c r="I128" i="10" s="1"/>
  <c r="I109" i="10" a="1"/>
  <c r="I109" i="10" s="1"/>
  <c r="I55" i="10" a="1"/>
  <c r="I55" i="10" s="1"/>
  <c r="J55" i="10" s="1"/>
  <c r="I40" i="10" a="1"/>
  <c r="I40" i="10" s="1"/>
  <c r="I566" i="10" a="1"/>
  <c r="I566" i="10" s="1"/>
  <c r="I561" i="10" a="1"/>
  <c r="I561" i="10" s="1"/>
  <c r="J561" i="10" s="1"/>
  <c r="I501" i="10" a="1"/>
  <c r="I501" i="10" s="1"/>
  <c r="J501" i="10" s="1"/>
  <c r="I471" i="10" a="1"/>
  <c r="I471" i="10" s="1"/>
  <c r="J471" i="10" s="1"/>
  <c r="I452" i="10" a="1"/>
  <c r="I452" i="10" s="1"/>
  <c r="I440" i="10" a="1"/>
  <c r="I440" i="10" s="1"/>
  <c r="J440" i="10" s="1"/>
  <c r="I433" i="10" a="1"/>
  <c r="I433" i="10" s="1"/>
  <c r="J433" i="10" s="1"/>
  <c r="I519" i="10" a="1"/>
  <c r="I519" i="10" s="1"/>
  <c r="I512" i="10" a="1"/>
  <c r="I512" i="10" s="1"/>
  <c r="J512" i="10" s="1"/>
  <c r="I492" i="10" a="1"/>
  <c r="I492" i="10" s="1"/>
  <c r="J492" i="10" s="1"/>
  <c r="I416" i="10" a="1"/>
  <c r="I416" i="10" s="1"/>
  <c r="J416" i="10" s="1"/>
  <c r="I404" i="10" a="1"/>
  <c r="I404" i="10" s="1"/>
  <c r="J404" i="10" s="1"/>
  <c r="I531" i="10" a="1"/>
  <c r="I531" i="10" s="1"/>
  <c r="J531" i="10" s="1"/>
  <c r="I302" i="10" a="1"/>
  <c r="I302" i="10" s="1"/>
  <c r="I551" i="10" a="1"/>
  <c r="I551" i="10" s="1"/>
  <c r="J551" i="10" s="1"/>
  <c r="I429" i="10" a="1"/>
  <c r="I429" i="10" s="1"/>
  <c r="J429" i="10" s="1"/>
  <c r="I39" i="10" a="1"/>
  <c r="I39" i="10" s="1"/>
  <c r="J39" i="10" s="1"/>
  <c r="I436" i="10" a="1"/>
  <c r="I436" i="10" s="1"/>
  <c r="J436" i="10" s="1"/>
  <c r="I568" i="10" a="1"/>
  <c r="I568" i="10" s="1"/>
  <c r="J568" i="10" s="1"/>
  <c r="I445" i="10" a="1"/>
  <c r="I445" i="10" s="1"/>
  <c r="I557" i="10" a="1"/>
  <c r="I557" i="10" s="1"/>
  <c r="J557" i="10" s="1"/>
  <c r="I546" i="10" a="1"/>
  <c r="I546" i="10" s="1"/>
  <c r="I370" i="10" a="1"/>
  <c r="I370" i="10" s="1"/>
  <c r="I112" i="10" a="1"/>
  <c r="I112" i="10" s="1"/>
  <c r="I73" i="10" a="1"/>
  <c r="I73" i="10" s="1"/>
  <c r="J73" i="10" s="1"/>
  <c r="I425" i="10" a="1"/>
  <c r="I425" i="10" s="1"/>
  <c r="J425" i="10" s="1"/>
  <c r="I218" i="10" a="1"/>
  <c r="I218" i="10" s="1"/>
  <c r="I199" i="10" a="1"/>
  <c r="I199" i="10" s="1"/>
  <c r="I118" i="10" a="1"/>
  <c r="I118" i="10" s="1"/>
  <c r="J118" i="10" s="1"/>
  <c r="I219" i="10" a="1"/>
  <c r="I219" i="10" s="1"/>
  <c r="I146" i="10" a="1"/>
  <c r="I146" i="10" s="1"/>
  <c r="I96" i="10" a="1"/>
  <c r="I96" i="10" s="1"/>
  <c r="I181" i="10" a="1"/>
  <c r="I181" i="10" s="1"/>
  <c r="J181" i="10" s="1"/>
  <c r="I107" i="10" a="1"/>
  <c r="I107" i="10" s="1"/>
  <c r="I71" i="10" a="1"/>
  <c r="I71" i="10" s="1"/>
  <c r="J71" i="10" s="1"/>
  <c r="I350" i="10" a="1"/>
  <c r="I350" i="10" s="1"/>
  <c r="J350" i="10" s="1"/>
  <c r="I354" i="10" a="1"/>
  <c r="I354" i="10" s="1"/>
  <c r="J354" i="10" s="1"/>
  <c r="I230" i="10" a="1"/>
  <c r="I230" i="10" s="1"/>
  <c r="I87" i="10" a="1"/>
  <c r="I87" i="10" s="1"/>
  <c r="J87" i="10" s="1"/>
  <c r="I437" i="10" a="1"/>
  <c r="I437" i="10" s="1"/>
  <c r="J437" i="10" s="1"/>
  <c r="I321" i="10" a="1"/>
  <c r="I321" i="10" s="1"/>
  <c r="J321" i="10" s="1"/>
  <c r="I403" i="10" a="1"/>
  <c r="I403" i="10" s="1"/>
  <c r="I337" i="10" a="1"/>
  <c r="I337" i="10" s="1"/>
  <c r="J337" i="10" s="1"/>
  <c r="I49" i="10" a="1"/>
  <c r="I49" i="10" s="1"/>
  <c r="J49" i="10" s="1"/>
  <c r="I46" i="10" a="1"/>
  <c r="I46" i="10" s="1"/>
  <c r="I21" i="10" a="1"/>
  <c r="I21" i="10" s="1"/>
  <c r="I9" i="10" a="1"/>
  <c r="I9" i="10" s="1"/>
  <c r="I332" i="10" a="1"/>
  <c r="I332" i="10" s="1"/>
  <c r="J332" i="10" s="1"/>
  <c r="I275" i="10" a="1"/>
  <c r="I275" i="10" s="1"/>
  <c r="I267" i="10" a="1"/>
  <c r="I267" i="10" s="1"/>
  <c r="I259" i="10" a="1"/>
  <c r="I259" i="10" s="1"/>
  <c r="I258" i="10" a="1"/>
  <c r="I258" i="10" s="1"/>
  <c r="I488" i="10" a="1"/>
  <c r="I488" i="10" s="1"/>
  <c r="J488" i="10" s="1"/>
  <c r="I306" i="10" a="1"/>
  <c r="I306" i="10" s="1"/>
  <c r="J306" i="10" s="1"/>
  <c r="I268" i="10" a="1"/>
  <c r="I268" i="10" s="1"/>
  <c r="I266" i="10" a="1"/>
  <c r="I266" i="10" s="1"/>
  <c r="I315" i="10" a="1"/>
  <c r="I315" i="10" s="1"/>
  <c r="J315" i="10" s="1"/>
  <c r="I296" i="10" a="1"/>
  <c r="I296" i="10" s="1"/>
  <c r="I240" i="10" a="1"/>
  <c r="I240" i="10" s="1"/>
  <c r="I210" i="10" a="1"/>
  <c r="I210" i="10" s="1"/>
  <c r="I222" i="10" a="1"/>
  <c r="I222" i="10" s="1"/>
  <c r="I173" i="10" a="1"/>
  <c r="I173" i="10" s="1"/>
  <c r="J173" i="10" s="1"/>
  <c r="I84" i="10" a="1"/>
  <c r="I84" i="10" s="1"/>
  <c r="J84" i="10" s="1"/>
  <c r="I63" i="10" a="1"/>
  <c r="I63" i="10" s="1"/>
  <c r="J63" i="10" s="1"/>
  <c r="I60" i="10" a="1"/>
  <c r="I60" i="10" s="1"/>
  <c r="J60" i="10" s="1"/>
  <c r="I52" i="10" a="1"/>
  <c r="I52" i="10" s="1"/>
  <c r="J52" i="10" s="1"/>
  <c r="I547" i="10" a="1"/>
  <c r="I547" i="10" s="1"/>
  <c r="I409" i="10" a="1"/>
  <c r="I409" i="10" s="1"/>
  <c r="J409" i="10" s="1"/>
  <c r="I380" i="10" a="1"/>
  <c r="I380" i="10" s="1"/>
  <c r="J380" i="10" s="1"/>
  <c r="I108" i="10" a="1"/>
  <c r="I108" i="10" s="1"/>
  <c r="J108" i="10" s="1"/>
  <c r="I543" i="10" a="1"/>
  <c r="I543" i="10" s="1"/>
  <c r="I391" i="10" a="1"/>
  <c r="I391" i="10" s="1"/>
  <c r="I432" i="10" a="1"/>
  <c r="I432" i="10" s="1"/>
  <c r="J432" i="10" s="1"/>
  <c r="I396" i="10" a="1"/>
  <c r="I396" i="10" s="1"/>
  <c r="J396" i="10" s="1"/>
  <c r="I389" i="10" a="1"/>
  <c r="I389" i="10" s="1"/>
  <c r="I347" i="10" a="1"/>
  <c r="I347" i="10" s="1"/>
  <c r="I200" i="10" a="1"/>
  <c r="I200" i="10" s="1"/>
  <c r="I203" i="10" a="1"/>
  <c r="I203" i="10" s="1"/>
  <c r="I170" i="10" a="1"/>
  <c r="I170" i="10" s="1"/>
  <c r="J170" i="10" s="1"/>
  <c r="I147" i="10" a="1"/>
  <c r="I147" i="10" s="1"/>
  <c r="I97" i="10" a="1"/>
  <c r="I97" i="10" s="1"/>
  <c r="I110" i="10" a="1"/>
  <c r="I110" i="10" s="1"/>
  <c r="J110" i="10" s="1"/>
  <c r="I160" i="10" a="1"/>
  <c r="I160" i="10" s="1"/>
  <c r="I32" i="10" a="1"/>
  <c r="I32" i="10" s="1"/>
  <c r="I85" i="10" a="1"/>
  <c r="I85" i="10" s="1"/>
  <c r="J85" i="10" s="1"/>
  <c r="I15" i="10" a="1"/>
  <c r="I15" i="10" s="1"/>
  <c r="J15" i="10" s="1"/>
  <c r="I20" i="10" a="1"/>
  <c r="I20" i="10" s="1"/>
  <c r="J20" i="10" s="1"/>
  <c r="I36" i="10" a="1"/>
  <c r="I36" i="10" s="1"/>
  <c r="I545" i="10" a="1"/>
  <c r="I545" i="10" s="1"/>
  <c r="I460" i="10" a="1"/>
  <c r="I460" i="10" s="1"/>
  <c r="I504" i="10" a="1"/>
  <c r="I504" i="10" s="1"/>
  <c r="J504" i="10" s="1"/>
  <c r="I483" i="10" a="1"/>
  <c r="I483" i="10" s="1"/>
  <c r="J483" i="10" s="1"/>
  <c r="I520" i="10" a="1"/>
  <c r="I520" i="10" s="1"/>
  <c r="I500" i="10" a="1"/>
  <c r="I500" i="10" s="1"/>
  <c r="J500" i="10" s="1"/>
  <c r="I330" i="10" a="1"/>
  <c r="I330" i="10" s="1"/>
  <c r="J330" i="10" s="1"/>
  <c r="I491" i="10" a="1"/>
  <c r="I491" i="10" s="1"/>
  <c r="I377" i="10" a="1"/>
  <c r="I377" i="10" s="1"/>
  <c r="I356" i="10" a="1"/>
  <c r="I356" i="10" s="1"/>
  <c r="J356" i="10" s="1"/>
  <c r="I282" i="10" a="1"/>
  <c r="I282" i="10" s="1"/>
  <c r="J282" i="10" s="1"/>
  <c r="I374" i="10" a="1"/>
  <c r="I374" i="10" s="1"/>
  <c r="I294" i="10" a="1"/>
  <c r="I294" i="10" s="1"/>
  <c r="I244" i="10" a="1"/>
  <c r="I244" i="10" s="1"/>
  <c r="I272" i="10" a="1"/>
  <c r="I272" i="10" s="1"/>
  <c r="I212" i="10" a="1"/>
  <c r="I212" i="10" s="1"/>
  <c r="I166" i="10" a="1"/>
  <c r="I166" i="10" s="1"/>
  <c r="J166" i="10" s="1"/>
  <c r="I213" i="10" a="1"/>
  <c r="I213" i="10" s="1"/>
  <c r="I65" i="10" a="1"/>
  <c r="I65" i="10" s="1"/>
  <c r="J65" i="10" s="1"/>
  <c r="I195" i="10" a="1"/>
  <c r="I195" i="10" s="1"/>
  <c r="I299" i="10" a="1"/>
  <c r="I299" i="10" s="1"/>
  <c r="J299" i="10" s="1"/>
  <c r="I550" i="10" a="1"/>
  <c r="I550" i="10" s="1"/>
  <c r="I558" i="10" a="1"/>
  <c r="I558" i="10" s="1"/>
  <c r="J558" i="10" s="1"/>
  <c r="I535" i="10" a="1"/>
  <c r="I535" i="10" s="1"/>
  <c r="J535" i="10" s="1"/>
  <c r="I466" i="10" a="1"/>
  <c r="I466" i="10" s="1"/>
  <c r="I447" i="10" a="1"/>
  <c r="I447" i="10" s="1"/>
  <c r="J447" i="10" s="1"/>
  <c r="I398" i="10" a="1"/>
  <c r="I398" i="10" s="1"/>
  <c r="I265" i="10" a="1"/>
  <c r="I265" i="10" s="1"/>
  <c r="I189" i="10" a="1"/>
  <c r="I189" i="10" s="1"/>
  <c r="J189" i="10" s="1"/>
  <c r="I232" i="10" a="1"/>
  <c r="I232" i="10" s="1"/>
  <c r="I134" i="10" a="1"/>
  <c r="I134" i="10" s="1"/>
  <c r="J134" i="10" s="1"/>
  <c r="I456" i="10" a="1"/>
  <c r="I456" i="10" s="1"/>
  <c r="J456" i="10" s="1"/>
  <c r="I458" i="10" a="1"/>
  <c r="I458" i="10" s="1"/>
  <c r="I395" i="10" a="1"/>
  <c r="I395" i="10" s="1"/>
  <c r="I383" i="10" a="1"/>
  <c r="I383" i="10" s="1"/>
  <c r="J383" i="10" s="1"/>
  <c r="I344" i="10" a="1"/>
  <c r="I344" i="10" s="1"/>
  <c r="J344" i="10" s="1"/>
  <c r="I336" i="10" a="1"/>
  <c r="I336" i="10" s="1"/>
  <c r="J336" i="10" s="1"/>
  <c r="I297" i="10" a="1"/>
  <c r="I297" i="10" s="1"/>
  <c r="J297" i="10" s="1"/>
  <c r="I185" i="10" a="1"/>
  <c r="I185" i="10" s="1"/>
  <c r="J185" i="10" s="1"/>
  <c r="I204" i="10" a="1"/>
  <c r="I204" i="10" s="1"/>
  <c r="I164" i="10" a="1"/>
  <c r="I164" i="10" s="1"/>
  <c r="I115" i="10" a="1"/>
  <c r="I115" i="10" s="1"/>
  <c r="J115" i="10" s="1"/>
  <c r="I123" i="10" a="1"/>
  <c r="I123" i="10" s="1"/>
  <c r="J123" i="10" s="1"/>
  <c r="I142" i="10" a="1"/>
  <c r="I142" i="10" s="1"/>
  <c r="I162" i="10" a="1"/>
  <c r="I162" i="10" s="1"/>
  <c r="I122" i="10" a="1"/>
  <c r="I122" i="10" s="1"/>
  <c r="J122" i="10" s="1"/>
  <c r="I67" i="10" a="1"/>
  <c r="I67" i="10" s="1"/>
  <c r="J67" i="10" s="1"/>
  <c r="I475" i="10" a="1"/>
  <c r="I475" i="10" s="1"/>
  <c r="J475" i="10" s="1"/>
  <c r="I480" i="10" a="1"/>
  <c r="I480" i="10" s="1"/>
  <c r="I476" i="10" a="1"/>
  <c r="I476" i="10" s="1"/>
  <c r="I406" i="10" a="1"/>
  <c r="I406" i="10" s="1"/>
  <c r="J406" i="10" s="1"/>
  <c r="I402" i="10" a="1"/>
  <c r="I402" i="10" s="1"/>
  <c r="I392" i="10" a="1"/>
  <c r="I392" i="10" s="1"/>
  <c r="J392" i="10" s="1"/>
  <c r="I372" i="10" a="1"/>
  <c r="I372" i="10" s="1"/>
  <c r="I343" i="10" a="1"/>
  <c r="I343" i="10" s="1"/>
  <c r="I326" i="10" a="1"/>
  <c r="I326" i="10" s="1"/>
  <c r="J326" i="10" s="1"/>
  <c r="I340" i="10" a="1"/>
  <c r="I340" i="10" s="1"/>
  <c r="J340" i="10" s="1"/>
  <c r="I328" i="10" a="1"/>
  <c r="I328" i="10" s="1"/>
  <c r="J328" i="10" s="1"/>
  <c r="I277" i="10" a="1"/>
  <c r="I277" i="10" s="1"/>
  <c r="I292" i="10" a="1"/>
  <c r="I292" i="10" s="1"/>
  <c r="J292" i="10" s="1"/>
  <c r="I304" i="10" a="1"/>
  <c r="I304" i="10" s="1"/>
  <c r="J304" i="10" s="1"/>
  <c r="I243" i="10" a="1"/>
  <c r="I243" i="10" s="1"/>
  <c r="I184" i="10" a="1"/>
  <c r="I184" i="10" s="1"/>
  <c r="J184" i="10" s="1"/>
  <c r="I236" i="10" a="1"/>
  <c r="I236" i="10" s="1"/>
  <c r="I104" i="10" a="1"/>
  <c r="I104" i="10" s="1"/>
  <c r="I125" i="10" a="1"/>
  <c r="I125" i="10" s="1"/>
  <c r="I121" i="10" a="1"/>
  <c r="I121" i="10" s="1"/>
  <c r="J121" i="10" s="1"/>
  <c r="I117" i="10" a="1"/>
  <c r="I117" i="10" s="1"/>
  <c r="J117" i="10" s="1"/>
  <c r="I135" i="10" a="1"/>
  <c r="I135" i="10" s="1"/>
  <c r="I165" i="10" a="1"/>
  <c r="I165" i="10" s="1"/>
  <c r="J165" i="10" s="1"/>
  <c r="I156" i="10" a="1"/>
  <c r="I156" i="10" s="1"/>
  <c r="I51" i="10" a="1"/>
  <c r="I51" i="10" s="1"/>
  <c r="J51" i="10" s="1"/>
  <c r="I529" i="10" a="1"/>
  <c r="I529" i="10" s="1"/>
  <c r="J529" i="10" s="1"/>
  <c r="I441" i="10" a="1"/>
  <c r="I441" i="10" s="1"/>
  <c r="J441" i="10" s="1"/>
  <c r="I428" i="10" a="1"/>
  <c r="I428" i="10" s="1"/>
  <c r="J428" i="10" s="1"/>
  <c r="I525" i="10" a="1"/>
  <c r="I525" i="10" s="1"/>
  <c r="J525" i="10" s="1"/>
  <c r="I539" i="10" a="1"/>
  <c r="I539" i="10" s="1"/>
  <c r="J539" i="10" s="1"/>
  <c r="I564" i="10" a="1"/>
  <c r="I564" i="10" s="1"/>
  <c r="I329" i="10" a="1"/>
  <c r="I329" i="10" s="1"/>
  <c r="J329" i="10" s="1"/>
  <c r="I311" i="10" a="1"/>
  <c r="I311" i="10" s="1"/>
  <c r="J311" i="10" s="1"/>
  <c r="I295" i="10" a="1"/>
  <c r="I295" i="10" s="1"/>
  <c r="J295" i="10" s="1"/>
  <c r="I271" i="10" a="1"/>
  <c r="I271" i="10" s="1"/>
  <c r="I280" i="10" a="1"/>
  <c r="I280" i="10" s="1"/>
  <c r="I242" i="10" a="1"/>
  <c r="I242" i="10" s="1"/>
  <c r="I220" i="10" a="1"/>
  <c r="I220" i="10" s="1"/>
  <c r="J220" i="10" s="1"/>
  <c r="I248" i="10" a="1"/>
  <c r="I248" i="10" s="1"/>
  <c r="I111" i="10" a="1"/>
  <c r="I111" i="10" s="1"/>
  <c r="J111" i="10" s="1"/>
  <c r="I56" i="10" a="1"/>
  <c r="I56" i="10" s="1"/>
  <c r="J56" i="10" s="1"/>
  <c r="I206" i="10" a="1"/>
  <c r="I206" i="10" s="1"/>
  <c r="I72" i="10" a="1"/>
  <c r="I72" i="10" s="1"/>
  <c r="J72" i="10" s="1"/>
  <c r="I66" i="10" a="1"/>
  <c r="I66" i="10" s="1"/>
  <c r="J66" i="10" s="1"/>
  <c r="I47" i="10" a="1"/>
  <c r="I47" i="10" s="1"/>
  <c r="J47" i="10" s="1"/>
  <c r="I44" i="10" a="1"/>
  <c r="I44" i="10" s="1"/>
  <c r="J44" i="10" s="1"/>
  <c r="I410" i="10" a="1"/>
  <c r="I410" i="10" s="1"/>
  <c r="J410" i="10" s="1"/>
  <c r="I83" i="10" a="1"/>
  <c r="I83" i="10" s="1"/>
  <c r="J83" i="10" s="1"/>
  <c r="I540" i="10" a="1"/>
  <c r="I540" i="10" s="1"/>
  <c r="I274" i="10" a="1"/>
  <c r="I274" i="10" s="1"/>
  <c r="I477" i="10" a="1"/>
  <c r="I477" i="10" s="1"/>
  <c r="I411" i="10" a="1"/>
  <c r="I411" i="10" s="1"/>
  <c r="J411" i="10" s="1"/>
  <c r="I366" i="10" a="1"/>
  <c r="I366" i="10" s="1"/>
  <c r="J366" i="10" s="1"/>
  <c r="I298" i="10" a="1"/>
  <c r="I298" i="10" s="1"/>
  <c r="J298" i="10" s="1"/>
  <c r="I281" i="10" a="1"/>
  <c r="I281" i="10" s="1"/>
  <c r="I247" i="10" a="1"/>
  <c r="I247" i="10" s="1"/>
  <c r="J247" i="10" s="1"/>
  <c r="I100" i="10" a="1"/>
  <c r="I100" i="10" s="1"/>
  <c r="J100" i="10" s="1"/>
  <c r="I34" i="10" a="1"/>
  <c r="I34" i="10" s="1"/>
  <c r="I86" i="10" a="1"/>
  <c r="I86" i="10" s="1"/>
  <c r="I35" i="10" a="1"/>
  <c r="I35" i="10" s="1"/>
  <c r="J35" i="10" s="1"/>
  <c r="I59" i="10" a="1"/>
  <c r="I59" i="10" s="1"/>
  <c r="J59" i="10" s="1"/>
  <c r="I22" i="10" a="1"/>
  <c r="I22" i="10" s="1"/>
  <c r="I556" i="10" a="1"/>
  <c r="I556" i="10" s="1"/>
  <c r="J556" i="10" s="1"/>
  <c r="I549" i="10" a="1"/>
  <c r="I549" i="10" s="1"/>
  <c r="I552" i="10" a="1"/>
  <c r="I552" i="10" s="1"/>
  <c r="J552" i="10" s="1"/>
  <c r="I541" i="10" a="1"/>
  <c r="I541" i="10" s="1"/>
  <c r="J541" i="10" s="1"/>
  <c r="I523" i="10" a="1"/>
  <c r="I523" i="10" s="1"/>
  <c r="J523" i="10" s="1"/>
  <c r="I530" i="10" a="1"/>
  <c r="I530" i="10" s="1"/>
  <c r="I565" i="10" a="1"/>
  <c r="I565" i="10" s="1"/>
  <c r="J565" i="10" s="1"/>
  <c r="I517" i="10" a="1"/>
  <c r="I517" i="10" s="1"/>
  <c r="I444" i="10" a="1"/>
  <c r="I444" i="10" s="1"/>
  <c r="I493" i="10" a="1"/>
  <c r="I493" i="10" s="1"/>
  <c r="I423" i="10" a="1"/>
  <c r="I423" i="10" s="1"/>
  <c r="I390" i="10" a="1"/>
  <c r="I390" i="10" s="1"/>
  <c r="I418" i="10" a="1"/>
  <c r="I418" i="10" s="1"/>
  <c r="I412" i="10" a="1"/>
  <c r="I412" i="10" s="1"/>
  <c r="J412" i="10" s="1"/>
  <c r="I256" i="10" a="1"/>
  <c r="I256" i="10" s="1"/>
  <c r="I300" i="10" a="1"/>
  <c r="I300" i="10" s="1"/>
  <c r="I279" i="10" a="1"/>
  <c r="I279" i="10" s="1"/>
  <c r="I250" i="10" a="1"/>
  <c r="I250" i="10" s="1"/>
  <c r="I155" i="10" a="1"/>
  <c r="I155" i="10" s="1"/>
  <c r="J155" i="10" s="1"/>
  <c r="I105" i="10" a="1"/>
  <c r="I105" i="10" s="1"/>
  <c r="J105" i="10" s="1"/>
  <c r="I70" i="10" a="1"/>
  <c r="I70" i="10" s="1"/>
  <c r="J70" i="10" s="1"/>
  <c r="I264" i="10" a="1"/>
  <c r="I264" i="10" s="1"/>
  <c r="I508" i="10" a="1"/>
  <c r="I508" i="10" s="1"/>
  <c r="J508" i="10" s="1"/>
  <c r="I502" i="10" a="1"/>
  <c r="I502" i="10" s="1"/>
  <c r="J502" i="10" s="1"/>
  <c r="I511" i="10" a="1"/>
  <c r="I511" i="10" s="1"/>
  <c r="J511" i="10" s="1"/>
  <c r="J480" i="10"/>
  <c r="J31" i="10"/>
  <c r="J520" i="10"/>
  <c r="J215" i="10"/>
  <c r="J491" i="10"/>
  <c r="J280" i="10"/>
  <c r="J374" i="10"/>
  <c r="J212" i="10"/>
  <c r="J140" i="10"/>
  <c r="J542" i="10"/>
  <c r="J435" i="10"/>
  <c r="J549" i="10"/>
  <c r="J544" i="10"/>
  <c r="J444" i="10"/>
  <c r="J223" i="10"/>
  <c r="J401" i="10"/>
  <c r="J546" i="10"/>
  <c r="I339" i="10" a="1"/>
  <c r="I339" i="10" s="1"/>
  <c r="J339" i="10" s="1"/>
  <c r="I183" i="10" a="1"/>
  <c r="I183" i="10" s="1"/>
  <c r="J183" i="10" s="1"/>
  <c r="J128" i="10"/>
  <c r="J37" i="10"/>
  <c r="I527" i="10" a="1"/>
  <c r="I527" i="10" s="1"/>
  <c r="J527" i="10" s="1"/>
  <c r="I470" i="10" a="1"/>
  <c r="I470" i="10" s="1"/>
  <c r="J470" i="10" s="1"/>
  <c r="I442" i="10" a="1"/>
  <c r="I442" i="10" s="1"/>
  <c r="J442" i="10" s="1"/>
  <c r="I399" i="10" a="1"/>
  <c r="I399" i="10" s="1"/>
  <c r="I387" i="10" a="1"/>
  <c r="I387" i="10" s="1"/>
  <c r="J387" i="10" s="1"/>
  <c r="I285" i="10" a="1"/>
  <c r="I285" i="10" s="1"/>
  <c r="J285" i="10" s="1"/>
  <c r="J289" i="10"/>
  <c r="I197" i="10" a="1"/>
  <c r="I197" i="10" s="1"/>
  <c r="J227" i="10"/>
  <c r="I88" i="10" a="1"/>
  <c r="I88" i="10" s="1"/>
  <c r="J88" i="10" s="1"/>
  <c r="T569" i="10"/>
  <c r="I53" i="10" a="1"/>
  <c r="I53" i="10" s="1"/>
  <c r="J53" i="10" s="1"/>
  <c r="J40" i="10"/>
  <c r="J562" i="10"/>
  <c r="I494" i="10" a="1"/>
  <c r="I494" i="10" s="1"/>
  <c r="J494" i="10" s="1"/>
  <c r="I498" i="10" a="1"/>
  <c r="I498" i="10" s="1"/>
  <c r="J498" i="10" s="1"/>
  <c r="J375" i="10"/>
  <c r="I474" i="10" a="1"/>
  <c r="I474" i="10" s="1"/>
  <c r="J474" i="10" s="1"/>
  <c r="I225" i="10" a="1"/>
  <c r="I225" i="10" s="1"/>
  <c r="I130" i="10" a="1"/>
  <c r="I130" i="10" s="1"/>
  <c r="J130" i="10" s="1"/>
  <c r="J9" i="10"/>
  <c r="AB569" i="10"/>
  <c r="J457" i="10"/>
  <c r="I368" i="10" a="1"/>
  <c r="I368" i="10" s="1"/>
  <c r="J368" i="10" s="1"/>
  <c r="I308" i="10" a="1"/>
  <c r="I308" i="10" s="1"/>
  <c r="J308" i="10" s="1"/>
  <c r="I269" i="10" a="1"/>
  <c r="I269" i="10" s="1"/>
  <c r="I261" i="10" a="1"/>
  <c r="I261" i="10" s="1"/>
  <c r="I229" i="10" a="1"/>
  <c r="I229" i="10" s="1"/>
  <c r="I176" i="10" a="1"/>
  <c r="I176" i="10" s="1"/>
  <c r="J176" i="10" s="1"/>
  <c r="I133" i="10" a="1"/>
  <c r="I133" i="10" s="1"/>
  <c r="I158" i="10" a="1"/>
  <c r="I158" i="10" s="1"/>
  <c r="I41" i="10" a="1"/>
  <c r="I41" i="10" s="1"/>
  <c r="J126" i="10"/>
  <c r="J96" i="10"/>
  <c r="I518" i="10" a="1"/>
  <c r="I518" i="10" s="1"/>
  <c r="I567" i="10" a="1"/>
  <c r="I567" i="10" s="1"/>
  <c r="I462" i="10" a="1"/>
  <c r="I462" i="10" s="1"/>
  <c r="J462" i="10" s="1"/>
  <c r="I464" i="10" a="1"/>
  <c r="I464" i="10" s="1"/>
  <c r="J464" i="10" s="1"/>
  <c r="I367" i="10" a="1"/>
  <c r="I367" i="10" s="1"/>
  <c r="J367" i="10" s="1"/>
  <c r="J398" i="10"/>
  <c r="I364" i="10" a="1"/>
  <c r="I364" i="10" s="1"/>
  <c r="J364" i="10" s="1"/>
  <c r="I400" i="10" a="1"/>
  <c r="I400" i="10" s="1"/>
  <c r="J400" i="10" s="1"/>
  <c r="I316" i="10" a="1"/>
  <c r="I316" i="10" s="1"/>
  <c r="J316" i="10" s="1"/>
  <c r="J286" i="10"/>
  <c r="J275" i="10"/>
  <c r="J228" i="10"/>
  <c r="J196" i="10"/>
  <c r="I174" i="10" a="1"/>
  <c r="I174" i="10" s="1"/>
  <c r="J174" i="10" s="1"/>
  <c r="J218" i="10"/>
  <c r="I154" i="10" a="1"/>
  <c r="I154" i="10" s="1"/>
  <c r="I106" i="10" a="1"/>
  <c r="I106" i="10" s="1"/>
  <c r="J106" i="10" s="1"/>
  <c r="J160" i="10"/>
  <c r="I30" i="10" a="1"/>
  <c r="I30" i="10" s="1"/>
  <c r="J92" i="10"/>
  <c r="J89" i="10"/>
  <c r="I24" i="10" a="1"/>
  <c r="I24" i="10" s="1"/>
  <c r="V569" i="10"/>
  <c r="R569" i="10"/>
  <c r="I453" i="10" a="1"/>
  <c r="I453" i="10" s="1"/>
  <c r="I515" i="10" a="1"/>
  <c r="I515" i="10" s="1"/>
  <c r="J515" i="10" s="1"/>
  <c r="I521" i="10" a="1"/>
  <c r="I521" i="10" s="1"/>
  <c r="I505" i="10" a="1"/>
  <c r="I505" i="10" s="1"/>
  <c r="J505" i="10" s="1"/>
  <c r="J270" i="10"/>
  <c r="J230" i="10"/>
  <c r="J216" i="10"/>
  <c r="I202" i="10" a="1"/>
  <c r="I202" i="10" s="1"/>
  <c r="I194" i="10" a="1"/>
  <c r="I194" i="10" s="1"/>
  <c r="J445" i="10"/>
  <c r="J343" i="10"/>
  <c r="J255" i="10"/>
  <c r="J192" i="10"/>
  <c r="J548" i="10"/>
  <c r="I309" i="10" a="1"/>
  <c r="I309" i="10" s="1"/>
  <c r="J309" i="10" s="1"/>
  <c r="J301" i="10"/>
  <c r="J209" i="10"/>
  <c r="J32" i="10"/>
  <c r="J543" i="10"/>
  <c r="I479" i="10" a="1"/>
  <c r="I479" i="10" s="1"/>
  <c r="I472" i="10" a="1"/>
  <c r="I472" i="10" s="1"/>
  <c r="J472" i="10" s="1"/>
  <c r="I443" i="10" a="1"/>
  <c r="I443" i="10" s="1"/>
  <c r="J443" i="10" s="1"/>
  <c r="I473" i="10" a="1"/>
  <c r="I473" i="10" s="1"/>
  <c r="J473" i="10" s="1"/>
  <c r="I417" i="10" a="1"/>
  <c r="I417" i="10" s="1"/>
  <c r="J417" i="10" s="1"/>
  <c r="I394" i="10" a="1"/>
  <c r="I394" i="10" s="1"/>
  <c r="J395" i="10"/>
  <c r="I419" i="10" a="1"/>
  <c r="I419" i="10" s="1"/>
  <c r="I361" i="10" a="1"/>
  <c r="I361" i="10" s="1"/>
  <c r="J361" i="10" s="1"/>
  <c r="J281" i="10"/>
  <c r="J265" i="10"/>
  <c r="I314" i="10" a="1"/>
  <c r="I314" i="10" s="1"/>
  <c r="J314" i="10" s="1"/>
  <c r="J207" i="10"/>
  <c r="J224" i="10"/>
  <c r="J147" i="10"/>
  <c r="J97" i="10"/>
  <c r="I152" i="10" a="1"/>
  <c r="I152" i="10" s="1"/>
  <c r="J152" i="10" s="1"/>
  <c r="J162" i="10"/>
  <c r="I93" i="10" a="1"/>
  <c r="I93" i="10" s="1"/>
  <c r="J79" i="10"/>
  <c r="I81" i="10" a="1"/>
  <c r="I81" i="10" s="1"/>
  <c r="I43" i="10" a="1"/>
  <c r="I43" i="10" s="1"/>
  <c r="J43" i="10" s="1"/>
  <c r="J19" i="10"/>
  <c r="I538" i="10" a="1"/>
  <c r="I538" i="10" s="1"/>
  <c r="I439" i="10" a="1"/>
  <c r="I439" i="10" s="1"/>
  <c r="J439" i="10" s="1"/>
  <c r="J263" i="10"/>
  <c r="J252" i="10"/>
  <c r="J266" i="10"/>
  <c r="I82" i="10" a="1"/>
  <c r="I82" i="10" s="1"/>
  <c r="J82" i="10" s="1"/>
  <c r="I208" i="10" a="1"/>
  <c r="I208" i="10" s="1"/>
  <c r="I141" i="10" a="1"/>
  <c r="I141" i="10" s="1"/>
  <c r="J141" i="10" s="1"/>
  <c r="I114" i="10" a="1"/>
  <c r="I114" i="10" s="1"/>
  <c r="J114" i="10" s="1"/>
  <c r="J466" i="10"/>
  <c r="I434" i="10" a="1"/>
  <c r="I434" i="10" s="1"/>
  <c r="J434" i="10" s="1"/>
  <c r="J293" i="10"/>
  <c r="J18" i="10"/>
  <c r="I468" i="10" a="1"/>
  <c r="I468" i="10" s="1"/>
  <c r="J468" i="10" s="1"/>
  <c r="J451" i="10"/>
  <c r="J236" i="10"/>
  <c r="I463" i="10" a="1"/>
  <c r="I463" i="10" s="1"/>
  <c r="J463" i="10" s="1"/>
  <c r="I424" i="10" a="1"/>
  <c r="I424" i="10" s="1"/>
  <c r="J424" i="10" s="1"/>
  <c r="J391" i="10"/>
  <c r="I450" i="10" a="1"/>
  <c r="I450" i="10" s="1"/>
  <c r="J450" i="10" s="1"/>
  <c r="J446" i="10"/>
  <c r="J393" i="10"/>
  <c r="I349" i="10" a="1"/>
  <c r="I349" i="10" s="1"/>
  <c r="J349" i="10" s="1"/>
  <c r="J303" i="10"/>
  <c r="J200" i="10"/>
  <c r="I253" i="10" a="1"/>
  <c r="I253" i="10" s="1"/>
  <c r="I221" i="10" a="1"/>
  <c r="I221" i="10" s="1"/>
  <c r="I102" i="10" a="1"/>
  <c r="I102" i="10" s="1"/>
  <c r="J102" i="10" s="1"/>
  <c r="I149" i="10" a="1"/>
  <c r="I149" i="10" s="1"/>
  <c r="J149" i="10" s="1"/>
  <c r="J210" i="10"/>
  <c r="J156" i="10"/>
  <c r="I136" i="10" a="1"/>
  <c r="I136" i="10" s="1"/>
  <c r="J136" i="10" s="1"/>
  <c r="I61" i="10" a="1"/>
  <c r="I61" i="10" s="1"/>
  <c r="J61" i="10" s="1"/>
  <c r="I33" i="10" a="1"/>
  <c r="I33" i="10" s="1"/>
  <c r="J17" i="10"/>
  <c r="P569" i="10"/>
  <c r="J10" i="10"/>
  <c r="I484" i="10" a="1"/>
  <c r="I484" i="10" s="1"/>
  <c r="J484" i="10" s="1"/>
  <c r="J414" i="10"/>
  <c r="I352" i="10" a="1"/>
  <c r="I352" i="10" s="1"/>
  <c r="J352" i="10" s="1"/>
  <c r="I397" i="10" a="1"/>
  <c r="I397" i="10" s="1"/>
  <c r="I360" i="10" a="1"/>
  <c r="I360" i="10" s="1"/>
  <c r="J360" i="10" s="1"/>
  <c r="J241" i="10"/>
  <c r="J222" i="10"/>
  <c r="J98" i="10"/>
  <c r="J198" i="10"/>
  <c r="I77" i="10" a="1"/>
  <c r="I77" i="10" s="1"/>
  <c r="J77" i="10" s="1"/>
  <c r="J370" i="10"/>
  <c r="I388" i="10" a="1"/>
  <c r="I388" i="10" s="1"/>
  <c r="I407" i="10" a="1"/>
  <c r="I407" i="10" s="1"/>
  <c r="J407" i="10" s="1"/>
  <c r="J267" i="10"/>
  <c r="J164" i="10"/>
  <c r="J458" i="10"/>
  <c r="I353" i="10" a="1"/>
  <c r="I353" i="10" s="1"/>
  <c r="J353" i="10" s="1"/>
  <c r="I532" i="10" a="1"/>
  <c r="I532" i="10" s="1"/>
  <c r="J532" i="10" s="1"/>
  <c r="I478" i="10" a="1"/>
  <c r="I478" i="10" s="1"/>
  <c r="J478" i="10" s="1"/>
  <c r="I459" i="10" a="1"/>
  <c r="I459" i="10" s="1"/>
  <c r="I469" i="10" a="1"/>
  <c r="I469" i="10" s="1"/>
  <c r="J469" i="10" s="1"/>
  <c r="I454" i="10" a="1"/>
  <c r="I454" i="10" s="1"/>
  <c r="I422" i="10" a="1"/>
  <c r="I422" i="10" s="1"/>
  <c r="I385" i="10" a="1"/>
  <c r="I385" i="10" s="1"/>
  <c r="J385" i="10" s="1"/>
  <c r="I341" i="10" a="1"/>
  <c r="I341" i="10" s="1"/>
  <c r="J341" i="10" s="1"/>
  <c r="I318" i="10" a="1"/>
  <c r="I318" i="10" s="1"/>
  <c r="J318" i="10" s="1"/>
  <c r="I333" i="10" a="1"/>
  <c r="I333" i="10" s="1"/>
  <c r="J333" i="10" s="1"/>
  <c r="J277" i="10"/>
  <c r="J235" i="10"/>
  <c r="J112" i="10"/>
  <c r="J260" i="10"/>
  <c r="J167" i="10"/>
  <c r="I237" i="10" a="1"/>
  <c r="I237" i="10" s="1"/>
  <c r="J137" i="10"/>
  <c r="J76" i="10"/>
  <c r="J46" i="10"/>
  <c r="J403" i="10"/>
  <c r="I379" i="10" a="1"/>
  <c r="I379" i="10" s="1"/>
  <c r="J294" i="10"/>
  <c r="J251" i="10"/>
  <c r="J245" i="10"/>
  <c r="I64" i="10" a="1"/>
  <c r="I64" i="10" s="1"/>
  <c r="J64" i="10" s="1"/>
  <c r="J191" i="10"/>
  <c r="J452" i="10"/>
  <c r="J371" i="10"/>
  <c r="J346" i="10"/>
  <c r="J259" i="10"/>
  <c r="J239" i="10"/>
  <c r="J296" i="10"/>
  <c r="J231" i="10"/>
  <c r="J204" i="10"/>
  <c r="I168" i="10" a="1"/>
  <c r="I168" i="10" s="1"/>
  <c r="J168" i="10" s="1"/>
  <c r="J254" i="10"/>
  <c r="I163" i="10" a="1"/>
  <c r="I163" i="10" s="1"/>
  <c r="J163" i="10" s="1"/>
  <c r="I138" i="10" a="1"/>
  <c r="I138" i="10" s="1"/>
  <c r="J258" i="10"/>
  <c r="J142" i="10"/>
  <c r="I57" i="10" a="1"/>
  <c r="I57" i="10" s="1"/>
  <c r="J57" i="10" s="1"/>
  <c r="J109" i="10"/>
  <c r="J29" i="10"/>
  <c r="J13" i="10"/>
  <c r="X569" i="10"/>
  <c r="Z569" i="10"/>
  <c r="J36" i="10"/>
  <c r="J12" i="10"/>
  <c r="I563" i="10" a="1"/>
  <c r="I563" i="10" s="1"/>
  <c r="J563" i="10" s="1"/>
  <c r="J519" i="10"/>
  <c r="I496" i="10" a="1"/>
  <c r="I496" i="10" s="1"/>
  <c r="J496" i="10" s="1"/>
  <c r="I262" i="10" a="1"/>
  <c r="I262" i="10" s="1"/>
  <c r="I175" i="10" a="1"/>
  <c r="I175" i="10" s="1"/>
  <c r="J175" i="10" s="1"/>
  <c r="I513" i="10" a="1"/>
  <c r="I513" i="10" s="1"/>
  <c r="J513" i="10" s="1"/>
  <c r="I485" i="10" a="1"/>
  <c r="I485" i="10" s="1"/>
  <c r="J485" i="10" s="1"/>
  <c r="J268" i="10"/>
  <c r="J219" i="10"/>
  <c r="J238" i="10"/>
  <c r="I214" i="10" a="1"/>
  <c r="I214" i="10" s="1"/>
  <c r="I534" i="10" a="1"/>
  <c r="I534" i="10" s="1"/>
  <c r="J534" i="10" s="1"/>
  <c r="J135" i="10"/>
  <c r="J14" i="10"/>
  <c r="I528" i="10" a="1"/>
  <c r="I528" i="10" s="1"/>
  <c r="J528" i="10" s="1"/>
  <c r="I426" i="10" a="1"/>
  <c r="I426" i="10" s="1"/>
  <c r="J426" i="10" s="1"/>
  <c r="J146" i="10"/>
  <c r="J25" i="10"/>
  <c r="J566" i="10"/>
  <c r="I499" i="10" a="1"/>
  <c r="I499" i="10" s="1"/>
  <c r="J499" i="10" s="1"/>
  <c r="I430" i="10" a="1"/>
  <c r="I430" i="10" s="1"/>
  <c r="J430" i="10" s="1"/>
  <c r="I276" i="10" a="1"/>
  <c r="I276" i="10" s="1"/>
  <c r="I376" i="10" a="1"/>
  <c r="I376" i="10" s="1"/>
  <c r="I234" i="10" a="1"/>
  <c r="I234" i="10" s="1"/>
  <c r="J272" i="10"/>
  <c r="I334" i="10" a="1"/>
  <c r="I334" i="10" s="1"/>
  <c r="J334" i="10" s="1"/>
  <c r="I369" i="10" a="1"/>
  <c r="I369" i="10" s="1"/>
  <c r="J369" i="10" s="1"/>
  <c r="I288" i="10" a="1"/>
  <c r="I288" i="10" s="1"/>
  <c r="J288" i="10" s="1"/>
  <c r="I233" i="10" a="1"/>
  <c r="I233" i="10" s="1"/>
  <c r="I217" i="10" a="1"/>
  <c r="I217" i="10" s="1"/>
  <c r="I127" i="10" a="1"/>
  <c r="I127" i="10" s="1"/>
  <c r="I91" i="10" a="1"/>
  <c r="I91" i="10" s="1"/>
  <c r="J91" i="10" s="1"/>
  <c r="I78" i="10" a="1"/>
  <c r="I78" i="10" s="1"/>
  <c r="J78" i="10" s="1"/>
  <c r="I74" i="10" a="1"/>
  <c r="I74" i="10" s="1"/>
  <c r="J74" i="10" s="1"/>
  <c r="N569" i="10"/>
  <c r="I533" i="10" a="1"/>
  <c r="I533" i="10" s="1"/>
  <c r="J533" i="10" s="1"/>
  <c r="I461" i="10" a="1"/>
  <c r="I461" i="10" s="1"/>
  <c r="J461" i="10" s="1"/>
  <c r="I481" i="10" a="1"/>
  <c r="I481" i="10" s="1"/>
  <c r="J481" i="10" s="1"/>
  <c r="I408" i="10" a="1"/>
  <c r="I408" i="10" s="1"/>
  <c r="J408" i="10" s="1"/>
  <c r="I345" i="10" a="1"/>
  <c r="I345" i="10" s="1"/>
  <c r="J345" i="10" s="1"/>
  <c r="I323" i="10" a="1"/>
  <c r="I323" i="10" s="1"/>
  <c r="J323" i="10" s="1"/>
  <c r="I381" i="10" a="1"/>
  <c r="I381" i="10" s="1"/>
  <c r="J381" i="10" s="1"/>
  <c r="I186" i="10" a="1"/>
  <c r="I186" i="10" s="1"/>
  <c r="J186" i="10" s="1"/>
  <c r="I161" i="10" a="1"/>
  <c r="I161" i="10" s="1"/>
  <c r="J161" i="10" s="1"/>
  <c r="L569" i="10"/>
  <c r="I358" i="10" a="1"/>
  <c r="I358" i="10" s="1"/>
  <c r="J358" i="10" s="1"/>
  <c r="I362" i="10" a="1"/>
  <c r="I362" i="10" s="1"/>
  <c r="J362" i="10" s="1"/>
  <c r="I307" i="10" a="1"/>
  <c r="I307" i="10" s="1"/>
  <c r="J307" i="10" s="1"/>
  <c r="I338" i="10" a="1"/>
  <c r="I338" i="10" s="1"/>
  <c r="J338" i="10" s="1"/>
  <c r="I249" i="10" a="1"/>
  <c r="I249" i="10" s="1"/>
  <c r="I516" i="10" a="1"/>
  <c r="I516" i="10" s="1"/>
  <c r="J516" i="10" s="1"/>
  <c r="I331" i="10" a="1"/>
  <c r="I331" i="10" s="1"/>
  <c r="J331" i="10" s="1"/>
  <c r="I324" i="10" a="1"/>
  <c r="I324" i="10" s="1"/>
  <c r="J324" i="10" s="1"/>
  <c r="I305" i="10" a="1"/>
  <c r="I305" i="10" s="1"/>
  <c r="J305" i="10" s="1"/>
  <c r="I257" i="10" a="1"/>
  <c r="I257" i="10" s="1"/>
  <c r="I201" i="10" a="1"/>
  <c r="I201" i="10" s="1"/>
  <c r="I45" i="10" a="1"/>
  <c r="I45" i="10" s="1"/>
  <c r="J45" i="10" s="1"/>
  <c r="I560" i="10" a="1"/>
  <c r="I560" i="10" s="1"/>
  <c r="J560" i="10" s="1"/>
  <c r="I431" i="10" a="1"/>
  <c r="I431" i="10" s="1"/>
  <c r="J431" i="10" s="1"/>
  <c r="I382" i="10" a="1"/>
  <c r="I382" i="10" s="1"/>
  <c r="J382" i="10" s="1"/>
  <c r="I273" i="10" a="1"/>
  <c r="I273" i="10" s="1"/>
  <c r="I193" i="10" a="1"/>
  <c r="I193" i="10" s="1"/>
  <c r="I157" i="10" a="1"/>
  <c r="I157" i="10" s="1"/>
  <c r="J157" i="10" s="1"/>
  <c r="I144" i="10" a="1"/>
  <c r="I144" i="10" s="1"/>
  <c r="I205" i="10" a="1"/>
  <c r="I205" i="10" s="1"/>
  <c r="I16" i="10" a="1"/>
  <c r="I16" i="10" s="1"/>
  <c r="I421" i="10" a="1"/>
  <c r="I421" i="10" s="1"/>
  <c r="J421" i="10" s="1"/>
  <c r="I413" i="10" a="1"/>
  <c r="I413" i="10" s="1"/>
  <c r="J413" i="10" s="1"/>
  <c r="I373" i="10" a="1"/>
  <c r="I373" i="10" s="1"/>
  <c r="J373" i="10" s="1"/>
  <c r="I322" i="10" a="1"/>
  <c r="I322" i="10" s="1"/>
  <c r="J322" i="10" s="1"/>
  <c r="I313" i="10" a="1"/>
  <c r="I313" i="10" s="1"/>
  <c r="J313" i="10" s="1"/>
  <c r="I99" i="10" a="1"/>
  <c r="I99" i="10" s="1"/>
  <c r="J99" i="10" s="1"/>
  <c r="I151" i="10" a="1"/>
  <c r="I151" i="10" s="1"/>
  <c r="J151" i="10" s="1"/>
  <c r="I178" i="10" a="1"/>
  <c r="I178" i="10" s="1"/>
  <c r="J178" i="10" s="1"/>
  <c r="I132" i="10" a="1"/>
  <c r="I132" i="10" s="1"/>
  <c r="J132" i="10" s="1"/>
  <c r="I101" i="10" a="1"/>
  <c r="I101" i="10" s="1"/>
  <c r="J101" i="10" s="1"/>
  <c r="I465" i="10" a="1"/>
  <c r="I465" i="10" s="1"/>
  <c r="I449" i="10" a="1"/>
  <c r="I449" i="10" s="1"/>
  <c r="J449" i="10" s="1"/>
  <c r="I113" i="10" a="1"/>
  <c r="I113" i="10" s="1"/>
  <c r="J113" i="10" s="1"/>
  <c r="I69" i="10" a="1"/>
  <c r="I69" i="10" s="1"/>
  <c r="J69" i="10" s="1"/>
  <c r="I38" i="10" a="1"/>
  <c r="I38" i="10" s="1"/>
  <c r="J38" i="10" s="1"/>
  <c r="I438" i="10" a="1"/>
  <c r="I438" i="10" s="1"/>
  <c r="J438" i="10" s="1"/>
  <c r="I124" i="10" a="1"/>
  <c r="I124" i="10" s="1"/>
  <c r="I131" i="10" a="1"/>
  <c r="I131" i="10" s="1"/>
  <c r="J131" i="10" s="1"/>
  <c r="I80" i="10" a="1"/>
  <c r="I80" i="10" s="1"/>
  <c r="J80" i="10" s="1"/>
  <c r="J477" i="10" l="1"/>
  <c r="J389" i="10"/>
  <c r="J199" i="10"/>
  <c r="J226" i="10"/>
  <c r="J240" i="10"/>
  <c r="J545" i="10"/>
  <c r="J274" i="10"/>
  <c r="J271" i="10"/>
  <c r="J125" i="10"/>
  <c r="J476" i="10"/>
  <c r="J213" i="10"/>
  <c r="J460" i="10"/>
  <c r="J290" i="10"/>
  <c r="J347" i="10"/>
  <c r="J21" i="10"/>
  <c r="J302" i="10"/>
  <c r="J250" i="10"/>
  <c r="J279" i="10"/>
  <c r="J104" i="10"/>
  <c r="J300" i="10"/>
  <c r="J22" i="10"/>
  <c r="J564" i="10"/>
  <c r="J243" i="10"/>
  <c r="J232" i="10"/>
  <c r="J244" i="10"/>
  <c r="J42" i="10"/>
  <c r="J256" i="10"/>
  <c r="J455" i="10"/>
  <c r="J206" i="10"/>
  <c r="J423" i="10"/>
  <c r="J211" i="10"/>
  <c r="J418" i="10"/>
  <c r="J86" i="10"/>
  <c r="J547" i="10"/>
  <c r="J11" i="10"/>
  <c r="J242" i="10"/>
  <c r="J530" i="10"/>
  <c r="J34" i="10"/>
  <c r="J107" i="10"/>
  <c r="J190" i="10"/>
  <c r="J195" i="10"/>
  <c r="J493" i="10"/>
  <c r="J540" i="10"/>
  <c r="J517" i="10"/>
  <c r="J248" i="10"/>
  <c r="J372" i="10"/>
  <c r="J550" i="10"/>
  <c r="J203" i="10"/>
  <c r="J402" i="10"/>
  <c r="J377" i="10"/>
  <c r="J390" i="10"/>
  <c r="J264" i="10"/>
  <c r="J422" i="10"/>
  <c r="J388" i="10"/>
  <c r="J208" i="10"/>
  <c r="J479" i="10"/>
  <c r="J158" i="10"/>
  <c r="J225" i="10"/>
  <c r="J257" i="10"/>
  <c r="J127" i="10"/>
  <c r="J234" i="10"/>
  <c r="J193" i="10"/>
  <c r="J217" i="10"/>
  <c r="J376" i="10"/>
  <c r="J454" i="10"/>
  <c r="J394" i="10"/>
  <c r="J521" i="10"/>
  <c r="J154" i="10"/>
  <c r="J567" i="10"/>
  <c r="J133" i="10"/>
  <c r="J221" i="10"/>
  <c r="J518" i="10"/>
  <c r="J399" i="10"/>
  <c r="J459" i="10"/>
  <c r="J253" i="10"/>
  <c r="J538" i="10"/>
  <c r="J453" i="10"/>
  <c r="J229" i="10"/>
  <c r="J276" i="10"/>
  <c r="J124" i="10"/>
  <c r="J214" i="10"/>
  <c r="J138" i="10"/>
  <c r="J379" i="10"/>
  <c r="J93" i="10"/>
  <c r="J261" i="10"/>
  <c r="J465" i="10"/>
  <c r="J273" i="10"/>
  <c r="J233" i="10"/>
  <c r="J16" i="10"/>
  <c r="J249" i="10"/>
  <c r="J237" i="10"/>
  <c r="J397" i="10"/>
  <c r="J30" i="10"/>
  <c r="J269" i="10"/>
  <c r="J197" i="10"/>
  <c r="J262" i="10"/>
  <c r="J194" i="10"/>
  <c r="J205" i="10"/>
  <c r="J419" i="10"/>
  <c r="J24" i="10"/>
  <c r="J144" i="10"/>
  <c r="J201" i="10"/>
  <c r="J33" i="10"/>
  <c r="J81" i="10"/>
  <c r="J202" i="10"/>
  <c r="J41" i="10"/>
  <c r="I8" i="8" a="1"/>
  <c r="I8" i="8" s="1"/>
  <c r="H9" i="8"/>
  <c r="K9" i="8"/>
  <c r="M9" i="8"/>
  <c r="O9" i="8"/>
  <c r="Q9" i="8"/>
  <c r="S9" i="8"/>
  <c r="U9" i="8"/>
  <c r="W9" i="8"/>
  <c r="X9" i="8" s="1"/>
  <c r="Y9" i="8"/>
  <c r="AA9" i="8"/>
  <c r="H10" i="8"/>
  <c r="K10" i="8"/>
  <c r="M10" i="8"/>
  <c r="O10" i="8"/>
  <c r="Q10" i="8"/>
  <c r="S10" i="8"/>
  <c r="U10" i="8"/>
  <c r="W10" i="8"/>
  <c r="Y10" i="8"/>
  <c r="AA10" i="8"/>
  <c r="H11" i="8"/>
  <c r="K11" i="8"/>
  <c r="M11" i="8"/>
  <c r="O11" i="8"/>
  <c r="Q11" i="8"/>
  <c r="S11" i="8"/>
  <c r="U11" i="8"/>
  <c r="W11" i="8"/>
  <c r="Y11" i="8"/>
  <c r="AA11" i="8"/>
  <c r="H12" i="8"/>
  <c r="K12" i="8"/>
  <c r="M12" i="8"/>
  <c r="O12" i="8"/>
  <c r="Q12" i="8"/>
  <c r="S12" i="8"/>
  <c r="U12" i="8"/>
  <c r="W12" i="8"/>
  <c r="Y12" i="8"/>
  <c r="AA12" i="8"/>
  <c r="H13" i="8"/>
  <c r="K13" i="8"/>
  <c r="M13" i="8"/>
  <c r="O13" i="8"/>
  <c r="Q13" i="8"/>
  <c r="S13" i="8"/>
  <c r="U13" i="8"/>
  <c r="W13" i="8"/>
  <c r="Y13" i="8"/>
  <c r="AA13" i="8"/>
  <c r="H14" i="8"/>
  <c r="K14" i="8"/>
  <c r="M14" i="8"/>
  <c r="O14" i="8"/>
  <c r="Q14" i="8"/>
  <c r="S14" i="8"/>
  <c r="U14" i="8"/>
  <c r="W14" i="8"/>
  <c r="Y14" i="8"/>
  <c r="AA14" i="8"/>
  <c r="H15" i="8"/>
  <c r="K15" i="8"/>
  <c r="M15" i="8"/>
  <c r="O15" i="8"/>
  <c r="Q15" i="8"/>
  <c r="S15" i="8"/>
  <c r="U15" i="8"/>
  <c r="W15" i="8"/>
  <c r="Y15" i="8"/>
  <c r="AA15" i="8"/>
  <c r="H16" i="8"/>
  <c r="K16" i="8"/>
  <c r="M16" i="8"/>
  <c r="O16" i="8"/>
  <c r="Q16" i="8"/>
  <c r="S16" i="8"/>
  <c r="U16" i="8"/>
  <c r="W16" i="8"/>
  <c r="Y16" i="8"/>
  <c r="AA16" i="8"/>
  <c r="H17" i="8"/>
  <c r="K17" i="8"/>
  <c r="M17" i="8"/>
  <c r="O17" i="8"/>
  <c r="Q17" i="8"/>
  <c r="S17" i="8"/>
  <c r="U17" i="8"/>
  <c r="W17" i="8"/>
  <c r="Y17" i="8"/>
  <c r="AA17" i="8"/>
  <c r="AB17" i="8" s="1"/>
  <c r="H18" i="8"/>
  <c r="K18" i="8"/>
  <c r="M18" i="8"/>
  <c r="O18" i="8"/>
  <c r="Q18" i="8"/>
  <c r="S18" i="8"/>
  <c r="U18" i="8"/>
  <c r="W18" i="8"/>
  <c r="Y18" i="8"/>
  <c r="AA18" i="8"/>
  <c r="H19" i="8"/>
  <c r="K19" i="8"/>
  <c r="M19" i="8"/>
  <c r="O19" i="8"/>
  <c r="Q19" i="8"/>
  <c r="S19" i="8"/>
  <c r="U19" i="8"/>
  <c r="W19" i="8"/>
  <c r="Y19" i="8"/>
  <c r="AA19" i="8"/>
  <c r="H20" i="8"/>
  <c r="K20" i="8"/>
  <c r="M20" i="8"/>
  <c r="O20" i="8"/>
  <c r="Q20" i="8"/>
  <c r="S20" i="8"/>
  <c r="U20" i="8"/>
  <c r="W20" i="8"/>
  <c r="Y20" i="8"/>
  <c r="AA20" i="8"/>
  <c r="H21" i="8"/>
  <c r="K21" i="8"/>
  <c r="M21" i="8"/>
  <c r="O21" i="8"/>
  <c r="Q21" i="8"/>
  <c r="S21" i="8"/>
  <c r="U21" i="8"/>
  <c r="W21" i="8"/>
  <c r="Y21" i="8"/>
  <c r="AA21" i="8"/>
  <c r="H22" i="8"/>
  <c r="K22" i="8"/>
  <c r="M22" i="8"/>
  <c r="O22" i="8"/>
  <c r="Q22" i="8"/>
  <c r="S22" i="8"/>
  <c r="U22" i="8"/>
  <c r="W22" i="8"/>
  <c r="Y22" i="8"/>
  <c r="AA22" i="8"/>
  <c r="H23" i="8"/>
  <c r="K23" i="8"/>
  <c r="M23" i="8"/>
  <c r="O23" i="8"/>
  <c r="Q23" i="8"/>
  <c r="S23" i="8"/>
  <c r="U23" i="8"/>
  <c r="W23" i="8"/>
  <c r="Y23" i="8"/>
  <c r="Z23" i="8" s="1"/>
  <c r="AA23" i="8"/>
  <c r="H24" i="8"/>
  <c r="K24" i="8"/>
  <c r="M24" i="8"/>
  <c r="O24" i="8"/>
  <c r="Q24" i="8"/>
  <c r="S24" i="8"/>
  <c r="U24" i="8"/>
  <c r="W24" i="8"/>
  <c r="Y24" i="8"/>
  <c r="AA24" i="8"/>
  <c r="H25" i="8"/>
  <c r="K25" i="8"/>
  <c r="M25" i="8"/>
  <c r="O25" i="8"/>
  <c r="Q25" i="8"/>
  <c r="R25" i="8" s="1"/>
  <c r="S25" i="8"/>
  <c r="U25" i="8"/>
  <c r="W25" i="8"/>
  <c r="Y25" i="8"/>
  <c r="Z25" i="8" s="1"/>
  <c r="AA25" i="8"/>
  <c r="H26" i="8"/>
  <c r="K26" i="8"/>
  <c r="M26" i="8"/>
  <c r="O26" i="8"/>
  <c r="Q26" i="8"/>
  <c r="S26" i="8"/>
  <c r="U26" i="8"/>
  <c r="W26" i="8"/>
  <c r="Y26" i="8"/>
  <c r="AA26" i="8"/>
  <c r="H27" i="8"/>
  <c r="K27" i="8"/>
  <c r="M27" i="8"/>
  <c r="O27" i="8"/>
  <c r="Q27" i="8"/>
  <c r="S27" i="8"/>
  <c r="U27" i="8"/>
  <c r="W27" i="8"/>
  <c r="Y27" i="8"/>
  <c r="AA27" i="8"/>
  <c r="H28" i="8"/>
  <c r="K28" i="8"/>
  <c r="M28" i="8"/>
  <c r="O28" i="8"/>
  <c r="Q28" i="8"/>
  <c r="S28" i="8"/>
  <c r="U28" i="8"/>
  <c r="W28" i="8"/>
  <c r="Y28" i="8"/>
  <c r="AA28" i="8"/>
  <c r="H29" i="8"/>
  <c r="K29" i="8"/>
  <c r="M29" i="8"/>
  <c r="O29" i="8"/>
  <c r="Q29" i="8"/>
  <c r="S29" i="8"/>
  <c r="U29" i="8"/>
  <c r="W29" i="8"/>
  <c r="Y29" i="8"/>
  <c r="AA29" i="8"/>
  <c r="H30" i="8"/>
  <c r="K30" i="8"/>
  <c r="M30" i="8"/>
  <c r="O30" i="8"/>
  <c r="Q30" i="8"/>
  <c r="S30" i="8"/>
  <c r="U30" i="8"/>
  <c r="W30" i="8"/>
  <c r="Y30" i="8"/>
  <c r="AA30" i="8"/>
  <c r="H31" i="8"/>
  <c r="K31" i="8"/>
  <c r="M31" i="8"/>
  <c r="O31" i="8"/>
  <c r="Q31" i="8"/>
  <c r="S31" i="8"/>
  <c r="U31" i="8"/>
  <c r="W31" i="8"/>
  <c r="Y31" i="8"/>
  <c r="AA31" i="8"/>
  <c r="H32" i="8"/>
  <c r="K32" i="8"/>
  <c r="M32" i="8"/>
  <c r="O32" i="8"/>
  <c r="Q32" i="8"/>
  <c r="S32" i="8"/>
  <c r="U32" i="8"/>
  <c r="W32" i="8"/>
  <c r="Y32" i="8"/>
  <c r="AA32" i="8"/>
  <c r="H33" i="8"/>
  <c r="K33" i="8"/>
  <c r="M33" i="8"/>
  <c r="O33" i="8"/>
  <c r="Q33" i="8"/>
  <c r="R33" i="8" s="1"/>
  <c r="S33" i="8"/>
  <c r="U33" i="8"/>
  <c r="W33" i="8"/>
  <c r="Y33" i="8"/>
  <c r="AA33" i="8"/>
  <c r="AB33" i="8" s="1"/>
  <c r="H34" i="8"/>
  <c r="K34" i="8"/>
  <c r="M34" i="8"/>
  <c r="O34" i="8"/>
  <c r="Q34" i="8"/>
  <c r="S34" i="8"/>
  <c r="U34" i="8"/>
  <c r="W34" i="8"/>
  <c r="Y34" i="8"/>
  <c r="AA34" i="8"/>
  <c r="H35" i="8"/>
  <c r="K35" i="8"/>
  <c r="M35" i="8"/>
  <c r="O35" i="8"/>
  <c r="Q35" i="8"/>
  <c r="S35" i="8"/>
  <c r="U35" i="8"/>
  <c r="W35" i="8"/>
  <c r="Y35" i="8"/>
  <c r="AA35" i="8"/>
  <c r="H36" i="8"/>
  <c r="K36" i="8"/>
  <c r="M36" i="8"/>
  <c r="O36" i="8"/>
  <c r="Q36" i="8"/>
  <c r="S36" i="8"/>
  <c r="U36" i="8"/>
  <c r="W36" i="8"/>
  <c r="Y36" i="8"/>
  <c r="AA36" i="8"/>
  <c r="H37" i="8"/>
  <c r="K37" i="8"/>
  <c r="M37" i="8"/>
  <c r="O37" i="8"/>
  <c r="Q37" i="8"/>
  <c r="R37" i="8" s="1"/>
  <c r="S37" i="8"/>
  <c r="U37" i="8"/>
  <c r="W37" i="8"/>
  <c r="Y37" i="8"/>
  <c r="AA37" i="8"/>
  <c r="H38" i="8"/>
  <c r="K38" i="8"/>
  <c r="M38" i="8"/>
  <c r="O38" i="8"/>
  <c r="Q38" i="8"/>
  <c r="S38" i="8"/>
  <c r="U38" i="8"/>
  <c r="W38" i="8"/>
  <c r="Y38" i="8"/>
  <c r="AA38" i="8"/>
  <c r="H39" i="8"/>
  <c r="K39" i="8"/>
  <c r="M39" i="8"/>
  <c r="O39" i="8"/>
  <c r="Q39" i="8"/>
  <c r="S39" i="8"/>
  <c r="U39" i="8"/>
  <c r="W39" i="8"/>
  <c r="Y39" i="8"/>
  <c r="AA39" i="8"/>
  <c r="H40" i="8"/>
  <c r="K40" i="8"/>
  <c r="M40" i="8"/>
  <c r="O40" i="8"/>
  <c r="Q40" i="8"/>
  <c r="S40" i="8"/>
  <c r="U40" i="8"/>
  <c r="W40" i="8"/>
  <c r="Y40" i="8"/>
  <c r="Z40" i="8" s="1"/>
  <c r="AA40" i="8"/>
  <c r="H41" i="8"/>
  <c r="K41" i="8"/>
  <c r="M41" i="8"/>
  <c r="O41" i="8"/>
  <c r="Q41" i="8"/>
  <c r="S41" i="8"/>
  <c r="U41" i="8"/>
  <c r="W41" i="8"/>
  <c r="Y41" i="8"/>
  <c r="Z41" i="8"/>
  <c r="AA41" i="8"/>
  <c r="H42" i="8"/>
  <c r="K42" i="8"/>
  <c r="M42" i="8"/>
  <c r="O42" i="8"/>
  <c r="Q42" i="8"/>
  <c r="S42" i="8"/>
  <c r="U42" i="8"/>
  <c r="W42" i="8"/>
  <c r="Y42" i="8"/>
  <c r="AA42" i="8"/>
  <c r="H43" i="8"/>
  <c r="K43" i="8"/>
  <c r="M43" i="8"/>
  <c r="O43" i="8"/>
  <c r="Q43" i="8"/>
  <c r="S43" i="8"/>
  <c r="U43" i="8"/>
  <c r="W43" i="8"/>
  <c r="Y43" i="8"/>
  <c r="AA43" i="8"/>
  <c r="H44" i="8"/>
  <c r="K44" i="8"/>
  <c r="M44" i="8"/>
  <c r="O44" i="8"/>
  <c r="Q44" i="8"/>
  <c r="S44" i="8"/>
  <c r="U44" i="8"/>
  <c r="W44" i="8"/>
  <c r="Y44" i="8"/>
  <c r="AA44" i="8"/>
  <c r="H45" i="8"/>
  <c r="K45" i="8"/>
  <c r="M45" i="8"/>
  <c r="O45" i="8"/>
  <c r="Q45" i="8"/>
  <c r="S45" i="8"/>
  <c r="U45" i="8"/>
  <c r="W45" i="8"/>
  <c r="Y45" i="8"/>
  <c r="AA45" i="8"/>
  <c r="H46" i="8"/>
  <c r="K46" i="8"/>
  <c r="M46" i="8"/>
  <c r="O46" i="8"/>
  <c r="Q46" i="8"/>
  <c r="S46" i="8"/>
  <c r="U46" i="8"/>
  <c r="W46" i="8"/>
  <c r="Y46" i="8"/>
  <c r="AA46" i="8"/>
  <c r="H47" i="8"/>
  <c r="K47" i="8"/>
  <c r="M47" i="8"/>
  <c r="O47" i="8"/>
  <c r="Q47" i="8"/>
  <c r="S47" i="8"/>
  <c r="U47" i="8"/>
  <c r="W47" i="8"/>
  <c r="Y47" i="8"/>
  <c r="AA47" i="8"/>
  <c r="H48" i="8"/>
  <c r="K48" i="8"/>
  <c r="M48" i="8"/>
  <c r="O48" i="8"/>
  <c r="Q48" i="8"/>
  <c r="S48" i="8"/>
  <c r="U48" i="8"/>
  <c r="W48" i="8"/>
  <c r="Y48" i="8"/>
  <c r="AA48" i="8"/>
  <c r="H49" i="8"/>
  <c r="K49" i="8"/>
  <c r="M49" i="8"/>
  <c r="O49" i="8"/>
  <c r="Q49" i="8"/>
  <c r="S49" i="8"/>
  <c r="U49" i="8"/>
  <c r="W49" i="8"/>
  <c r="Y49" i="8"/>
  <c r="AA49" i="8"/>
  <c r="H50" i="8"/>
  <c r="K50" i="8"/>
  <c r="M50" i="8"/>
  <c r="O50" i="8"/>
  <c r="Q50" i="8"/>
  <c r="S50" i="8"/>
  <c r="U50" i="8"/>
  <c r="W50" i="8"/>
  <c r="Y50" i="8"/>
  <c r="AA50" i="8"/>
  <c r="H51" i="8"/>
  <c r="K51" i="8"/>
  <c r="M51" i="8"/>
  <c r="O51" i="8"/>
  <c r="Q51" i="8"/>
  <c r="S51" i="8"/>
  <c r="U51" i="8"/>
  <c r="W51" i="8"/>
  <c r="Y51" i="8"/>
  <c r="AA51" i="8"/>
  <c r="H52" i="8"/>
  <c r="K52" i="8"/>
  <c r="M52" i="8"/>
  <c r="O52" i="8"/>
  <c r="Q52" i="8"/>
  <c r="S52" i="8"/>
  <c r="U52" i="8"/>
  <c r="W52" i="8"/>
  <c r="Y52" i="8"/>
  <c r="Z52" i="8" s="1"/>
  <c r="AA52" i="8"/>
  <c r="H53" i="8"/>
  <c r="K53" i="8"/>
  <c r="M53" i="8"/>
  <c r="O53" i="8"/>
  <c r="Q53" i="8"/>
  <c r="S53" i="8"/>
  <c r="U53" i="8"/>
  <c r="W53" i="8"/>
  <c r="Y53" i="8"/>
  <c r="AA53" i="8"/>
  <c r="H54" i="8"/>
  <c r="K54" i="8"/>
  <c r="M54" i="8"/>
  <c r="O54" i="8"/>
  <c r="Q54" i="8"/>
  <c r="S54" i="8"/>
  <c r="U54" i="8"/>
  <c r="W54" i="8"/>
  <c r="Y54" i="8"/>
  <c r="Z54" i="8" s="1"/>
  <c r="AA54" i="8"/>
  <c r="H55" i="8"/>
  <c r="K55" i="8"/>
  <c r="M55" i="8"/>
  <c r="O55" i="8"/>
  <c r="Q55" i="8"/>
  <c r="S55" i="8"/>
  <c r="U55" i="8"/>
  <c r="W55" i="8"/>
  <c r="Y55" i="8"/>
  <c r="AA55" i="8"/>
  <c r="H56" i="8"/>
  <c r="K56" i="8"/>
  <c r="M56" i="8"/>
  <c r="O56" i="8"/>
  <c r="Q56" i="8"/>
  <c r="S56" i="8"/>
  <c r="U56" i="8"/>
  <c r="W56" i="8"/>
  <c r="Y56" i="8"/>
  <c r="AA56" i="8"/>
  <c r="H57" i="8"/>
  <c r="K57" i="8"/>
  <c r="M57" i="8"/>
  <c r="O57" i="8"/>
  <c r="Q57" i="8"/>
  <c r="S57" i="8"/>
  <c r="U57" i="8"/>
  <c r="W57" i="8"/>
  <c r="Y57" i="8"/>
  <c r="AA57" i="8"/>
  <c r="H58" i="8"/>
  <c r="K58" i="8"/>
  <c r="M58" i="8"/>
  <c r="O58" i="8"/>
  <c r="Q58" i="8"/>
  <c r="S58" i="8"/>
  <c r="U58" i="8"/>
  <c r="W58" i="8"/>
  <c r="Y58" i="8"/>
  <c r="AA58" i="8"/>
  <c r="H59" i="8"/>
  <c r="K59" i="8"/>
  <c r="M59" i="8"/>
  <c r="O59" i="8"/>
  <c r="Q59" i="8"/>
  <c r="S59" i="8"/>
  <c r="U59" i="8"/>
  <c r="W59" i="8"/>
  <c r="Y59" i="8"/>
  <c r="AA59" i="8"/>
  <c r="H60" i="8"/>
  <c r="K60" i="8"/>
  <c r="M60" i="8"/>
  <c r="O60" i="8"/>
  <c r="Q60" i="8"/>
  <c r="S60" i="8"/>
  <c r="U60" i="8"/>
  <c r="W60" i="8"/>
  <c r="Y60" i="8"/>
  <c r="AA60" i="8"/>
  <c r="H61" i="8"/>
  <c r="K61" i="8"/>
  <c r="M61" i="8"/>
  <c r="O61" i="8"/>
  <c r="Q61" i="8"/>
  <c r="S61" i="8"/>
  <c r="U61" i="8"/>
  <c r="W61" i="8"/>
  <c r="Y61" i="8"/>
  <c r="AA61" i="8"/>
  <c r="H62" i="8"/>
  <c r="K62" i="8"/>
  <c r="M62" i="8"/>
  <c r="O62" i="8"/>
  <c r="Q62" i="8"/>
  <c r="S62" i="8"/>
  <c r="U62" i="8"/>
  <c r="W62" i="8"/>
  <c r="Y62" i="8"/>
  <c r="AA62" i="8"/>
  <c r="H63" i="8"/>
  <c r="K63" i="8"/>
  <c r="M63" i="8"/>
  <c r="O63" i="8"/>
  <c r="Q63" i="8"/>
  <c r="S63" i="8"/>
  <c r="U63" i="8"/>
  <c r="W63" i="8"/>
  <c r="Y63" i="8"/>
  <c r="AA63" i="8"/>
  <c r="H64" i="8"/>
  <c r="K64" i="8"/>
  <c r="M64" i="8"/>
  <c r="O64" i="8"/>
  <c r="Q64" i="8"/>
  <c r="S64" i="8"/>
  <c r="U64" i="8"/>
  <c r="W64" i="8"/>
  <c r="Y64" i="8"/>
  <c r="AA64" i="8"/>
  <c r="H65" i="8"/>
  <c r="K65" i="8"/>
  <c r="M65" i="8"/>
  <c r="O65" i="8"/>
  <c r="Q65" i="8"/>
  <c r="S65" i="8"/>
  <c r="U65" i="8"/>
  <c r="W65" i="8"/>
  <c r="Y65" i="8"/>
  <c r="Z65" i="8" s="1"/>
  <c r="AA65" i="8"/>
  <c r="H66" i="8"/>
  <c r="K66" i="8"/>
  <c r="M66" i="8"/>
  <c r="O66" i="8"/>
  <c r="Q66" i="8"/>
  <c r="S66" i="8"/>
  <c r="U66" i="8"/>
  <c r="W66" i="8"/>
  <c r="Y66" i="8"/>
  <c r="AA66" i="8"/>
  <c r="H67" i="8"/>
  <c r="K67" i="8"/>
  <c r="M67" i="8"/>
  <c r="O67" i="8"/>
  <c r="Q67" i="8"/>
  <c r="S67" i="8"/>
  <c r="U67" i="8"/>
  <c r="W67" i="8"/>
  <c r="Y67" i="8"/>
  <c r="AA67" i="8"/>
  <c r="H68" i="8"/>
  <c r="K68" i="8"/>
  <c r="M68" i="8"/>
  <c r="O68" i="8"/>
  <c r="Q68" i="8"/>
  <c r="S68" i="8"/>
  <c r="U68" i="8"/>
  <c r="W68" i="8"/>
  <c r="Y68" i="8"/>
  <c r="Z68" i="8" s="1"/>
  <c r="AA68" i="8"/>
  <c r="H69" i="8"/>
  <c r="K69" i="8"/>
  <c r="M69" i="8"/>
  <c r="O69" i="8"/>
  <c r="Q69" i="8"/>
  <c r="S69" i="8"/>
  <c r="U69" i="8"/>
  <c r="W69" i="8"/>
  <c r="Y69" i="8"/>
  <c r="AA69" i="8"/>
  <c r="H70" i="8"/>
  <c r="K70" i="8"/>
  <c r="M70" i="8"/>
  <c r="O70" i="8"/>
  <c r="Q70" i="8"/>
  <c r="S70" i="8"/>
  <c r="U70" i="8"/>
  <c r="W70" i="8"/>
  <c r="Y70" i="8"/>
  <c r="AA70" i="8"/>
  <c r="H71" i="8"/>
  <c r="K71" i="8"/>
  <c r="M71" i="8"/>
  <c r="O71" i="8"/>
  <c r="Q71" i="8"/>
  <c r="S71" i="8"/>
  <c r="U71" i="8"/>
  <c r="W71" i="8"/>
  <c r="Y71" i="8"/>
  <c r="Z71" i="8" s="1"/>
  <c r="AA71" i="8"/>
  <c r="H72" i="8"/>
  <c r="K72" i="8"/>
  <c r="M72" i="8"/>
  <c r="O72" i="8"/>
  <c r="Q72" i="8"/>
  <c r="S72" i="8"/>
  <c r="U72" i="8"/>
  <c r="W72" i="8"/>
  <c r="Y72" i="8"/>
  <c r="AA72" i="8"/>
  <c r="H73" i="8"/>
  <c r="K73" i="8"/>
  <c r="M73" i="8"/>
  <c r="O73" i="8"/>
  <c r="Q73" i="8"/>
  <c r="S73" i="8"/>
  <c r="U73" i="8"/>
  <c r="W73" i="8"/>
  <c r="Y73" i="8"/>
  <c r="Z73" i="8" s="1"/>
  <c r="AA73" i="8"/>
  <c r="H74" i="8"/>
  <c r="K74" i="8"/>
  <c r="M74" i="8"/>
  <c r="O74" i="8"/>
  <c r="Q74" i="8"/>
  <c r="S74" i="8"/>
  <c r="U74" i="8"/>
  <c r="W74" i="8"/>
  <c r="Y74" i="8"/>
  <c r="AA74" i="8"/>
  <c r="H75" i="8"/>
  <c r="K75" i="8"/>
  <c r="M75" i="8"/>
  <c r="O75" i="8"/>
  <c r="Q75" i="8"/>
  <c r="S75" i="8"/>
  <c r="U75" i="8"/>
  <c r="W75" i="8"/>
  <c r="Y75" i="8"/>
  <c r="AA75" i="8"/>
  <c r="H76" i="8"/>
  <c r="K76" i="8"/>
  <c r="M76" i="8"/>
  <c r="O76" i="8"/>
  <c r="Q76" i="8"/>
  <c r="S76" i="8"/>
  <c r="U76" i="8"/>
  <c r="W76" i="8"/>
  <c r="Y76" i="8"/>
  <c r="AA76" i="8"/>
  <c r="H77" i="8"/>
  <c r="K77" i="8"/>
  <c r="M77" i="8"/>
  <c r="O77" i="8"/>
  <c r="Q77" i="8"/>
  <c r="S77" i="8"/>
  <c r="U77" i="8"/>
  <c r="W77" i="8"/>
  <c r="Y77" i="8"/>
  <c r="AA77" i="8"/>
  <c r="H78" i="8"/>
  <c r="K78" i="8"/>
  <c r="M78" i="8"/>
  <c r="O78" i="8"/>
  <c r="Q78" i="8"/>
  <c r="S78" i="8"/>
  <c r="U78" i="8"/>
  <c r="W78" i="8"/>
  <c r="Y78" i="8"/>
  <c r="AA78" i="8"/>
  <c r="H79" i="8"/>
  <c r="K79" i="8"/>
  <c r="M79" i="8"/>
  <c r="O79" i="8"/>
  <c r="Q79" i="8"/>
  <c r="S79" i="8"/>
  <c r="U79" i="8"/>
  <c r="W79" i="8"/>
  <c r="Y79" i="8"/>
  <c r="Z79" i="8" s="1"/>
  <c r="AA79" i="8"/>
  <c r="H80" i="8"/>
  <c r="K80" i="8"/>
  <c r="M80" i="8"/>
  <c r="O80" i="8"/>
  <c r="Q80" i="8"/>
  <c r="S80" i="8"/>
  <c r="U80" i="8"/>
  <c r="W80" i="8"/>
  <c r="Y80" i="8"/>
  <c r="AA80" i="8"/>
  <c r="H81" i="8"/>
  <c r="K81" i="8"/>
  <c r="M81" i="8"/>
  <c r="O81" i="8"/>
  <c r="Q81" i="8"/>
  <c r="S81" i="8"/>
  <c r="U81" i="8"/>
  <c r="W81" i="8"/>
  <c r="Y81" i="8"/>
  <c r="Z81" i="8" s="1"/>
  <c r="AA81" i="8"/>
  <c r="H82" i="8"/>
  <c r="K82" i="8"/>
  <c r="M82" i="8"/>
  <c r="O82" i="8"/>
  <c r="Q82" i="8"/>
  <c r="S82" i="8"/>
  <c r="U82" i="8"/>
  <c r="W82" i="8"/>
  <c r="Y82" i="8"/>
  <c r="AA82" i="8"/>
  <c r="H83" i="8"/>
  <c r="K83" i="8"/>
  <c r="M83" i="8"/>
  <c r="O83" i="8"/>
  <c r="Q83" i="8"/>
  <c r="S83" i="8"/>
  <c r="U83" i="8"/>
  <c r="W83" i="8"/>
  <c r="Y83" i="8"/>
  <c r="AA83" i="8"/>
  <c r="H84" i="8"/>
  <c r="K84" i="8"/>
  <c r="M84" i="8"/>
  <c r="O84" i="8"/>
  <c r="Q84" i="8"/>
  <c r="S84" i="8"/>
  <c r="U84" i="8"/>
  <c r="W84" i="8"/>
  <c r="Y84" i="8"/>
  <c r="AA84" i="8"/>
  <c r="H85" i="8"/>
  <c r="K85" i="8"/>
  <c r="M85" i="8"/>
  <c r="O85" i="8"/>
  <c r="Q85" i="8"/>
  <c r="S85" i="8"/>
  <c r="U85" i="8"/>
  <c r="W85" i="8"/>
  <c r="Y85" i="8"/>
  <c r="AA85" i="8"/>
  <c r="H86" i="8"/>
  <c r="K86" i="8"/>
  <c r="M86" i="8"/>
  <c r="O86" i="8"/>
  <c r="Q86" i="8"/>
  <c r="S86" i="8"/>
  <c r="U86" i="8"/>
  <c r="W86" i="8"/>
  <c r="Y86" i="8"/>
  <c r="Z86" i="8" s="1"/>
  <c r="AA86" i="8"/>
  <c r="H87" i="8"/>
  <c r="K87" i="8"/>
  <c r="M87" i="8"/>
  <c r="O87" i="8"/>
  <c r="Q87" i="8"/>
  <c r="S87" i="8"/>
  <c r="U87" i="8"/>
  <c r="W87" i="8"/>
  <c r="Y87" i="8"/>
  <c r="AA87" i="8"/>
  <c r="H88" i="8"/>
  <c r="K88" i="8"/>
  <c r="M88" i="8"/>
  <c r="O88" i="8"/>
  <c r="Q88" i="8"/>
  <c r="S88" i="8"/>
  <c r="U88" i="8"/>
  <c r="W88" i="8"/>
  <c r="Y88" i="8"/>
  <c r="AA88" i="8"/>
  <c r="H89" i="8"/>
  <c r="K89" i="8"/>
  <c r="M89" i="8"/>
  <c r="O89" i="8"/>
  <c r="Q89" i="8"/>
  <c r="S89" i="8"/>
  <c r="U89" i="8"/>
  <c r="W89" i="8"/>
  <c r="Y89" i="8"/>
  <c r="Z89" i="8" s="1"/>
  <c r="AA89" i="8"/>
  <c r="H90" i="8"/>
  <c r="K90" i="8"/>
  <c r="M90" i="8"/>
  <c r="O90" i="8"/>
  <c r="Q90" i="8"/>
  <c r="S90" i="8"/>
  <c r="U90" i="8"/>
  <c r="W90" i="8"/>
  <c r="Y90" i="8"/>
  <c r="AA90" i="8"/>
  <c r="H91" i="8"/>
  <c r="K91" i="8"/>
  <c r="M91" i="8"/>
  <c r="O91" i="8"/>
  <c r="Q91" i="8"/>
  <c r="S91" i="8"/>
  <c r="U91" i="8"/>
  <c r="W91" i="8"/>
  <c r="Y91" i="8"/>
  <c r="AA91" i="8"/>
  <c r="H92" i="8"/>
  <c r="K92" i="8"/>
  <c r="M92" i="8"/>
  <c r="O92" i="8"/>
  <c r="Q92" i="8"/>
  <c r="S92" i="8"/>
  <c r="U92" i="8"/>
  <c r="W92" i="8"/>
  <c r="Y92" i="8"/>
  <c r="AA92" i="8"/>
  <c r="H93" i="8"/>
  <c r="K93" i="8"/>
  <c r="M93" i="8"/>
  <c r="O93" i="8"/>
  <c r="Q93" i="8"/>
  <c r="S93" i="8"/>
  <c r="U93" i="8"/>
  <c r="W93" i="8"/>
  <c r="Y93" i="8"/>
  <c r="AA93" i="8"/>
  <c r="H94" i="8"/>
  <c r="K94" i="8"/>
  <c r="M94" i="8"/>
  <c r="O94" i="8"/>
  <c r="Q94" i="8"/>
  <c r="S94" i="8"/>
  <c r="U94" i="8"/>
  <c r="W94" i="8"/>
  <c r="Y94" i="8"/>
  <c r="AA94" i="8"/>
  <c r="H95" i="8"/>
  <c r="K95" i="8"/>
  <c r="M95" i="8"/>
  <c r="O95" i="8"/>
  <c r="Q95" i="8"/>
  <c r="S95" i="8"/>
  <c r="U95" i="8"/>
  <c r="W95" i="8"/>
  <c r="Y95" i="8"/>
  <c r="AA95" i="8"/>
  <c r="H96" i="8"/>
  <c r="K96" i="8"/>
  <c r="M96" i="8"/>
  <c r="O96" i="8"/>
  <c r="Q96" i="8"/>
  <c r="S96" i="8"/>
  <c r="U96" i="8"/>
  <c r="W96" i="8"/>
  <c r="Y96" i="8"/>
  <c r="AA96" i="8"/>
  <c r="H97" i="8"/>
  <c r="K97" i="8"/>
  <c r="M97" i="8"/>
  <c r="O97" i="8"/>
  <c r="Q97" i="8"/>
  <c r="S97" i="8"/>
  <c r="U97" i="8"/>
  <c r="W97" i="8"/>
  <c r="Y97" i="8"/>
  <c r="AA97" i="8"/>
  <c r="H98" i="8"/>
  <c r="K98" i="8"/>
  <c r="M98" i="8"/>
  <c r="O98" i="8"/>
  <c r="Q98" i="8"/>
  <c r="S98" i="8"/>
  <c r="U98" i="8"/>
  <c r="W98" i="8"/>
  <c r="Y98" i="8"/>
  <c r="AA98" i="8"/>
  <c r="H99" i="8"/>
  <c r="K99" i="8"/>
  <c r="M99" i="8"/>
  <c r="O99" i="8"/>
  <c r="Q99" i="8"/>
  <c r="S99" i="8"/>
  <c r="U99" i="8"/>
  <c r="W99" i="8"/>
  <c r="Y99" i="8"/>
  <c r="AA99" i="8"/>
  <c r="H100" i="8"/>
  <c r="K100" i="8"/>
  <c r="M100" i="8"/>
  <c r="O100" i="8"/>
  <c r="Q100" i="8"/>
  <c r="S100" i="8"/>
  <c r="U100" i="8"/>
  <c r="W100" i="8"/>
  <c r="Y100" i="8"/>
  <c r="Z100" i="8" s="1"/>
  <c r="AA100" i="8"/>
  <c r="H101" i="8"/>
  <c r="K101" i="8"/>
  <c r="M101" i="8"/>
  <c r="O101" i="8"/>
  <c r="Q101" i="8"/>
  <c r="S101" i="8"/>
  <c r="U101" i="8"/>
  <c r="W101" i="8"/>
  <c r="Y101" i="8"/>
  <c r="AA101" i="8"/>
  <c r="H102" i="8"/>
  <c r="K102" i="8"/>
  <c r="M102" i="8"/>
  <c r="O102" i="8"/>
  <c r="Q102" i="8"/>
  <c r="S102" i="8"/>
  <c r="U102" i="8"/>
  <c r="W102" i="8"/>
  <c r="Y102" i="8"/>
  <c r="AA102" i="8"/>
  <c r="H103" i="8"/>
  <c r="K103" i="8"/>
  <c r="M103" i="8"/>
  <c r="O103" i="8"/>
  <c r="Q103" i="8"/>
  <c r="S103" i="8"/>
  <c r="U103" i="8"/>
  <c r="W103" i="8"/>
  <c r="Y103" i="8"/>
  <c r="AA103" i="8"/>
  <c r="H104" i="8"/>
  <c r="K104" i="8"/>
  <c r="M104" i="8"/>
  <c r="O104" i="8"/>
  <c r="Q104" i="8"/>
  <c r="S104" i="8"/>
  <c r="U104" i="8"/>
  <c r="W104" i="8"/>
  <c r="Y104" i="8"/>
  <c r="AA104" i="8"/>
  <c r="H105" i="8"/>
  <c r="K105" i="8"/>
  <c r="M105" i="8"/>
  <c r="O105" i="8"/>
  <c r="Q105" i="8"/>
  <c r="S105" i="8"/>
  <c r="U105" i="8"/>
  <c r="W105" i="8"/>
  <c r="Y105" i="8"/>
  <c r="Z105" i="8" s="1"/>
  <c r="AA105" i="8"/>
  <c r="H106" i="8"/>
  <c r="K106" i="8"/>
  <c r="M106" i="8"/>
  <c r="O106" i="8"/>
  <c r="Q106" i="8"/>
  <c r="S106" i="8"/>
  <c r="U106" i="8"/>
  <c r="W106" i="8"/>
  <c r="Y106" i="8"/>
  <c r="AA106" i="8"/>
  <c r="H107" i="8"/>
  <c r="K107" i="8"/>
  <c r="M107" i="8"/>
  <c r="O107" i="8"/>
  <c r="Q107" i="8"/>
  <c r="S107" i="8"/>
  <c r="U107" i="8"/>
  <c r="W107" i="8"/>
  <c r="Y107" i="8"/>
  <c r="AA107" i="8"/>
  <c r="H108" i="8"/>
  <c r="K108" i="8"/>
  <c r="M108" i="8"/>
  <c r="O108" i="8"/>
  <c r="Q108" i="8"/>
  <c r="S108" i="8"/>
  <c r="U108" i="8"/>
  <c r="W108" i="8"/>
  <c r="Y108" i="8"/>
  <c r="AA108" i="8"/>
  <c r="H109" i="8"/>
  <c r="K109" i="8"/>
  <c r="M109" i="8"/>
  <c r="O109" i="8"/>
  <c r="Q109" i="8"/>
  <c r="S109" i="8"/>
  <c r="U109" i="8"/>
  <c r="W109" i="8"/>
  <c r="Y109" i="8"/>
  <c r="AA109" i="8"/>
  <c r="H110" i="8"/>
  <c r="K110" i="8"/>
  <c r="M110" i="8"/>
  <c r="O110" i="8"/>
  <c r="Q110" i="8"/>
  <c r="S110" i="8"/>
  <c r="U110" i="8"/>
  <c r="W110" i="8"/>
  <c r="Y110" i="8"/>
  <c r="AA110" i="8"/>
  <c r="H111" i="8"/>
  <c r="K111" i="8"/>
  <c r="M111" i="8"/>
  <c r="O111" i="8"/>
  <c r="Q111" i="8"/>
  <c r="S111" i="8"/>
  <c r="U111" i="8"/>
  <c r="W111" i="8"/>
  <c r="Y111" i="8"/>
  <c r="AA111" i="8"/>
  <c r="H112" i="8"/>
  <c r="K112" i="8"/>
  <c r="M112" i="8"/>
  <c r="O112" i="8"/>
  <c r="Q112" i="8"/>
  <c r="S112" i="8"/>
  <c r="U112" i="8"/>
  <c r="W112" i="8"/>
  <c r="Y112" i="8"/>
  <c r="AA112" i="8"/>
  <c r="H113" i="8"/>
  <c r="K113" i="8"/>
  <c r="M113" i="8"/>
  <c r="O113" i="8"/>
  <c r="Q113" i="8"/>
  <c r="S113" i="8"/>
  <c r="U113" i="8"/>
  <c r="W113" i="8"/>
  <c r="Y113" i="8"/>
  <c r="AA113" i="8"/>
  <c r="H114" i="8"/>
  <c r="K114" i="8"/>
  <c r="M114" i="8"/>
  <c r="O114" i="8"/>
  <c r="Q114" i="8"/>
  <c r="S114" i="8"/>
  <c r="U114" i="8"/>
  <c r="W114" i="8"/>
  <c r="Y114" i="8"/>
  <c r="AA114" i="8"/>
  <c r="H115" i="8"/>
  <c r="K115" i="8"/>
  <c r="M115" i="8"/>
  <c r="O115" i="8"/>
  <c r="Q115" i="8"/>
  <c r="S115" i="8"/>
  <c r="U115" i="8"/>
  <c r="W115" i="8"/>
  <c r="Y115" i="8"/>
  <c r="AA115" i="8"/>
  <c r="H116" i="8"/>
  <c r="K116" i="8"/>
  <c r="M116" i="8"/>
  <c r="O116" i="8"/>
  <c r="Q116" i="8"/>
  <c r="S116" i="8"/>
  <c r="U116" i="8"/>
  <c r="W116" i="8"/>
  <c r="Y116" i="8"/>
  <c r="AA116" i="8"/>
  <c r="H117" i="8"/>
  <c r="K117" i="8"/>
  <c r="M117" i="8"/>
  <c r="O117" i="8"/>
  <c r="Q117" i="8"/>
  <c r="S117" i="8"/>
  <c r="U117" i="8"/>
  <c r="W117" i="8"/>
  <c r="Y117" i="8"/>
  <c r="AA117" i="8"/>
  <c r="H118" i="8"/>
  <c r="K118" i="8"/>
  <c r="M118" i="8"/>
  <c r="O118" i="8"/>
  <c r="Q118" i="8"/>
  <c r="S118" i="8"/>
  <c r="U118" i="8"/>
  <c r="W118" i="8"/>
  <c r="Y118" i="8"/>
  <c r="Z118" i="8" s="1"/>
  <c r="AA118" i="8"/>
  <c r="H119" i="8"/>
  <c r="K119" i="8"/>
  <c r="M119" i="8"/>
  <c r="O119" i="8"/>
  <c r="Q119" i="8"/>
  <c r="S119" i="8"/>
  <c r="U119" i="8"/>
  <c r="W119" i="8"/>
  <c r="Y119" i="8"/>
  <c r="AA119" i="8"/>
  <c r="H120" i="8"/>
  <c r="K120" i="8"/>
  <c r="M120" i="8"/>
  <c r="O120" i="8"/>
  <c r="Q120" i="8"/>
  <c r="S120" i="8"/>
  <c r="U120" i="8"/>
  <c r="W120" i="8"/>
  <c r="Y120" i="8"/>
  <c r="AA120" i="8"/>
  <c r="H121" i="8"/>
  <c r="K121" i="8"/>
  <c r="M121" i="8"/>
  <c r="O121" i="8"/>
  <c r="Q121" i="8"/>
  <c r="S121" i="8"/>
  <c r="U121" i="8"/>
  <c r="W121" i="8"/>
  <c r="Y121" i="8"/>
  <c r="AA121" i="8"/>
  <c r="H122" i="8"/>
  <c r="K122" i="8"/>
  <c r="M122" i="8"/>
  <c r="O122" i="8"/>
  <c r="Q122" i="8"/>
  <c r="S122" i="8"/>
  <c r="U122" i="8"/>
  <c r="W122" i="8"/>
  <c r="Y122" i="8"/>
  <c r="AA122" i="8"/>
  <c r="H123" i="8"/>
  <c r="K123" i="8"/>
  <c r="M123" i="8"/>
  <c r="O123" i="8"/>
  <c r="Q123" i="8"/>
  <c r="S123" i="8"/>
  <c r="U123" i="8"/>
  <c r="W123" i="8"/>
  <c r="Y123" i="8"/>
  <c r="AA123" i="8"/>
  <c r="H124" i="8"/>
  <c r="K124" i="8"/>
  <c r="M124" i="8"/>
  <c r="O124" i="8"/>
  <c r="Q124" i="8"/>
  <c r="S124" i="8"/>
  <c r="U124" i="8"/>
  <c r="W124" i="8"/>
  <c r="Y124" i="8"/>
  <c r="Z124" i="8" s="1"/>
  <c r="AA124" i="8"/>
  <c r="H125" i="8"/>
  <c r="K125" i="8"/>
  <c r="M125" i="8"/>
  <c r="O125" i="8"/>
  <c r="Q125" i="8"/>
  <c r="S125" i="8"/>
  <c r="U125" i="8"/>
  <c r="W125" i="8"/>
  <c r="Y125" i="8"/>
  <c r="AA125" i="8"/>
  <c r="H126" i="8"/>
  <c r="K126" i="8"/>
  <c r="M126" i="8"/>
  <c r="O126" i="8"/>
  <c r="Q126" i="8"/>
  <c r="S126" i="8"/>
  <c r="U126" i="8"/>
  <c r="W126" i="8"/>
  <c r="Y126" i="8"/>
  <c r="AA126" i="8"/>
  <c r="H127" i="8"/>
  <c r="K127" i="8"/>
  <c r="M127" i="8"/>
  <c r="O127" i="8"/>
  <c r="Q127" i="8"/>
  <c r="S127" i="8"/>
  <c r="U127" i="8"/>
  <c r="W127" i="8"/>
  <c r="Y127" i="8"/>
  <c r="AA127" i="8"/>
  <c r="H128" i="8"/>
  <c r="K128" i="8"/>
  <c r="M128" i="8"/>
  <c r="O128" i="8"/>
  <c r="Q128" i="8"/>
  <c r="S128" i="8"/>
  <c r="U128" i="8"/>
  <c r="W128" i="8"/>
  <c r="Y128" i="8"/>
  <c r="AA128" i="8"/>
  <c r="H129" i="8"/>
  <c r="K129" i="8"/>
  <c r="M129" i="8"/>
  <c r="O129" i="8"/>
  <c r="Q129" i="8"/>
  <c r="S129" i="8"/>
  <c r="U129" i="8"/>
  <c r="W129" i="8"/>
  <c r="Y129" i="8"/>
  <c r="AA129" i="8"/>
  <c r="H130" i="8"/>
  <c r="K130" i="8"/>
  <c r="M130" i="8"/>
  <c r="O130" i="8"/>
  <c r="Q130" i="8"/>
  <c r="S130" i="8"/>
  <c r="U130" i="8"/>
  <c r="W130" i="8"/>
  <c r="Y130" i="8"/>
  <c r="AA130" i="8"/>
  <c r="H131" i="8"/>
  <c r="K131" i="8"/>
  <c r="M131" i="8"/>
  <c r="O131" i="8"/>
  <c r="Q131" i="8"/>
  <c r="S131" i="8"/>
  <c r="U131" i="8"/>
  <c r="W131" i="8"/>
  <c r="Y131" i="8"/>
  <c r="AA131" i="8"/>
  <c r="H132" i="8"/>
  <c r="K132" i="8"/>
  <c r="M132" i="8"/>
  <c r="O132" i="8"/>
  <c r="Q132" i="8"/>
  <c r="S132" i="8"/>
  <c r="U132" i="8"/>
  <c r="W132" i="8"/>
  <c r="Y132" i="8"/>
  <c r="AA132" i="8"/>
  <c r="H133" i="8"/>
  <c r="K133" i="8"/>
  <c r="M133" i="8"/>
  <c r="O133" i="8"/>
  <c r="Q133" i="8"/>
  <c r="S133" i="8"/>
  <c r="U133" i="8"/>
  <c r="W133" i="8"/>
  <c r="Y133" i="8"/>
  <c r="AA133" i="8"/>
  <c r="H134" i="8"/>
  <c r="K134" i="8"/>
  <c r="M134" i="8"/>
  <c r="O134" i="8"/>
  <c r="Q134" i="8"/>
  <c r="S134" i="8"/>
  <c r="U134" i="8"/>
  <c r="W134" i="8"/>
  <c r="Y134" i="8"/>
  <c r="AA134" i="8"/>
  <c r="H135" i="8"/>
  <c r="K135" i="8"/>
  <c r="M135" i="8"/>
  <c r="O135" i="8"/>
  <c r="Q135" i="8"/>
  <c r="S135" i="8"/>
  <c r="U135" i="8"/>
  <c r="W135" i="8"/>
  <c r="Y135" i="8"/>
  <c r="AA135" i="8"/>
  <c r="H136" i="8"/>
  <c r="K136" i="8"/>
  <c r="M136" i="8"/>
  <c r="O136" i="8"/>
  <c r="Q136" i="8"/>
  <c r="S136" i="8"/>
  <c r="U136" i="8"/>
  <c r="W136" i="8"/>
  <c r="Y136" i="8"/>
  <c r="AA136" i="8"/>
  <c r="H137" i="8"/>
  <c r="K137" i="8"/>
  <c r="M137" i="8"/>
  <c r="O137" i="8"/>
  <c r="Q137" i="8"/>
  <c r="S137" i="8"/>
  <c r="U137" i="8"/>
  <c r="W137" i="8"/>
  <c r="Y137" i="8"/>
  <c r="AA137" i="8"/>
  <c r="H138" i="8"/>
  <c r="K138" i="8"/>
  <c r="M138" i="8"/>
  <c r="O138" i="8"/>
  <c r="Q138" i="8"/>
  <c r="S138" i="8"/>
  <c r="U138" i="8"/>
  <c r="W138" i="8"/>
  <c r="Y138" i="8"/>
  <c r="AA138" i="8"/>
  <c r="H139" i="8"/>
  <c r="K139" i="8"/>
  <c r="M139" i="8"/>
  <c r="O139" i="8"/>
  <c r="Q139" i="8"/>
  <c r="S139" i="8"/>
  <c r="U139" i="8"/>
  <c r="W139" i="8"/>
  <c r="Y139" i="8"/>
  <c r="AA139" i="8"/>
  <c r="H140" i="8"/>
  <c r="K140" i="8"/>
  <c r="M140" i="8"/>
  <c r="O140" i="8"/>
  <c r="Q140" i="8"/>
  <c r="S140" i="8"/>
  <c r="U140" i="8"/>
  <c r="W140" i="8"/>
  <c r="Y140" i="8"/>
  <c r="Z140" i="8" s="1"/>
  <c r="AA140" i="8"/>
  <c r="H141" i="8"/>
  <c r="K141" i="8"/>
  <c r="M141" i="8"/>
  <c r="O141" i="8"/>
  <c r="Q141" i="8"/>
  <c r="S141" i="8"/>
  <c r="U141" i="8"/>
  <c r="W141" i="8"/>
  <c r="Y141" i="8"/>
  <c r="AA141" i="8"/>
  <c r="H142" i="8"/>
  <c r="K142" i="8"/>
  <c r="M142" i="8"/>
  <c r="O142" i="8"/>
  <c r="Q142" i="8"/>
  <c r="S142" i="8"/>
  <c r="U142" i="8"/>
  <c r="W142" i="8"/>
  <c r="Y142" i="8"/>
  <c r="Z142" i="8" s="1"/>
  <c r="AA142" i="8"/>
  <c r="H143" i="8"/>
  <c r="K143" i="8"/>
  <c r="M143" i="8"/>
  <c r="O143" i="8"/>
  <c r="Q143" i="8"/>
  <c r="S143" i="8"/>
  <c r="U143" i="8"/>
  <c r="W143" i="8"/>
  <c r="Y143" i="8"/>
  <c r="AA143" i="8"/>
  <c r="H144" i="8"/>
  <c r="K144" i="8"/>
  <c r="M144" i="8"/>
  <c r="O144" i="8"/>
  <c r="Q144" i="8"/>
  <c r="S144" i="8"/>
  <c r="U144" i="8"/>
  <c r="W144" i="8"/>
  <c r="Y144" i="8"/>
  <c r="AA144" i="8"/>
  <c r="H145" i="8"/>
  <c r="K145" i="8"/>
  <c r="M145" i="8"/>
  <c r="O145" i="8"/>
  <c r="Q145" i="8"/>
  <c r="S145" i="8"/>
  <c r="U145" i="8"/>
  <c r="W145" i="8"/>
  <c r="Y145" i="8"/>
  <c r="AA145" i="8"/>
  <c r="H146" i="8"/>
  <c r="K146" i="8"/>
  <c r="M146" i="8"/>
  <c r="O146" i="8"/>
  <c r="Q146" i="8"/>
  <c r="S146" i="8"/>
  <c r="U146" i="8"/>
  <c r="W146" i="8"/>
  <c r="Y146" i="8"/>
  <c r="AA146" i="8"/>
  <c r="H147" i="8"/>
  <c r="K147" i="8"/>
  <c r="M147" i="8"/>
  <c r="O147" i="8"/>
  <c r="Q147" i="8"/>
  <c r="S147" i="8"/>
  <c r="U147" i="8"/>
  <c r="W147" i="8"/>
  <c r="Y147" i="8"/>
  <c r="Z147" i="8" s="1"/>
  <c r="AA147" i="8"/>
  <c r="H148" i="8"/>
  <c r="K148" i="8"/>
  <c r="M148" i="8"/>
  <c r="O148" i="8"/>
  <c r="Q148" i="8"/>
  <c r="S148" i="8"/>
  <c r="U148" i="8"/>
  <c r="W148" i="8"/>
  <c r="Y148" i="8"/>
  <c r="Z148" i="8" s="1"/>
  <c r="AA148" i="8"/>
  <c r="H149" i="8"/>
  <c r="K149" i="8"/>
  <c r="M149" i="8"/>
  <c r="O149" i="8"/>
  <c r="Q149" i="8"/>
  <c r="S149" i="8"/>
  <c r="U149" i="8"/>
  <c r="W149" i="8"/>
  <c r="Y149" i="8"/>
  <c r="AA149" i="8"/>
  <c r="H150" i="8"/>
  <c r="K150" i="8"/>
  <c r="M150" i="8"/>
  <c r="O150" i="8"/>
  <c r="Q150" i="8"/>
  <c r="S150" i="8"/>
  <c r="U150" i="8"/>
  <c r="W150" i="8"/>
  <c r="Y150" i="8"/>
  <c r="Z150" i="8" s="1"/>
  <c r="AA150" i="8"/>
  <c r="H151" i="8"/>
  <c r="K151" i="8"/>
  <c r="M151" i="8"/>
  <c r="O151" i="8"/>
  <c r="Q151" i="8"/>
  <c r="S151" i="8"/>
  <c r="U151" i="8"/>
  <c r="W151" i="8"/>
  <c r="Y151" i="8"/>
  <c r="AA151" i="8"/>
  <c r="H152" i="8"/>
  <c r="K152" i="8"/>
  <c r="M152" i="8"/>
  <c r="O152" i="8"/>
  <c r="Q152" i="8"/>
  <c r="S152" i="8"/>
  <c r="U152" i="8"/>
  <c r="W152" i="8"/>
  <c r="Y152" i="8"/>
  <c r="AA152" i="8"/>
  <c r="H153" i="8"/>
  <c r="K153" i="8"/>
  <c r="M153" i="8"/>
  <c r="O153" i="8"/>
  <c r="Q153" i="8"/>
  <c r="S153" i="8"/>
  <c r="U153" i="8"/>
  <c r="W153" i="8"/>
  <c r="Y153" i="8"/>
  <c r="AA153" i="8"/>
  <c r="H154" i="8"/>
  <c r="K154" i="8"/>
  <c r="M154" i="8"/>
  <c r="O154" i="8"/>
  <c r="Q154" i="8"/>
  <c r="S154" i="8"/>
  <c r="U154" i="8"/>
  <c r="W154" i="8"/>
  <c r="Y154" i="8"/>
  <c r="AA154" i="8"/>
  <c r="H155" i="8"/>
  <c r="K155" i="8"/>
  <c r="M155" i="8"/>
  <c r="O155" i="8"/>
  <c r="Q155" i="8"/>
  <c r="S155" i="8"/>
  <c r="U155" i="8"/>
  <c r="W155" i="8"/>
  <c r="Y155" i="8"/>
  <c r="AA155" i="8"/>
  <c r="H156" i="8"/>
  <c r="K156" i="8"/>
  <c r="M156" i="8"/>
  <c r="O156" i="8"/>
  <c r="Q156" i="8"/>
  <c r="S156" i="8"/>
  <c r="U156" i="8"/>
  <c r="W156" i="8"/>
  <c r="Y156" i="8"/>
  <c r="AA156" i="8"/>
  <c r="H157" i="8"/>
  <c r="K157" i="8"/>
  <c r="M157" i="8"/>
  <c r="O157" i="8"/>
  <c r="Q157" i="8"/>
  <c r="S157" i="8"/>
  <c r="U157" i="8"/>
  <c r="W157" i="8"/>
  <c r="Y157" i="8"/>
  <c r="AA157" i="8"/>
  <c r="H158" i="8"/>
  <c r="K158" i="8"/>
  <c r="M158" i="8"/>
  <c r="O158" i="8"/>
  <c r="Q158" i="8"/>
  <c r="S158" i="8"/>
  <c r="U158" i="8"/>
  <c r="W158" i="8"/>
  <c r="Y158" i="8"/>
  <c r="Z158" i="8" s="1"/>
  <c r="AA158" i="8"/>
  <c r="H159" i="8"/>
  <c r="K159" i="8"/>
  <c r="M159" i="8"/>
  <c r="O159" i="8"/>
  <c r="Q159" i="8"/>
  <c r="S159" i="8"/>
  <c r="U159" i="8"/>
  <c r="W159" i="8"/>
  <c r="Y159" i="8"/>
  <c r="AA159" i="8"/>
  <c r="H160" i="8"/>
  <c r="K160" i="8"/>
  <c r="M160" i="8"/>
  <c r="O160" i="8"/>
  <c r="Q160" i="8"/>
  <c r="S160" i="8"/>
  <c r="U160" i="8"/>
  <c r="W160" i="8"/>
  <c r="Y160" i="8"/>
  <c r="AA160" i="8"/>
  <c r="H161" i="8"/>
  <c r="K161" i="8"/>
  <c r="M161" i="8"/>
  <c r="O161" i="8"/>
  <c r="Q161" i="8"/>
  <c r="S161" i="8"/>
  <c r="U161" i="8"/>
  <c r="W161" i="8"/>
  <c r="Y161" i="8"/>
  <c r="AA161" i="8"/>
  <c r="H162" i="8"/>
  <c r="K162" i="8"/>
  <c r="M162" i="8"/>
  <c r="O162" i="8"/>
  <c r="Q162" i="8"/>
  <c r="S162" i="8"/>
  <c r="U162" i="8"/>
  <c r="W162" i="8"/>
  <c r="Y162" i="8"/>
  <c r="AA162" i="8"/>
  <c r="H163" i="8"/>
  <c r="K163" i="8"/>
  <c r="M163" i="8"/>
  <c r="O163" i="8"/>
  <c r="Q163" i="8"/>
  <c r="S163" i="8"/>
  <c r="U163" i="8"/>
  <c r="W163" i="8"/>
  <c r="Y163" i="8"/>
  <c r="Z163" i="8" s="1"/>
  <c r="AA163" i="8"/>
  <c r="H164" i="8"/>
  <c r="K164" i="8"/>
  <c r="M164" i="8"/>
  <c r="O164" i="8"/>
  <c r="Q164" i="8"/>
  <c r="S164" i="8"/>
  <c r="U164" i="8"/>
  <c r="W164" i="8"/>
  <c r="Y164" i="8"/>
  <c r="Z164" i="8" s="1"/>
  <c r="AA164" i="8"/>
  <c r="H165" i="8"/>
  <c r="K165" i="8"/>
  <c r="M165" i="8"/>
  <c r="O165" i="8"/>
  <c r="Q165" i="8"/>
  <c r="S165" i="8"/>
  <c r="U165" i="8"/>
  <c r="W165" i="8"/>
  <c r="Y165" i="8"/>
  <c r="AA165" i="8"/>
  <c r="H166" i="8"/>
  <c r="K166" i="8"/>
  <c r="M166" i="8"/>
  <c r="O166" i="8"/>
  <c r="Q166" i="8"/>
  <c r="S166" i="8"/>
  <c r="U166" i="8"/>
  <c r="W166" i="8"/>
  <c r="Y166" i="8"/>
  <c r="AA166" i="8"/>
  <c r="H167" i="8"/>
  <c r="K167" i="8"/>
  <c r="M167" i="8"/>
  <c r="O167" i="8"/>
  <c r="Q167" i="8"/>
  <c r="S167" i="8"/>
  <c r="U167" i="8"/>
  <c r="W167" i="8"/>
  <c r="Y167" i="8"/>
  <c r="AA167" i="8"/>
  <c r="H168" i="8"/>
  <c r="K168" i="8"/>
  <c r="M168" i="8"/>
  <c r="O168" i="8"/>
  <c r="Q168" i="8"/>
  <c r="S168" i="8"/>
  <c r="U168" i="8"/>
  <c r="W168" i="8"/>
  <c r="Y168" i="8"/>
  <c r="AA168" i="8"/>
  <c r="H169" i="8"/>
  <c r="K169" i="8"/>
  <c r="M169" i="8"/>
  <c r="O169" i="8"/>
  <c r="Q169" i="8"/>
  <c r="S169" i="8"/>
  <c r="U169" i="8"/>
  <c r="W169" i="8"/>
  <c r="Y169" i="8"/>
  <c r="Z169" i="8" s="1"/>
  <c r="AA169" i="8"/>
  <c r="H170" i="8"/>
  <c r="K170" i="8"/>
  <c r="M170" i="8"/>
  <c r="O170" i="8"/>
  <c r="Q170" i="8"/>
  <c r="S170" i="8"/>
  <c r="U170" i="8"/>
  <c r="W170" i="8"/>
  <c r="Y170" i="8"/>
  <c r="AA170" i="8"/>
  <c r="H171" i="8"/>
  <c r="K171" i="8"/>
  <c r="M171" i="8"/>
  <c r="O171" i="8"/>
  <c r="Q171" i="8"/>
  <c r="S171" i="8"/>
  <c r="U171" i="8"/>
  <c r="W171" i="8"/>
  <c r="Y171" i="8"/>
  <c r="AA171" i="8"/>
  <c r="H172" i="8"/>
  <c r="K172" i="8"/>
  <c r="M172" i="8"/>
  <c r="O172" i="8"/>
  <c r="Q172" i="8"/>
  <c r="S172" i="8"/>
  <c r="U172" i="8"/>
  <c r="W172" i="8"/>
  <c r="Y172" i="8"/>
  <c r="AA172" i="8"/>
  <c r="H173" i="8"/>
  <c r="K173" i="8"/>
  <c r="M173" i="8"/>
  <c r="O173" i="8"/>
  <c r="Q173" i="8"/>
  <c r="S173" i="8"/>
  <c r="U173" i="8"/>
  <c r="W173" i="8"/>
  <c r="Y173" i="8"/>
  <c r="AA173" i="8"/>
  <c r="H174" i="8"/>
  <c r="K174" i="8"/>
  <c r="M174" i="8"/>
  <c r="O174" i="8"/>
  <c r="Q174" i="8"/>
  <c r="S174" i="8"/>
  <c r="U174" i="8"/>
  <c r="W174" i="8"/>
  <c r="Y174" i="8"/>
  <c r="Z174" i="8" s="1"/>
  <c r="AA174" i="8"/>
  <c r="H175" i="8"/>
  <c r="K175" i="8"/>
  <c r="M175" i="8"/>
  <c r="O175" i="8"/>
  <c r="Q175" i="8"/>
  <c r="S175" i="8"/>
  <c r="U175" i="8"/>
  <c r="W175" i="8"/>
  <c r="Y175" i="8"/>
  <c r="AA175" i="8"/>
  <c r="H176" i="8"/>
  <c r="K176" i="8"/>
  <c r="M176" i="8"/>
  <c r="O176" i="8"/>
  <c r="Q176" i="8"/>
  <c r="S176" i="8"/>
  <c r="U176" i="8"/>
  <c r="W176" i="8"/>
  <c r="Y176" i="8"/>
  <c r="AA176" i="8"/>
  <c r="H177" i="8"/>
  <c r="K177" i="8"/>
  <c r="M177" i="8"/>
  <c r="O177" i="8"/>
  <c r="Q177" i="8"/>
  <c r="S177" i="8"/>
  <c r="U177" i="8"/>
  <c r="W177" i="8"/>
  <c r="X177" i="8"/>
  <c r="Y177" i="8"/>
  <c r="AA177" i="8"/>
  <c r="H178" i="8"/>
  <c r="K178" i="8"/>
  <c r="M178" i="8"/>
  <c r="O178" i="8"/>
  <c r="Q178" i="8"/>
  <c r="S178" i="8"/>
  <c r="U178" i="8"/>
  <c r="W178" i="8"/>
  <c r="Y178" i="8"/>
  <c r="Z178" i="8" s="1"/>
  <c r="AA178" i="8"/>
  <c r="H179" i="8"/>
  <c r="K179" i="8"/>
  <c r="M179" i="8"/>
  <c r="O179" i="8"/>
  <c r="Q179" i="8"/>
  <c r="S179" i="8"/>
  <c r="U179" i="8"/>
  <c r="W179" i="8"/>
  <c r="Y179" i="8"/>
  <c r="AA179" i="8"/>
  <c r="H180" i="8"/>
  <c r="K180" i="8"/>
  <c r="L180" i="8" s="1"/>
  <c r="M180" i="8"/>
  <c r="N180" i="8" s="1"/>
  <c r="O180" i="8"/>
  <c r="Q180" i="8"/>
  <c r="S180" i="8"/>
  <c r="U180" i="8"/>
  <c r="W180" i="8"/>
  <c r="X180" i="8"/>
  <c r="Y180" i="8"/>
  <c r="AA180" i="8"/>
  <c r="H181" i="8"/>
  <c r="K181" i="8"/>
  <c r="M181" i="8"/>
  <c r="O181" i="8"/>
  <c r="Q181" i="8"/>
  <c r="S181" i="8"/>
  <c r="U181" i="8"/>
  <c r="W181" i="8"/>
  <c r="Y181" i="8"/>
  <c r="Z181" i="8" s="1"/>
  <c r="AA181" i="8"/>
  <c r="H182" i="8"/>
  <c r="K182" i="8"/>
  <c r="M182" i="8"/>
  <c r="O182" i="8"/>
  <c r="Q182" i="8"/>
  <c r="R182" i="8" s="1"/>
  <c r="S182" i="8"/>
  <c r="U182" i="8"/>
  <c r="W182" i="8"/>
  <c r="X182" i="8" s="1"/>
  <c r="Y182" i="8"/>
  <c r="AA182" i="8"/>
  <c r="H183" i="8"/>
  <c r="K183" i="8"/>
  <c r="M183" i="8"/>
  <c r="O183" i="8"/>
  <c r="Q183" i="8"/>
  <c r="S183" i="8"/>
  <c r="U183" i="8"/>
  <c r="W183" i="8"/>
  <c r="Y183" i="8"/>
  <c r="AA183" i="8"/>
  <c r="H184" i="8"/>
  <c r="K184" i="8"/>
  <c r="M184" i="8"/>
  <c r="O184" i="8"/>
  <c r="Q184" i="8"/>
  <c r="S184" i="8"/>
  <c r="U184" i="8"/>
  <c r="W184" i="8"/>
  <c r="Y184" i="8"/>
  <c r="AA184" i="8"/>
  <c r="H185" i="8"/>
  <c r="K185" i="8"/>
  <c r="M185" i="8"/>
  <c r="O185" i="8"/>
  <c r="Q185" i="8"/>
  <c r="S185" i="8"/>
  <c r="U185" i="8"/>
  <c r="W185" i="8"/>
  <c r="Y185" i="8"/>
  <c r="AA185" i="8"/>
  <c r="H186" i="8"/>
  <c r="K186" i="8"/>
  <c r="M186" i="8"/>
  <c r="O186" i="8"/>
  <c r="Q186" i="8"/>
  <c r="S186" i="8"/>
  <c r="U186" i="8"/>
  <c r="W186" i="8"/>
  <c r="Y186" i="8"/>
  <c r="AA186" i="8"/>
  <c r="H187" i="8"/>
  <c r="K187" i="8"/>
  <c r="M187" i="8"/>
  <c r="O187" i="8"/>
  <c r="Q187" i="8"/>
  <c r="S187" i="8"/>
  <c r="U187" i="8"/>
  <c r="W187" i="8"/>
  <c r="Y187" i="8"/>
  <c r="AA187" i="8"/>
  <c r="H188" i="8"/>
  <c r="K188" i="8"/>
  <c r="M188" i="8"/>
  <c r="O188" i="8"/>
  <c r="Q188" i="8"/>
  <c r="S188" i="8"/>
  <c r="U188" i="8"/>
  <c r="W188" i="8"/>
  <c r="Y188" i="8"/>
  <c r="AA188" i="8"/>
  <c r="H189" i="8"/>
  <c r="K189" i="8"/>
  <c r="M189" i="8"/>
  <c r="O189" i="8"/>
  <c r="Q189" i="8"/>
  <c r="S189" i="8"/>
  <c r="U189" i="8"/>
  <c r="W189" i="8"/>
  <c r="Y189" i="8"/>
  <c r="AA189" i="8"/>
  <c r="H190" i="8"/>
  <c r="K190" i="8"/>
  <c r="M190" i="8"/>
  <c r="O190" i="8"/>
  <c r="Q190" i="8"/>
  <c r="S190" i="8"/>
  <c r="U190" i="8"/>
  <c r="W190" i="8"/>
  <c r="Y190" i="8"/>
  <c r="Z190" i="8" s="1"/>
  <c r="AA190" i="8"/>
  <c r="H191" i="8"/>
  <c r="K191" i="8"/>
  <c r="M191" i="8"/>
  <c r="O191" i="8"/>
  <c r="Q191" i="8"/>
  <c r="S191" i="8"/>
  <c r="U191" i="8"/>
  <c r="W191" i="8"/>
  <c r="Y191" i="8"/>
  <c r="AA191" i="8"/>
  <c r="H192" i="8"/>
  <c r="K192" i="8"/>
  <c r="M192" i="8"/>
  <c r="O192" i="8"/>
  <c r="Q192" i="8"/>
  <c r="S192" i="8"/>
  <c r="U192" i="8"/>
  <c r="W192" i="8"/>
  <c r="Y192" i="8"/>
  <c r="Z192" i="8" s="1"/>
  <c r="AA192" i="8"/>
  <c r="H193" i="8"/>
  <c r="H194" i="8"/>
  <c r="K194" i="8"/>
  <c r="M194" i="8"/>
  <c r="O194" i="8"/>
  <c r="Q194" i="8"/>
  <c r="S194" i="8"/>
  <c r="U194" i="8"/>
  <c r="W194" i="8"/>
  <c r="Y194" i="8"/>
  <c r="Z194" i="8" s="1"/>
  <c r="AA194" i="8"/>
  <c r="H195" i="8"/>
  <c r="K195" i="8"/>
  <c r="M195" i="8"/>
  <c r="O195" i="8"/>
  <c r="Q195" i="8"/>
  <c r="S195" i="8"/>
  <c r="U195" i="8"/>
  <c r="W195" i="8"/>
  <c r="Y195" i="8"/>
  <c r="Z195" i="8" s="1"/>
  <c r="AA195" i="8"/>
  <c r="H196" i="8"/>
  <c r="K196" i="8"/>
  <c r="M196" i="8"/>
  <c r="O196" i="8"/>
  <c r="Q196" i="8"/>
  <c r="S196" i="8"/>
  <c r="U196" i="8"/>
  <c r="W196" i="8"/>
  <c r="Y196" i="8"/>
  <c r="AA196" i="8"/>
  <c r="H197" i="8"/>
  <c r="K197" i="8"/>
  <c r="M197" i="8"/>
  <c r="O197" i="8"/>
  <c r="Q197" i="8"/>
  <c r="S197" i="8"/>
  <c r="U197" i="8"/>
  <c r="W197" i="8"/>
  <c r="Y197" i="8"/>
  <c r="AA197" i="8"/>
  <c r="H198" i="8"/>
  <c r="K198" i="8"/>
  <c r="M198" i="8"/>
  <c r="O198" i="8"/>
  <c r="Q198" i="8"/>
  <c r="S198" i="8"/>
  <c r="U198" i="8"/>
  <c r="W198" i="8"/>
  <c r="Y198" i="8"/>
  <c r="AA198" i="8"/>
  <c r="H199" i="8"/>
  <c r="K199" i="8"/>
  <c r="M199" i="8"/>
  <c r="O199" i="8"/>
  <c r="Q199" i="8"/>
  <c r="S199" i="8"/>
  <c r="U199" i="8"/>
  <c r="W199" i="8"/>
  <c r="Y199" i="8"/>
  <c r="AA199" i="8"/>
  <c r="H200" i="8"/>
  <c r="K200" i="8"/>
  <c r="M200" i="8"/>
  <c r="O200" i="8"/>
  <c r="Q200" i="8"/>
  <c r="S200" i="8"/>
  <c r="U200" i="8"/>
  <c r="W200" i="8"/>
  <c r="Y200" i="8"/>
  <c r="Z200" i="8" s="1"/>
  <c r="AA200" i="8"/>
  <c r="H201" i="8"/>
  <c r="K201" i="8"/>
  <c r="M201" i="8"/>
  <c r="O201" i="8"/>
  <c r="Q201" i="8"/>
  <c r="S201" i="8"/>
  <c r="U201" i="8"/>
  <c r="W201" i="8"/>
  <c r="Y201" i="8"/>
  <c r="AA201" i="8"/>
  <c r="H202" i="8"/>
  <c r="K202" i="8"/>
  <c r="M202" i="8"/>
  <c r="O202" i="8"/>
  <c r="Q202" i="8"/>
  <c r="S202" i="8"/>
  <c r="U202" i="8"/>
  <c r="W202" i="8"/>
  <c r="Y202" i="8"/>
  <c r="AA202" i="8"/>
  <c r="H203" i="8"/>
  <c r="K203" i="8"/>
  <c r="M203" i="8"/>
  <c r="O203" i="8"/>
  <c r="Q203" i="8"/>
  <c r="S203" i="8"/>
  <c r="U203" i="8"/>
  <c r="W203" i="8"/>
  <c r="Y203" i="8"/>
  <c r="Z203" i="8" s="1"/>
  <c r="AA203" i="8"/>
  <c r="H204" i="8"/>
  <c r="K204" i="8"/>
  <c r="M204" i="8"/>
  <c r="O204" i="8"/>
  <c r="Q204" i="8"/>
  <c r="S204" i="8"/>
  <c r="U204" i="8"/>
  <c r="W204" i="8"/>
  <c r="Y204" i="8"/>
  <c r="AA204" i="8"/>
  <c r="H205" i="8"/>
  <c r="K205" i="8"/>
  <c r="M205" i="8"/>
  <c r="O205" i="8"/>
  <c r="Q205" i="8"/>
  <c r="S205" i="8"/>
  <c r="U205" i="8"/>
  <c r="W205" i="8"/>
  <c r="Y205" i="8"/>
  <c r="AA205" i="8"/>
  <c r="H206" i="8"/>
  <c r="K206" i="8"/>
  <c r="M206" i="8"/>
  <c r="O206" i="8"/>
  <c r="Q206" i="8"/>
  <c r="S206" i="8"/>
  <c r="U206" i="8"/>
  <c r="W206" i="8"/>
  <c r="Y206" i="8"/>
  <c r="AA206" i="8"/>
  <c r="H207" i="8"/>
  <c r="K207" i="8"/>
  <c r="M207" i="8"/>
  <c r="O207" i="8"/>
  <c r="Q207" i="8"/>
  <c r="S207" i="8"/>
  <c r="U207" i="8"/>
  <c r="W207" i="8"/>
  <c r="Y207" i="8"/>
  <c r="AA207" i="8"/>
  <c r="H208" i="8"/>
  <c r="K208" i="8"/>
  <c r="M208" i="8"/>
  <c r="O208" i="8"/>
  <c r="Q208" i="8"/>
  <c r="S208" i="8"/>
  <c r="U208" i="8"/>
  <c r="W208" i="8"/>
  <c r="Y208" i="8"/>
  <c r="Z208" i="8" s="1"/>
  <c r="AA208" i="8"/>
  <c r="H209" i="8"/>
  <c r="K209" i="8"/>
  <c r="M209" i="8"/>
  <c r="O209" i="8"/>
  <c r="Q209" i="8"/>
  <c r="S209" i="8"/>
  <c r="U209" i="8"/>
  <c r="W209" i="8"/>
  <c r="Y209" i="8"/>
  <c r="AA209" i="8"/>
  <c r="H210" i="8"/>
  <c r="K210" i="8"/>
  <c r="M210" i="8"/>
  <c r="O210" i="8"/>
  <c r="Q210" i="8"/>
  <c r="S210" i="8"/>
  <c r="U210" i="8"/>
  <c r="W210" i="8"/>
  <c r="Y210" i="8"/>
  <c r="AA210" i="8"/>
  <c r="H211" i="8"/>
  <c r="K211" i="8"/>
  <c r="M211" i="8"/>
  <c r="O211" i="8"/>
  <c r="Q211" i="8"/>
  <c r="S211" i="8"/>
  <c r="U211" i="8"/>
  <c r="W211" i="8"/>
  <c r="Y211" i="8"/>
  <c r="AA211" i="8"/>
  <c r="H212" i="8"/>
  <c r="K212" i="8"/>
  <c r="M212" i="8"/>
  <c r="O212" i="8"/>
  <c r="Q212" i="8"/>
  <c r="S212" i="8"/>
  <c r="U212" i="8"/>
  <c r="W212" i="8"/>
  <c r="Y212" i="8"/>
  <c r="AA212" i="8"/>
  <c r="H213" i="8"/>
  <c r="K213" i="8"/>
  <c r="M213" i="8"/>
  <c r="O213" i="8"/>
  <c r="Q213" i="8"/>
  <c r="S213" i="8"/>
  <c r="U213" i="8"/>
  <c r="W213" i="8"/>
  <c r="Y213" i="8"/>
  <c r="AA213" i="8"/>
  <c r="H214" i="8"/>
  <c r="K214" i="8"/>
  <c r="M214" i="8"/>
  <c r="O214" i="8"/>
  <c r="Q214" i="8"/>
  <c r="S214" i="8"/>
  <c r="U214" i="8"/>
  <c r="W214" i="8"/>
  <c r="Y214" i="8"/>
  <c r="AA214" i="8"/>
  <c r="H215" i="8"/>
  <c r="K215" i="8"/>
  <c r="M215" i="8"/>
  <c r="O215" i="8"/>
  <c r="Q215" i="8"/>
  <c r="S215" i="8"/>
  <c r="U215" i="8"/>
  <c r="W215" i="8"/>
  <c r="Y215" i="8"/>
  <c r="AA215" i="8"/>
  <c r="H216" i="8"/>
  <c r="K216" i="8"/>
  <c r="M216" i="8"/>
  <c r="O216" i="8"/>
  <c r="Q216" i="8"/>
  <c r="S216" i="8"/>
  <c r="U216" i="8"/>
  <c r="W216" i="8"/>
  <c r="Y216" i="8"/>
  <c r="AA216" i="8"/>
  <c r="H217" i="8"/>
  <c r="K217" i="8"/>
  <c r="M217" i="8"/>
  <c r="O217" i="8"/>
  <c r="Q217" i="8"/>
  <c r="S217" i="8"/>
  <c r="U217" i="8"/>
  <c r="W217" i="8"/>
  <c r="Y217" i="8"/>
  <c r="AA217" i="8"/>
  <c r="H218" i="8"/>
  <c r="K218" i="8"/>
  <c r="M218" i="8"/>
  <c r="O218" i="8"/>
  <c r="Q218" i="8"/>
  <c r="S218" i="8"/>
  <c r="U218" i="8"/>
  <c r="W218" i="8"/>
  <c r="Y218" i="8"/>
  <c r="AA218" i="8"/>
  <c r="H219" i="8"/>
  <c r="K219" i="8"/>
  <c r="M219" i="8"/>
  <c r="O219" i="8"/>
  <c r="Q219" i="8"/>
  <c r="S219" i="8"/>
  <c r="U219" i="8"/>
  <c r="W219" i="8"/>
  <c r="Y219" i="8"/>
  <c r="Z219" i="8" s="1"/>
  <c r="AA219" i="8"/>
  <c r="H220" i="8"/>
  <c r="K220" i="8"/>
  <c r="M220" i="8"/>
  <c r="O220" i="8"/>
  <c r="Q220" i="8"/>
  <c r="S220" i="8"/>
  <c r="U220" i="8"/>
  <c r="W220" i="8"/>
  <c r="Y220" i="8"/>
  <c r="AA220" i="8"/>
  <c r="H221" i="8"/>
  <c r="K221" i="8"/>
  <c r="M221" i="8"/>
  <c r="O221" i="8"/>
  <c r="Q221" i="8"/>
  <c r="S221" i="8"/>
  <c r="U221" i="8"/>
  <c r="W221" i="8"/>
  <c r="Y221" i="8"/>
  <c r="AA221" i="8"/>
  <c r="H222" i="8"/>
  <c r="K222" i="8"/>
  <c r="M222" i="8"/>
  <c r="O222" i="8"/>
  <c r="Q222" i="8"/>
  <c r="S222" i="8"/>
  <c r="U222" i="8"/>
  <c r="W222" i="8"/>
  <c r="Y222" i="8"/>
  <c r="AA222" i="8"/>
  <c r="H223" i="8"/>
  <c r="K223" i="8"/>
  <c r="M223" i="8"/>
  <c r="O223" i="8"/>
  <c r="Q223" i="8"/>
  <c r="S223" i="8"/>
  <c r="U223" i="8"/>
  <c r="W223" i="8"/>
  <c r="Y223" i="8"/>
  <c r="AA223" i="8"/>
  <c r="H224" i="8"/>
  <c r="K224" i="8"/>
  <c r="M224" i="8"/>
  <c r="O224" i="8"/>
  <c r="Q224" i="8"/>
  <c r="S224" i="8"/>
  <c r="U224" i="8"/>
  <c r="W224" i="8"/>
  <c r="Y224" i="8"/>
  <c r="AA224" i="8"/>
  <c r="H225" i="8"/>
  <c r="K225" i="8"/>
  <c r="M225" i="8"/>
  <c r="O225" i="8"/>
  <c r="Q225" i="8"/>
  <c r="S225" i="8"/>
  <c r="U225" i="8"/>
  <c r="W225" i="8"/>
  <c r="Y225" i="8"/>
  <c r="AA225" i="8"/>
  <c r="H226" i="8"/>
  <c r="K226" i="8"/>
  <c r="M226" i="8"/>
  <c r="O226" i="8"/>
  <c r="Q226" i="8"/>
  <c r="S226" i="8"/>
  <c r="U226" i="8"/>
  <c r="W226" i="8"/>
  <c r="Y226" i="8"/>
  <c r="Z226" i="8" s="1"/>
  <c r="AA226" i="8"/>
  <c r="H227" i="8"/>
  <c r="K227" i="8"/>
  <c r="M227" i="8"/>
  <c r="O227" i="8"/>
  <c r="Q227" i="8"/>
  <c r="S227" i="8"/>
  <c r="U227" i="8"/>
  <c r="W227" i="8"/>
  <c r="Y227" i="8"/>
  <c r="Z227" i="8" s="1"/>
  <c r="AA227" i="8"/>
  <c r="H228" i="8"/>
  <c r="K228" i="8"/>
  <c r="M228" i="8"/>
  <c r="O228" i="8"/>
  <c r="Q228" i="8"/>
  <c r="S228" i="8"/>
  <c r="U228" i="8"/>
  <c r="W228" i="8"/>
  <c r="Y228" i="8"/>
  <c r="AA228" i="8"/>
  <c r="H229" i="8"/>
  <c r="K229" i="8"/>
  <c r="M229" i="8"/>
  <c r="O229" i="8"/>
  <c r="Q229" i="8"/>
  <c r="S229" i="8"/>
  <c r="U229" i="8"/>
  <c r="W229" i="8"/>
  <c r="Y229" i="8"/>
  <c r="AA229" i="8"/>
  <c r="H230" i="8"/>
  <c r="K230" i="8"/>
  <c r="M230" i="8"/>
  <c r="O230" i="8"/>
  <c r="Q230" i="8"/>
  <c r="S230" i="8"/>
  <c r="U230" i="8"/>
  <c r="W230" i="8"/>
  <c r="Y230" i="8"/>
  <c r="AA230" i="8"/>
  <c r="H231" i="8"/>
  <c r="K231" i="8"/>
  <c r="M231" i="8"/>
  <c r="O231" i="8"/>
  <c r="Q231" i="8"/>
  <c r="S231" i="8"/>
  <c r="U231" i="8"/>
  <c r="W231" i="8"/>
  <c r="Y231" i="8"/>
  <c r="AA231" i="8"/>
  <c r="H232" i="8"/>
  <c r="K232" i="8"/>
  <c r="M232" i="8"/>
  <c r="O232" i="8"/>
  <c r="Q232" i="8"/>
  <c r="S232" i="8"/>
  <c r="U232" i="8"/>
  <c r="W232" i="8"/>
  <c r="Y232" i="8"/>
  <c r="AA232" i="8"/>
  <c r="H233" i="8"/>
  <c r="K233" i="8"/>
  <c r="M233" i="8"/>
  <c r="O233" i="8"/>
  <c r="Q233" i="8"/>
  <c r="S233" i="8"/>
  <c r="U233" i="8"/>
  <c r="W233" i="8"/>
  <c r="Y233" i="8"/>
  <c r="AA233" i="8"/>
  <c r="H234" i="8"/>
  <c r="K234" i="8"/>
  <c r="M234" i="8"/>
  <c r="O234" i="8"/>
  <c r="Q234" i="8"/>
  <c r="S234" i="8"/>
  <c r="U234" i="8"/>
  <c r="W234" i="8"/>
  <c r="Y234" i="8"/>
  <c r="Z234" i="8" s="1"/>
  <c r="AA234" i="8"/>
  <c r="H235" i="8"/>
  <c r="K235" i="8"/>
  <c r="M235" i="8"/>
  <c r="O235" i="8"/>
  <c r="Q235" i="8"/>
  <c r="S235" i="8"/>
  <c r="U235" i="8"/>
  <c r="W235" i="8"/>
  <c r="Y235" i="8"/>
  <c r="Z235" i="8" s="1"/>
  <c r="AA235" i="8"/>
  <c r="H236" i="8"/>
  <c r="K236" i="8"/>
  <c r="M236" i="8"/>
  <c r="O236" i="8"/>
  <c r="Q236" i="8"/>
  <c r="S236" i="8"/>
  <c r="U236" i="8"/>
  <c r="W236" i="8"/>
  <c r="Y236" i="8"/>
  <c r="AA236" i="8"/>
  <c r="H237" i="8"/>
  <c r="K237" i="8"/>
  <c r="M237" i="8"/>
  <c r="O237" i="8"/>
  <c r="Q237" i="8"/>
  <c r="S237" i="8"/>
  <c r="U237" i="8"/>
  <c r="W237" i="8"/>
  <c r="Y237" i="8"/>
  <c r="AA237" i="8"/>
  <c r="H238" i="8"/>
  <c r="K238" i="8"/>
  <c r="M238" i="8"/>
  <c r="O238" i="8"/>
  <c r="Q238" i="8"/>
  <c r="S238" i="8"/>
  <c r="U238" i="8"/>
  <c r="W238" i="8"/>
  <c r="Y238" i="8"/>
  <c r="AA238" i="8"/>
  <c r="H239" i="8"/>
  <c r="K239" i="8"/>
  <c r="M239" i="8"/>
  <c r="O239" i="8"/>
  <c r="Q239" i="8"/>
  <c r="S239" i="8"/>
  <c r="U239" i="8"/>
  <c r="W239" i="8"/>
  <c r="Y239" i="8"/>
  <c r="AA239" i="8"/>
  <c r="H240" i="8"/>
  <c r="K240" i="8"/>
  <c r="M240" i="8"/>
  <c r="O240" i="8"/>
  <c r="Q240" i="8"/>
  <c r="S240" i="8"/>
  <c r="U240" i="8"/>
  <c r="W240" i="8"/>
  <c r="Y240" i="8"/>
  <c r="Z240" i="8" s="1"/>
  <c r="AA240" i="8"/>
  <c r="H241" i="8"/>
  <c r="K241" i="8"/>
  <c r="M241" i="8"/>
  <c r="O241" i="8"/>
  <c r="Q241" i="8"/>
  <c r="S241" i="8"/>
  <c r="U241" i="8"/>
  <c r="W241" i="8"/>
  <c r="Y241" i="8"/>
  <c r="AA241" i="8"/>
  <c r="H242" i="8"/>
  <c r="K242" i="8"/>
  <c r="M242" i="8"/>
  <c r="O242" i="8"/>
  <c r="Q242" i="8"/>
  <c r="S242" i="8"/>
  <c r="U242" i="8"/>
  <c r="W242" i="8"/>
  <c r="Y242" i="8"/>
  <c r="AA242" i="8"/>
  <c r="H243" i="8"/>
  <c r="K243" i="8"/>
  <c r="M243" i="8"/>
  <c r="O243" i="8"/>
  <c r="Q243" i="8"/>
  <c r="S243" i="8"/>
  <c r="U243" i="8"/>
  <c r="W243" i="8"/>
  <c r="Y243" i="8"/>
  <c r="Z243" i="8" s="1"/>
  <c r="AA243" i="8"/>
  <c r="H244" i="8"/>
  <c r="K244" i="8"/>
  <c r="M244" i="8"/>
  <c r="O244" i="8"/>
  <c r="Q244" i="8"/>
  <c r="S244" i="8"/>
  <c r="U244" i="8"/>
  <c r="W244" i="8"/>
  <c r="Y244" i="8"/>
  <c r="AA244" i="8"/>
  <c r="H245" i="8"/>
  <c r="K245" i="8"/>
  <c r="M245" i="8"/>
  <c r="O245" i="8"/>
  <c r="Q245" i="8"/>
  <c r="S245" i="8"/>
  <c r="U245" i="8"/>
  <c r="W245" i="8"/>
  <c r="Y245" i="8"/>
  <c r="AA245" i="8"/>
  <c r="H246" i="8"/>
  <c r="K246" i="8"/>
  <c r="M246" i="8"/>
  <c r="O246" i="8"/>
  <c r="Q246" i="8"/>
  <c r="S246" i="8"/>
  <c r="U246" i="8"/>
  <c r="W246" i="8"/>
  <c r="Y246" i="8"/>
  <c r="AA246" i="8"/>
  <c r="H247" i="8"/>
  <c r="K247" i="8"/>
  <c r="M247" i="8"/>
  <c r="O247" i="8"/>
  <c r="Q247" i="8"/>
  <c r="S247" i="8"/>
  <c r="U247" i="8"/>
  <c r="V247" i="8" s="1"/>
  <c r="W247" i="8"/>
  <c r="Y247" i="8"/>
  <c r="AA247" i="8"/>
  <c r="H248" i="8"/>
  <c r="K248" i="8"/>
  <c r="M248" i="8"/>
  <c r="O248" i="8"/>
  <c r="Q248" i="8"/>
  <c r="S248" i="8"/>
  <c r="U248" i="8"/>
  <c r="W248" i="8"/>
  <c r="Y248" i="8"/>
  <c r="Z248" i="8" s="1"/>
  <c r="AA248" i="8"/>
  <c r="H249" i="8"/>
  <c r="K249" i="8"/>
  <c r="M249" i="8"/>
  <c r="O249" i="8"/>
  <c r="Q249" i="8"/>
  <c r="S249" i="8"/>
  <c r="U249" i="8"/>
  <c r="W249" i="8"/>
  <c r="Y249" i="8"/>
  <c r="Z249" i="8" s="1"/>
  <c r="AA249" i="8"/>
  <c r="H250" i="8"/>
  <c r="K250" i="8"/>
  <c r="M250" i="8"/>
  <c r="O250" i="8"/>
  <c r="Q250" i="8"/>
  <c r="S250" i="8"/>
  <c r="U250" i="8"/>
  <c r="W250" i="8"/>
  <c r="Y250" i="8"/>
  <c r="AA250" i="8"/>
  <c r="H251" i="8"/>
  <c r="K251" i="8"/>
  <c r="M251" i="8"/>
  <c r="O251" i="8"/>
  <c r="Q251" i="8"/>
  <c r="S251" i="8"/>
  <c r="U251" i="8"/>
  <c r="W251" i="8"/>
  <c r="Y251" i="8"/>
  <c r="Z251" i="8" s="1"/>
  <c r="AA251" i="8"/>
  <c r="H252" i="8"/>
  <c r="K252" i="8"/>
  <c r="M252" i="8"/>
  <c r="O252" i="8"/>
  <c r="Q252" i="8"/>
  <c r="S252" i="8"/>
  <c r="U252" i="8"/>
  <c r="W252" i="8"/>
  <c r="Y252" i="8"/>
  <c r="AA252" i="8"/>
  <c r="H253" i="8"/>
  <c r="K253" i="8"/>
  <c r="M253" i="8"/>
  <c r="O253" i="8"/>
  <c r="Q253" i="8"/>
  <c r="S253" i="8"/>
  <c r="U253" i="8"/>
  <c r="W253" i="8"/>
  <c r="Y253" i="8"/>
  <c r="Z253" i="8" s="1"/>
  <c r="AA253" i="8"/>
  <c r="H254" i="8"/>
  <c r="K254" i="8"/>
  <c r="M254" i="8"/>
  <c r="O254" i="8"/>
  <c r="Q254" i="8"/>
  <c r="S254" i="8"/>
  <c r="U254" i="8"/>
  <c r="W254" i="8"/>
  <c r="Y254" i="8"/>
  <c r="AA254" i="8"/>
  <c r="H255" i="8"/>
  <c r="K255" i="8"/>
  <c r="M255" i="8"/>
  <c r="O255" i="8"/>
  <c r="Q255" i="8"/>
  <c r="S255" i="8"/>
  <c r="U255" i="8"/>
  <c r="W255" i="8"/>
  <c r="Y255" i="8"/>
  <c r="AA255" i="8"/>
  <c r="H256" i="8"/>
  <c r="K256" i="8"/>
  <c r="M256" i="8"/>
  <c r="O256" i="8"/>
  <c r="Q256" i="8"/>
  <c r="S256" i="8"/>
  <c r="U256" i="8"/>
  <c r="W256" i="8"/>
  <c r="Y256" i="8"/>
  <c r="Z256" i="8" s="1"/>
  <c r="AA256" i="8"/>
  <c r="H257" i="8"/>
  <c r="K257" i="8"/>
  <c r="M257" i="8"/>
  <c r="O257" i="8"/>
  <c r="Q257" i="8"/>
  <c r="S257" i="8"/>
  <c r="U257" i="8"/>
  <c r="W257" i="8"/>
  <c r="Y257" i="8"/>
  <c r="AA257" i="8"/>
  <c r="H258" i="8"/>
  <c r="K258" i="8"/>
  <c r="M258" i="8"/>
  <c r="O258" i="8"/>
  <c r="Q258" i="8"/>
  <c r="R258" i="8" s="1"/>
  <c r="S258" i="8"/>
  <c r="U258" i="8"/>
  <c r="W258" i="8"/>
  <c r="Y258" i="8"/>
  <c r="AA258" i="8"/>
  <c r="H259" i="8"/>
  <c r="K259" i="8"/>
  <c r="M259" i="8"/>
  <c r="O259" i="8"/>
  <c r="Q259" i="8"/>
  <c r="S259" i="8"/>
  <c r="U259" i="8"/>
  <c r="W259" i="8"/>
  <c r="Y259" i="8"/>
  <c r="Z259" i="8" s="1"/>
  <c r="AA259" i="8"/>
  <c r="H260" i="8"/>
  <c r="K260" i="8"/>
  <c r="M260" i="8"/>
  <c r="O260" i="8"/>
  <c r="Q260" i="8"/>
  <c r="S260" i="8"/>
  <c r="U260" i="8"/>
  <c r="W260" i="8"/>
  <c r="Y260" i="8"/>
  <c r="AA260" i="8"/>
  <c r="H261" i="8"/>
  <c r="K261" i="8"/>
  <c r="M261" i="8"/>
  <c r="O261" i="8"/>
  <c r="Q261" i="8"/>
  <c r="S261" i="8"/>
  <c r="U261" i="8"/>
  <c r="W261" i="8"/>
  <c r="Y261" i="8"/>
  <c r="AA261" i="8"/>
  <c r="H262" i="8"/>
  <c r="K262" i="8"/>
  <c r="M262" i="8"/>
  <c r="O262" i="8"/>
  <c r="Q262" i="8"/>
  <c r="S262" i="8"/>
  <c r="U262" i="8"/>
  <c r="W262" i="8"/>
  <c r="Y262" i="8"/>
  <c r="AA262" i="8"/>
  <c r="H263" i="8"/>
  <c r="K263" i="8"/>
  <c r="M263" i="8"/>
  <c r="O263" i="8"/>
  <c r="Q263" i="8"/>
  <c r="S263" i="8"/>
  <c r="U263" i="8"/>
  <c r="W263" i="8"/>
  <c r="Y263" i="8"/>
  <c r="AA263" i="8"/>
  <c r="H264" i="8"/>
  <c r="V264" i="8" s="1"/>
  <c r="K264" i="8"/>
  <c r="M264" i="8"/>
  <c r="O264" i="8"/>
  <c r="Q264" i="8"/>
  <c r="S264" i="8"/>
  <c r="U264" i="8"/>
  <c r="W264" i="8"/>
  <c r="Y264" i="8"/>
  <c r="AA264" i="8"/>
  <c r="H265" i="8"/>
  <c r="K265" i="8"/>
  <c r="M265" i="8"/>
  <c r="O265" i="8"/>
  <c r="Q265" i="8"/>
  <c r="S265" i="8"/>
  <c r="U265" i="8"/>
  <c r="W265" i="8"/>
  <c r="Y265" i="8"/>
  <c r="Z265" i="8" s="1"/>
  <c r="AA265" i="8"/>
  <c r="H266" i="8"/>
  <c r="K266" i="8"/>
  <c r="M266" i="8"/>
  <c r="O266" i="8"/>
  <c r="Q266" i="8"/>
  <c r="R266" i="8" s="1"/>
  <c r="S266" i="8"/>
  <c r="U266" i="8"/>
  <c r="W266" i="8"/>
  <c r="Y266" i="8"/>
  <c r="AA266" i="8"/>
  <c r="H267" i="8"/>
  <c r="K267" i="8"/>
  <c r="M267" i="8"/>
  <c r="O267" i="8"/>
  <c r="Q267" i="8"/>
  <c r="S267" i="8"/>
  <c r="U267" i="8"/>
  <c r="W267" i="8"/>
  <c r="Y267" i="8"/>
  <c r="Z267" i="8" s="1"/>
  <c r="AA267" i="8"/>
  <c r="H268" i="8"/>
  <c r="K268" i="8"/>
  <c r="M268" i="8"/>
  <c r="O268" i="8"/>
  <c r="Q268" i="8"/>
  <c r="S268" i="8"/>
  <c r="U268" i="8"/>
  <c r="W268" i="8"/>
  <c r="Y268" i="8"/>
  <c r="AA268" i="8"/>
  <c r="H269" i="8"/>
  <c r="K269" i="8"/>
  <c r="M269" i="8"/>
  <c r="O269" i="8"/>
  <c r="Q269" i="8"/>
  <c r="S269" i="8"/>
  <c r="U269" i="8"/>
  <c r="W269" i="8"/>
  <c r="Y269" i="8"/>
  <c r="AA269" i="8"/>
  <c r="H270" i="8"/>
  <c r="K270" i="8"/>
  <c r="M270" i="8"/>
  <c r="O270" i="8"/>
  <c r="Q270" i="8"/>
  <c r="R270" i="8" s="1"/>
  <c r="S270" i="8"/>
  <c r="U270" i="8"/>
  <c r="W270" i="8"/>
  <c r="Y270" i="8"/>
  <c r="AA270" i="8"/>
  <c r="H271" i="8"/>
  <c r="K271" i="8"/>
  <c r="M271" i="8"/>
  <c r="O271" i="8"/>
  <c r="Q271" i="8"/>
  <c r="S271" i="8"/>
  <c r="U271" i="8"/>
  <c r="W271" i="8"/>
  <c r="Y271" i="8"/>
  <c r="AA271" i="8"/>
  <c r="H272" i="8"/>
  <c r="K272" i="8"/>
  <c r="M272" i="8"/>
  <c r="O272" i="8"/>
  <c r="Q272" i="8"/>
  <c r="S272" i="8"/>
  <c r="U272" i="8"/>
  <c r="W272" i="8"/>
  <c r="Y272" i="8"/>
  <c r="AA272" i="8"/>
  <c r="H273" i="8"/>
  <c r="K273" i="8"/>
  <c r="M273" i="8"/>
  <c r="O273" i="8"/>
  <c r="Q273" i="8"/>
  <c r="S273" i="8"/>
  <c r="U273" i="8"/>
  <c r="W273" i="8"/>
  <c r="Y273" i="8"/>
  <c r="Z273" i="8" s="1"/>
  <c r="AA273" i="8"/>
  <c r="H274" i="8"/>
  <c r="K274" i="8"/>
  <c r="M274" i="8"/>
  <c r="O274" i="8"/>
  <c r="Q274" i="8"/>
  <c r="S274" i="8"/>
  <c r="U274" i="8"/>
  <c r="W274" i="8"/>
  <c r="Y274" i="8"/>
  <c r="AA274" i="8"/>
  <c r="H275" i="8"/>
  <c r="K275" i="8"/>
  <c r="M275" i="8"/>
  <c r="O275" i="8"/>
  <c r="Q275" i="8"/>
  <c r="S275" i="8"/>
  <c r="U275" i="8"/>
  <c r="W275" i="8"/>
  <c r="Y275" i="8"/>
  <c r="Z275" i="8" s="1"/>
  <c r="AA275" i="8"/>
  <c r="H276" i="8"/>
  <c r="K276" i="8"/>
  <c r="M276" i="8"/>
  <c r="O276" i="8"/>
  <c r="Q276" i="8"/>
  <c r="S276" i="8"/>
  <c r="U276" i="8"/>
  <c r="W276" i="8"/>
  <c r="Y276" i="8"/>
  <c r="AA276" i="8"/>
  <c r="H277" i="8"/>
  <c r="K277" i="8"/>
  <c r="M277" i="8"/>
  <c r="O277" i="8"/>
  <c r="Q277" i="8"/>
  <c r="S277" i="8"/>
  <c r="U277" i="8"/>
  <c r="W277" i="8"/>
  <c r="Y277" i="8"/>
  <c r="AA277" i="8"/>
  <c r="H278" i="8"/>
  <c r="K278" i="8"/>
  <c r="M278" i="8"/>
  <c r="O278" i="8"/>
  <c r="Q278" i="8"/>
  <c r="R278" i="8" s="1"/>
  <c r="S278" i="8"/>
  <c r="U278" i="8"/>
  <c r="W278" i="8"/>
  <c r="Y278" i="8"/>
  <c r="AA278" i="8"/>
  <c r="H279" i="8"/>
  <c r="K279" i="8"/>
  <c r="M279" i="8"/>
  <c r="O279" i="8"/>
  <c r="Q279" i="8"/>
  <c r="S279" i="8"/>
  <c r="U279" i="8"/>
  <c r="W279" i="8"/>
  <c r="Y279" i="8"/>
  <c r="AA279" i="8"/>
  <c r="AB32" i="8" l="1"/>
  <c r="T32" i="8"/>
  <c r="AB16" i="8"/>
  <c r="X179" i="8"/>
  <c r="P179" i="8"/>
  <c r="P40" i="8"/>
  <c r="P32" i="8"/>
  <c r="P24" i="8"/>
  <c r="P16" i="8"/>
  <c r="R255" i="8"/>
  <c r="Z188" i="8"/>
  <c r="N13" i="8"/>
  <c r="T19" i="8"/>
  <c r="T45" i="8"/>
  <c r="X17" i="8"/>
  <c r="V180" i="8"/>
  <c r="Z28" i="8"/>
  <c r="Z20" i="8"/>
  <c r="Z12" i="8"/>
  <c r="Z278" i="8"/>
  <c r="Z270" i="8"/>
  <c r="Z254" i="8"/>
  <c r="Z246" i="8"/>
  <c r="Z238" i="8"/>
  <c r="Z230" i="8"/>
  <c r="Z222" i="8"/>
  <c r="Z214" i="8"/>
  <c r="Z159" i="8"/>
  <c r="Z151" i="8"/>
  <c r="R121" i="8"/>
  <c r="R105" i="8"/>
  <c r="R89" i="8"/>
  <c r="R81" i="8"/>
  <c r="R65" i="8"/>
  <c r="X36" i="8"/>
  <c r="T33" i="8"/>
  <c r="T17" i="8"/>
  <c r="R259" i="8"/>
  <c r="Z257" i="8"/>
  <c r="R251" i="8"/>
  <c r="R243" i="8"/>
  <c r="Z241" i="8"/>
  <c r="Z233" i="8"/>
  <c r="Z225" i="8"/>
  <c r="X181" i="8"/>
  <c r="Z170" i="8"/>
  <c r="R100" i="8"/>
  <c r="R84" i="8"/>
  <c r="R60" i="8"/>
  <c r="Z50" i="8"/>
  <c r="R44" i="8"/>
  <c r="P41" i="8"/>
  <c r="P33" i="8"/>
  <c r="X31" i="8"/>
  <c r="P17" i="8"/>
  <c r="Z244" i="8"/>
  <c r="Z236" i="8"/>
  <c r="Z228" i="8"/>
  <c r="Z61" i="8"/>
  <c r="P57" i="8"/>
  <c r="AB37" i="8"/>
  <c r="L17" i="8"/>
  <c r="T15" i="8"/>
  <c r="Z276" i="8"/>
  <c r="Z268" i="8"/>
  <c r="Z260" i="8"/>
  <c r="Z252" i="8"/>
  <c r="Z220" i="8"/>
  <c r="Z204" i="8"/>
  <c r="Z165" i="8"/>
  <c r="Z279" i="8"/>
  <c r="Z271" i="8"/>
  <c r="Z247" i="8"/>
  <c r="Z231" i="8"/>
  <c r="P181" i="8"/>
  <c r="T172" i="8"/>
  <c r="Z160" i="8"/>
  <c r="Z144" i="8"/>
  <c r="Z136" i="8"/>
  <c r="Z104" i="8"/>
  <c r="Z72" i="8"/>
  <c r="Z64" i="8"/>
  <c r="Z56" i="8"/>
  <c r="Z48" i="8"/>
  <c r="P39" i="8"/>
  <c r="X37" i="8"/>
  <c r="P15" i="8"/>
  <c r="X13" i="8"/>
  <c r="L181" i="8"/>
  <c r="Z123" i="8"/>
  <c r="Z107" i="8"/>
  <c r="R101" i="8"/>
  <c r="Z99" i="8"/>
  <c r="R93" i="8"/>
  <c r="R85" i="8"/>
  <c r="Z83" i="8"/>
  <c r="R77" i="8"/>
  <c r="Z75" i="8"/>
  <c r="R61" i="8"/>
  <c r="V56" i="8"/>
  <c r="R45" i="8"/>
  <c r="X40" i="8"/>
  <c r="T37" i="8"/>
  <c r="X32" i="8"/>
  <c r="L31" i="8"/>
  <c r="T13" i="8"/>
  <c r="R247" i="8"/>
  <c r="R88" i="8"/>
  <c r="R80" i="8"/>
  <c r="R72" i="8"/>
  <c r="R56" i="8"/>
  <c r="R48" i="8"/>
  <c r="X19" i="8"/>
  <c r="X11" i="8"/>
  <c r="X274" i="8"/>
  <c r="X242" i="8"/>
  <c r="N256" i="8"/>
  <c r="V224" i="8"/>
  <c r="N97" i="8"/>
  <c r="V67" i="8"/>
  <c r="V266" i="8"/>
  <c r="P128" i="8"/>
  <c r="AB85" i="8"/>
  <c r="P231" i="8"/>
  <c r="R163" i="8"/>
  <c r="R151" i="8"/>
  <c r="R147" i="8"/>
  <c r="P250" i="8"/>
  <c r="X122" i="8"/>
  <c r="X110" i="8"/>
  <c r="V256" i="8"/>
  <c r="N223" i="8"/>
  <c r="R222" i="8"/>
  <c r="R218" i="8"/>
  <c r="R214" i="8"/>
  <c r="R198" i="8"/>
  <c r="R127" i="8"/>
  <c r="R123" i="8"/>
  <c r="R241" i="8"/>
  <c r="R237" i="8"/>
  <c r="R233" i="8"/>
  <c r="R189" i="8"/>
  <c r="R181" i="8"/>
  <c r="R178" i="8"/>
  <c r="X93" i="8"/>
  <c r="T90" i="8"/>
  <c r="R225" i="8"/>
  <c r="R130" i="8"/>
  <c r="V257" i="8"/>
  <c r="R248" i="8"/>
  <c r="R217" i="8"/>
  <c r="R197" i="8"/>
  <c r="R170" i="8"/>
  <c r="R158" i="8"/>
  <c r="R154" i="8"/>
  <c r="R142" i="8"/>
  <c r="R126" i="8"/>
  <c r="P279" i="8"/>
  <c r="R267" i="8"/>
  <c r="R236" i="8"/>
  <c r="P229" i="8"/>
  <c r="R192" i="8"/>
  <c r="R188" i="8"/>
  <c r="X128" i="8"/>
  <c r="P122" i="8"/>
  <c r="P110" i="8"/>
  <c r="X88" i="8"/>
  <c r="X84" i="8"/>
  <c r="X76" i="8"/>
  <c r="AB67" i="8"/>
  <c r="V63" i="8"/>
  <c r="T250" i="8"/>
  <c r="AB90" i="8"/>
  <c r="X87" i="8"/>
  <c r="X67" i="8"/>
  <c r="X272" i="8"/>
  <c r="X253" i="8"/>
  <c r="P251" i="8"/>
  <c r="X223" i="8"/>
  <c r="P166" i="8"/>
  <c r="X156" i="8"/>
  <c r="P138" i="8"/>
  <c r="T137" i="8"/>
  <c r="P130" i="8"/>
  <c r="R107" i="8"/>
  <c r="L97" i="8"/>
  <c r="R87" i="8"/>
  <c r="R83" i="8"/>
  <c r="R79" i="8"/>
  <c r="R75" i="8"/>
  <c r="R67" i="8"/>
  <c r="AB61" i="8"/>
  <c r="L61" i="8"/>
  <c r="P60" i="8"/>
  <c r="T59" i="8"/>
  <c r="R40" i="8"/>
  <c r="R36" i="8"/>
  <c r="R32" i="8"/>
  <c r="R28" i="8"/>
  <c r="R20" i="8"/>
  <c r="R12" i="8"/>
  <c r="R265" i="8"/>
  <c r="R235" i="8"/>
  <c r="R133" i="8"/>
  <c r="N64" i="8"/>
  <c r="R55" i="8"/>
  <c r="R273" i="8"/>
  <c r="V272" i="8"/>
  <c r="R254" i="8"/>
  <c r="R239" i="8"/>
  <c r="R220" i="8"/>
  <c r="R216" i="8"/>
  <c r="R212" i="8"/>
  <c r="R208" i="8"/>
  <c r="R200" i="8"/>
  <c r="R169" i="8"/>
  <c r="V168" i="8"/>
  <c r="R141" i="8"/>
  <c r="R137" i="8"/>
  <c r="R63" i="8"/>
  <c r="N56" i="8"/>
  <c r="R51" i="8"/>
  <c r="N44" i="8"/>
  <c r="V279" i="8"/>
  <c r="R276" i="8"/>
  <c r="R257" i="8"/>
  <c r="T253" i="8"/>
  <c r="R246" i="8"/>
  <c r="R227" i="8"/>
  <c r="P224" i="8"/>
  <c r="T223" i="8"/>
  <c r="R187" i="8"/>
  <c r="P180" i="8"/>
  <c r="T156" i="8"/>
  <c r="AB130" i="8"/>
  <c r="P126" i="8"/>
  <c r="AB123" i="8"/>
  <c r="L123" i="8"/>
  <c r="R114" i="8"/>
  <c r="R94" i="8"/>
  <c r="R90" i="8"/>
  <c r="V77" i="8"/>
  <c r="R70" i="8"/>
  <c r="V65" i="8"/>
  <c r="X61" i="8"/>
  <c r="X57" i="8"/>
  <c r="R27" i="8"/>
  <c r="R19" i="8"/>
  <c r="R11" i="8"/>
  <c r="Z196" i="8"/>
  <c r="V254" i="8"/>
  <c r="R234" i="8"/>
  <c r="R203" i="8"/>
  <c r="Z162" i="8"/>
  <c r="R156" i="8"/>
  <c r="R152" i="8"/>
  <c r="R144" i="8"/>
  <c r="R140" i="8"/>
  <c r="R42" i="8"/>
  <c r="N254" i="8"/>
  <c r="R253" i="8"/>
  <c r="R238" i="8"/>
  <c r="R58" i="8"/>
  <c r="R46" i="8"/>
  <c r="R275" i="8"/>
  <c r="P272" i="8"/>
  <c r="N261" i="8"/>
  <c r="R260" i="8"/>
  <c r="N257" i="8"/>
  <c r="X255" i="8"/>
  <c r="P253" i="8"/>
  <c r="X251" i="8"/>
  <c r="AB250" i="8"/>
  <c r="R249" i="8"/>
  <c r="R230" i="8"/>
  <c r="P223" i="8"/>
  <c r="R190" i="8"/>
  <c r="R186" i="8"/>
  <c r="X166" i="8"/>
  <c r="X130" i="8"/>
  <c r="Z126" i="8"/>
  <c r="P62" i="8"/>
  <c r="T61" i="8"/>
  <c r="X60" i="8"/>
  <c r="L59" i="8"/>
  <c r="Z173" i="8"/>
  <c r="N279" i="8"/>
  <c r="AB272" i="8"/>
  <c r="L272" i="8"/>
  <c r="N264" i="8"/>
  <c r="AB253" i="8"/>
  <c r="L253" i="8"/>
  <c r="N245" i="8"/>
  <c r="P139" i="8"/>
  <c r="X137" i="8"/>
  <c r="T130" i="8"/>
  <c r="V126" i="8"/>
  <c r="T123" i="8"/>
  <c r="L66" i="8"/>
  <c r="AB62" i="8"/>
  <c r="P61" i="8"/>
  <c r="X59" i="8"/>
  <c r="Z264" i="8"/>
  <c r="V262" i="8"/>
  <c r="N262" i="8"/>
  <c r="V232" i="8"/>
  <c r="T274" i="8"/>
  <c r="AB265" i="8"/>
  <c r="T265" i="8"/>
  <c r="L265" i="8"/>
  <c r="R264" i="8"/>
  <c r="P261" i="8"/>
  <c r="R250" i="8"/>
  <c r="AB240" i="8"/>
  <c r="T240" i="8"/>
  <c r="L240" i="8"/>
  <c r="V223" i="8"/>
  <c r="AB222" i="8"/>
  <c r="T222" i="8"/>
  <c r="L222" i="8"/>
  <c r="AB220" i="8"/>
  <c r="T220" i="8"/>
  <c r="L220" i="8"/>
  <c r="X219" i="8"/>
  <c r="AB218" i="8"/>
  <c r="T218" i="8"/>
  <c r="AB216" i="8"/>
  <c r="L216" i="8"/>
  <c r="X211" i="8"/>
  <c r="AB210" i="8"/>
  <c r="X199" i="8"/>
  <c r="P199" i="8"/>
  <c r="AB198" i="8"/>
  <c r="X195" i="8"/>
  <c r="P195" i="8"/>
  <c r="T194" i="8"/>
  <c r="AB167" i="8"/>
  <c r="L167" i="8"/>
  <c r="L158" i="8"/>
  <c r="X118" i="8"/>
  <c r="P118" i="8"/>
  <c r="P116" i="8"/>
  <c r="V97" i="8"/>
  <c r="AB94" i="8"/>
  <c r="T94" i="8"/>
  <c r="L94" i="8"/>
  <c r="L91" i="8"/>
  <c r="V90" i="8"/>
  <c r="X86" i="8"/>
  <c r="P86" i="8"/>
  <c r="Z77" i="8"/>
  <c r="L77" i="8"/>
  <c r="P67" i="8"/>
  <c r="AB55" i="8"/>
  <c r="T55" i="8"/>
  <c r="T53" i="8"/>
  <c r="X52" i="8"/>
  <c r="T49" i="8"/>
  <c r="P46" i="8"/>
  <c r="P274" i="8"/>
  <c r="V269" i="8"/>
  <c r="N269" i="8"/>
  <c r="Z266" i="8"/>
  <c r="X265" i="8"/>
  <c r="P265" i="8"/>
  <c r="T261" i="8"/>
  <c r="V251" i="8"/>
  <c r="N251" i="8"/>
  <c r="X238" i="8"/>
  <c r="P238" i="8"/>
  <c r="P232" i="8"/>
  <c r="V231" i="8"/>
  <c r="N231" i="8"/>
  <c r="X216" i="8"/>
  <c r="P216" i="8"/>
  <c r="P214" i="8"/>
  <c r="X212" i="8"/>
  <c r="P212" i="8"/>
  <c r="X210" i="8"/>
  <c r="X208" i="8"/>
  <c r="X200" i="8"/>
  <c r="X198" i="8"/>
  <c r="T195" i="8"/>
  <c r="V192" i="8"/>
  <c r="N192" i="8"/>
  <c r="V184" i="8"/>
  <c r="N184" i="8"/>
  <c r="T168" i="8"/>
  <c r="L168" i="8"/>
  <c r="V144" i="8"/>
  <c r="N144" i="8"/>
  <c r="T141" i="8"/>
  <c r="V140" i="8"/>
  <c r="N140" i="8"/>
  <c r="V138" i="8"/>
  <c r="L118" i="8"/>
  <c r="AB116" i="8"/>
  <c r="T116" i="8"/>
  <c r="X115" i="8"/>
  <c r="X113" i="8"/>
  <c r="V100" i="8"/>
  <c r="N100" i="8"/>
  <c r="X94" i="8"/>
  <c r="P94" i="8"/>
  <c r="L90" i="8"/>
  <c r="AB88" i="8"/>
  <c r="T86" i="8"/>
  <c r="L86" i="8"/>
  <c r="P77" i="8"/>
  <c r="L73" i="8"/>
  <c r="X55" i="8"/>
  <c r="P55" i="8"/>
  <c r="X51" i="8"/>
  <c r="P49" i="8"/>
  <c r="P47" i="8"/>
  <c r="X45" i="8"/>
  <c r="V40" i="8"/>
  <c r="N40" i="8"/>
  <c r="V24" i="8"/>
  <c r="AB274" i="8"/>
  <c r="AB242" i="8"/>
  <c r="V216" i="8"/>
  <c r="N216" i="8"/>
  <c r="V214" i="8"/>
  <c r="N198" i="8"/>
  <c r="N196" i="8"/>
  <c r="V194" i="8"/>
  <c r="V55" i="8"/>
  <c r="N55" i="8"/>
  <c r="V248" i="8"/>
  <c r="N248" i="8"/>
  <c r="AB45" i="8"/>
  <c r="R279" i="8"/>
  <c r="V278" i="8"/>
  <c r="N278" i="8"/>
  <c r="L277" i="8"/>
  <c r="V276" i="8"/>
  <c r="N276" i="8"/>
  <c r="Z272" i="8"/>
  <c r="T272" i="8"/>
  <c r="N272" i="8"/>
  <c r="V265" i="8"/>
  <c r="N265" i="8"/>
  <c r="L264" i="8"/>
  <c r="N263" i="8"/>
  <c r="V261" i="8"/>
  <c r="X259" i="8"/>
  <c r="P259" i="8"/>
  <c r="Z255" i="8"/>
  <c r="AB248" i="8"/>
  <c r="T248" i="8"/>
  <c r="L248" i="8"/>
  <c r="AB225" i="8"/>
  <c r="T225" i="8"/>
  <c r="L225" i="8"/>
  <c r="X224" i="8"/>
  <c r="R224" i="8"/>
  <c r="L224" i="8"/>
  <c r="AB215" i="8"/>
  <c r="T190" i="8"/>
  <c r="V119" i="8"/>
  <c r="V185" i="8"/>
  <c r="V153" i="8"/>
  <c r="V151" i="8"/>
  <c r="R162" i="8"/>
  <c r="N151" i="8"/>
  <c r="R150" i="8"/>
  <c r="R263" i="8"/>
  <c r="Z261" i="8"/>
  <c r="V255" i="8"/>
  <c r="X248" i="8"/>
  <c r="P248" i="8"/>
  <c r="N242" i="8"/>
  <c r="V241" i="8"/>
  <c r="N241" i="8"/>
  <c r="V239" i="8"/>
  <c r="T232" i="8"/>
  <c r="N232" i="8"/>
  <c r="T229" i="8"/>
  <c r="X225" i="8"/>
  <c r="P225" i="8"/>
  <c r="AB224" i="8"/>
  <c r="N224" i="8"/>
  <c r="X190" i="8"/>
  <c r="AB185" i="8"/>
  <c r="V174" i="8"/>
  <c r="N174" i="8"/>
  <c r="X154" i="8"/>
  <c r="V75" i="8"/>
  <c r="N75" i="8"/>
  <c r="V71" i="8"/>
  <c r="N71" i="8"/>
  <c r="AB66" i="8"/>
  <c r="AB57" i="8"/>
  <c r="T57" i="8"/>
  <c r="N57" i="8"/>
  <c r="N32" i="8"/>
  <c r="X250" i="8"/>
  <c r="V244" i="8"/>
  <c r="P191" i="8"/>
  <c r="P190" i="8"/>
  <c r="AB189" i="8"/>
  <c r="X186" i="8"/>
  <c r="P186" i="8"/>
  <c r="T170" i="8"/>
  <c r="L170" i="8"/>
  <c r="X169" i="8"/>
  <c r="P169" i="8"/>
  <c r="Z154" i="8"/>
  <c r="P153" i="8"/>
  <c r="AB152" i="8"/>
  <c r="X151" i="8"/>
  <c r="AB140" i="8"/>
  <c r="T140" i="8"/>
  <c r="L140" i="8"/>
  <c r="R139" i="8"/>
  <c r="L132" i="8"/>
  <c r="X103" i="8"/>
  <c r="P103" i="8"/>
  <c r="AB102" i="8"/>
  <c r="X96" i="8"/>
  <c r="Z57" i="8"/>
  <c r="R57" i="8"/>
  <c r="I57" i="8" s="1" a="1"/>
  <c r="I57" i="8" s="1"/>
  <c r="J57" i="8" s="1"/>
  <c r="L57" i="8"/>
  <c r="X56" i="8"/>
  <c r="P56" i="8"/>
  <c r="V45" i="8"/>
  <c r="P45" i="8"/>
  <c r="P43" i="8"/>
  <c r="P36" i="8"/>
  <c r="V32" i="8"/>
  <c r="N244" i="8"/>
  <c r="P240" i="8"/>
  <c r="N239" i="8"/>
  <c r="V237" i="8"/>
  <c r="V233" i="8"/>
  <c r="N233" i="8"/>
  <c r="Z232" i="8"/>
  <c r="R231" i="8"/>
  <c r="V230" i="8"/>
  <c r="N230" i="8"/>
  <c r="Z229" i="8"/>
  <c r="Z224" i="8"/>
  <c r="T224" i="8"/>
  <c r="Z223" i="8"/>
  <c r="R223" i="8"/>
  <c r="X222" i="8"/>
  <c r="P222" i="8"/>
  <c r="X220" i="8"/>
  <c r="P220" i="8"/>
  <c r="X218" i="8"/>
  <c r="V211" i="8"/>
  <c r="AB186" i="8"/>
  <c r="V181" i="8"/>
  <c r="N181" i="8"/>
  <c r="T180" i="8"/>
  <c r="X170" i="8"/>
  <c r="N156" i="8"/>
  <c r="P154" i="8"/>
  <c r="AB153" i="8"/>
  <c r="X152" i="8"/>
  <c r="P152" i="8"/>
  <c r="AB151" i="8"/>
  <c r="T151" i="8"/>
  <c r="AB149" i="8"/>
  <c r="T147" i="8"/>
  <c r="X140" i="8"/>
  <c r="P140" i="8"/>
  <c r="N132" i="8"/>
  <c r="T118" i="8"/>
  <c r="V114" i="8"/>
  <c r="P108" i="8"/>
  <c r="T107" i="8"/>
  <c r="AB105" i="8"/>
  <c r="X100" i="8"/>
  <c r="P100" i="8"/>
  <c r="L96" i="8"/>
  <c r="X92" i="8"/>
  <c r="P92" i="8"/>
  <c r="V89" i="8"/>
  <c r="X78" i="8"/>
  <c r="AB77" i="8"/>
  <c r="P66" i="8"/>
  <c r="L64" i="8"/>
  <c r="V61" i="8"/>
  <c r="N61" i="8"/>
  <c r="T58" i="8"/>
  <c r="V57" i="8"/>
  <c r="L45" i="8"/>
  <c r="X44" i="8"/>
  <c r="P44" i="8"/>
  <c r="V41" i="8"/>
  <c r="Z36" i="8"/>
  <c r="P35" i="8"/>
  <c r="X33" i="8"/>
  <c r="Z32" i="8"/>
  <c r="T31" i="8"/>
  <c r="N23" i="8"/>
  <c r="V22" i="8"/>
  <c r="N22" i="8"/>
  <c r="V20" i="8"/>
  <c r="N20" i="8"/>
  <c r="V16" i="8"/>
  <c r="P215" i="8"/>
  <c r="T279" i="8"/>
  <c r="AB278" i="8"/>
  <c r="T278" i="8"/>
  <c r="L278" i="8"/>
  <c r="AB276" i="8"/>
  <c r="T276" i="8"/>
  <c r="R274" i="8"/>
  <c r="L274" i="8"/>
  <c r="X273" i="8"/>
  <c r="P273" i="8"/>
  <c r="R272" i="8"/>
  <c r="X270" i="8"/>
  <c r="P270" i="8"/>
  <c r="X267" i="8"/>
  <c r="P267" i="8"/>
  <c r="V263" i="8"/>
  <c r="AB262" i="8"/>
  <c r="T262" i="8"/>
  <c r="L262" i="8"/>
  <c r="AB257" i="8"/>
  <c r="T257" i="8"/>
  <c r="L257" i="8"/>
  <c r="AB255" i="8"/>
  <c r="P255" i="8"/>
  <c r="AB254" i="8"/>
  <c r="T254" i="8"/>
  <c r="L254" i="8"/>
  <c r="L250" i="8"/>
  <c r="X249" i="8"/>
  <c r="P249" i="8"/>
  <c r="X246" i="8"/>
  <c r="P246" i="8"/>
  <c r="V245" i="8"/>
  <c r="AB244" i="8"/>
  <c r="T244" i="8"/>
  <c r="X243" i="8"/>
  <c r="P243" i="8"/>
  <c r="P242" i="8"/>
  <c r="X240" i="8"/>
  <c r="V238" i="8"/>
  <c r="N238" i="8"/>
  <c r="P236" i="8"/>
  <c r="X232" i="8"/>
  <c r="R232" i="8"/>
  <c r="L232" i="8"/>
  <c r="T231" i="8"/>
  <c r="X229" i="8"/>
  <c r="L229" i="8"/>
  <c r="AB227" i="8"/>
  <c r="T227" i="8"/>
  <c r="L227" i="8"/>
  <c r="V225" i="8"/>
  <c r="N225" i="8"/>
  <c r="N218" i="8"/>
  <c r="N217" i="8"/>
  <c r="AB182" i="8"/>
  <c r="X97" i="8"/>
  <c r="N89" i="8"/>
  <c r="R64" i="8"/>
  <c r="AB58" i="8"/>
  <c r="N58" i="8"/>
  <c r="N274" i="8"/>
  <c r="Z269" i="8"/>
  <c r="V267" i="8"/>
  <c r="X264" i="8"/>
  <c r="P264" i="8"/>
  <c r="Z263" i="8"/>
  <c r="V249" i="8"/>
  <c r="N247" i="8"/>
  <c r="V246" i="8"/>
  <c r="Z245" i="8"/>
  <c r="V236" i="8"/>
  <c r="N236" i="8"/>
  <c r="X231" i="8"/>
  <c r="T215" i="8"/>
  <c r="Z185" i="8"/>
  <c r="L185" i="8"/>
  <c r="N177" i="8"/>
  <c r="V173" i="8"/>
  <c r="N171" i="8"/>
  <c r="V145" i="8"/>
  <c r="N145" i="8"/>
  <c r="N143" i="8"/>
  <c r="N110" i="8"/>
  <c r="V109" i="8"/>
  <c r="N91" i="8"/>
  <c r="AB87" i="8"/>
  <c r="V87" i="8"/>
  <c r="N87" i="8"/>
  <c r="V83" i="8"/>
  <c r="N83" i="8"/>
  <c r="V81" i="8"/>
  <c r="V79" i="8"/>
  <c r="N79" i="8"/>
  <c r="V72" i="8"/>
  <c r="N72" i="8"/>
  <c r="Z66" i="8"/>
  <c r="R66" i="8"/>
  <c r="X279" i="8"/>
  <c r="N267" i="8"/>
  <c r="AB264" i="8"/>
  <c r="T264" i="8"/>
  <c r="R256" i="8"/>
  <c r="N255" i="8"/>
  <c r="N249" i="8"/>
  <c r="N246" i="8"/>
  <c r="N229" i="8"/>
  <c r="T185" i="8"/>
  <c r="N173" i="8"/>
  <c r="V171" i="8"/>
  <c r="V120" i="8"/>
  <c r="N120" i="8"/>
  <c r="AB279" i="8"/>
  <c r="L279" i="8"/>
  <c r="X278" i="8"/>
  <c r="P278" i="8"/>
  <c r="X276" i="8"/>
  <c r="P276" i="8"/>
  <c r="Z274" i="8"/>
  <c r="R269" i="8"/>
  <c r="X268" i="8"/>
  <c r="P268" i="8"/>
  <c r="AB267" i="8"/>
  <c r="T267" i="8"/>
  <c r="L267" i="8"/>
  <c r="P266" i="8"/>
  <c r="Z258" i="8"/>
  <c r="X257" i="8"/>
  <c r="P257" i="8"/>
  <c r="L255" i="8"/>
  <c r="X254" i="8"/>
  <c r="P254" i="8"/>
  <c r="Z250" i="8"/>
  <c r="AB249" i="8"/>
  <c r="T249" i="8"/>
  <c r="I249" i="8" s="1" a="1"/>
  <c r="I249" i="8" s="1"/>
  <c r="L249" i="8"/>
  <c r="P247" i="8"/>
  <c r="AB246" i="8"/>
  <c r="T246" i="8"/>
  <c r="L246" i="8"/>
  <c r="X244" i="8"/>
  <c r="P244" i="8"/>
  <c r="Z242" i="8"/>
  <c r="T242" i="8"/>
  <c r="X233" i="8"/>
  <c r="P233" i="8"/>
  <c r="AB232" i="8"/>
  <c r="AB231" i="8"/>
  <c r="L231" i="8"/>
  <c r="X230" i="8"/>
  <c r="P230" i="8"/>
  <c r="AB229" i="8"/>
  <c r="AB141" i="8"/>
  <c r="AB97" i="8"/>
  <c r="AB91" i="8"/>
  <c r="T91" i="8"/>
  <c r="V64" i="8"/>
  <c r="X42" i="8"/>
  <c r="Z218" i="8"/>
  <c r="L218" i="8"/>
  <c r="P217" i="8"/>
  <c r="R215" i="8"/>
  <c r="N195" i="8"/>
  <c r="Z189" i="8"/>
  <c r="X188" i="8"/>
  <c r="X185" i="8"/>
  <c r="R185" i="8"/>
  <c r="P177" i="8"/>
  <c r="T174" i="8"/>
  <c r="X171" i="8"/>
  <c r="P171" i="8"/>
  <c r="AB156" i="8"/>
  <c r="V156" i="8"/>
  <c r="P156" i="8"/>
  <c r="P145" i="8"/>
  <c r="AB144" i="8"/>
  <c r="T144" i="8"/>
  <c r="L144" i="8"/>
  <c r="X143" i="8"/>
  <c r="T142" i="8"/>
  <c r="L142" i="8"/>
  <c r="P136" i="8"/>
  <c r="X134" i="8"/>
  <c r="P134" i="8"/>
  <c r="X132" i="8"/>
  <c r="P132" i="8"/>
  <c r="AB131" i="8"/>
  <c r="T131" i="8"/>
  <c r="X120" i="8"/>
  <c r="P120" i="8"/>
  <c r="AB119" i="8"/>
  <c r="Z113" i="8"/>
  <c r="P111" i="8"/>
  <c r="V110" i="8"/>
  <c r="Z93" i="8"/>
  <c r="T93" i="8"/>
  <c r="L93" i="8"/>
  <c r="T87" i="8"/>
  <c r="L87" i="8"/>
  <c r="AB81" i="8"/>
  <c r="T81" i="8"/>
  <c r="AB79" i="8"/>
  <c r="T79" i="8"/>
  <c r="L79" i="8"/>
  <c r="AB71" i="8"/>
  <c r="T71" i="8"/>
  <c r="L71" i="8"/>
  <c r="X70" i="8"/>
  <c r="T69" i="8"/>
  <c r="T66" i="8"/>
  <c r="AB65" i="8"/>
  <c r="T65" i="8"/>
  <c r="L65" i="8"/>
  <c r="AB50" i="8"/>
  <c r="AB39" i="8"/>
  <c r="Z37" i="8"/>
  <c r="L37" i="8"/>
  <c r="P23" i="8"/>
  <c r="V222" i="8"/>
  <c r="N222" i="8"/>
  <c r="V220" i="8"/>
  <c r="N220" i="8"/>
  <c r="V218" i="8"/>
  <c r="I218" i="8" s="1" a="1"/>
  <c r="I218" i="8" s="1"/>
  <c r="J218" i="8" s="1"/>
  <c r="P218" i="8"/>
  <c r="Z216" i="8"/>
  <c r="T216" i="8"/>
  <c r="T214" i="8"/>
  <c r="N214" i="8"/>
  <c r="L213" i="8"/>
  <c r="V212" i="8"/>
  <c r="N210" i="8"/>
  <c r="L209" i="8"/>
  <c r="P207" i="8"/>
  <c r="L201" i="8"/>
  <c r="V200" i="8"/>
  <c r="N200" i="8"/>
  <c r="AB192" i="8"/>
  <c r="T192" i="8"/>
  <c r="L192" i="8"/>
  <c r="V189" i="8"/>
  <c r="T188" i="8"/>
  <c r="X187" i="8"/>
  <c r="N185" i="8"/>
  <c r="L184" i="8"/>
  <c r="X183" i="8"/>
  <c r="P183" i="8"/>
  <c r="AB181" i="8"/>
  <c r="T181" i="8"/>
  <c r="X174" i="8"/>
  <c r="P174" i="8"/>
  <c r="AB173" i="8"/>
  <c r="T173" i="8"/>
  <c r="AB171" i="8"/>
  <c r="T171" i="8"/>
  <c r="L171" i="8"/>
  <c r="V169" i="8"/>
  <c r="N169" i="8"/>
  <c r="Z168" i="8"/>
  <c r="T154" i="8"/>
  <c r="N154" i="8"/>
  <c r="N153" i="8"/>
  <c r="V152" i="8"/>
  <c r="N152" i="8"/>
  <c r="X144" i="8"/>
  <c r="P144" i="8"/>
  <c r="X142" i="8"/>
  <c r="P142" i="8"/>
  <c r="V139" i="8"/>
  <c r="L134" i="8"/>
  <c r="X131" i="8"/>
  <c r="X121" i="8"/>
  <c r="P121" i="8"/>
  <c r="AB118" i="8"/>
  <c r="V118" i="8"/>
  <c r="N118" i="8"/>
  <c r="L116" i="8"/>
  <c r="N113" i="8"/>
  <c r="L110" i="8"/>
  <c r="N105" i="8"/>
  <c r="P97" i="8"/>
  <c r="P89" i="8"/>
  <c r="P87" i="8"/>
  <c r="AB86" i="8"/>
  <c r="V86" i="8"/>
  <c r="N86" i="8"/>
  <c r="Z84" i="8"/>
  <c r="T84" i="8"/>
  <c r="X83" i="8"/>
  <c r="P83" i="8"/>
  <c r="X81" i="8"/>
  <c r="X79" i="8"/>
  <c r="P79" i="8"/>
  <c r="N77" i="8"/>
  <c r="X75" i="8"/>
  <c r="P75" i="8"/>
  <c r="X73" i="8"/>
  <c r="P73" i="8"/>
  <c r="AB72" i="8"/>
  <c r="T72" i="8"/>
  <c r="L72" i="8"/>
  <c r="X71" i="8"/>
  <c r="T70" i="8"/>
  <c r="X66" i="8"/>
  <c r="P65" i="8"/>
  <c r="X63" i="8"/>
  <c r="N60" i="8"/>
  <c r="V58" i="8"/>
  <c r="P58" i="8"/>
  <c r="V54" i="8"/>
  <c r="N54" i="8"/>
  <c r="V52" i="8"/>
  <c r="V51" i="8"/>
  <c r="N47" i="8"/>
  <c r="Z45" i="8"/>
  <c r="N45" i="8"/>
  <c r="N39" i="8"/>
  <c r="P37" i="8"/>
  <c r="AB36" i="8"/>
  <c r="T36" i="8"/>
  <c r="N36" i="8"/>
  <c r="X29" i="8"/>
  <c r="X27" i="8"/>
  <c r="AB23" i="8"/>
  <c r="T23" i="8"/>
  <c r="AB19" i="8"/>
  <c r="V17" i="8"/>
  <c r="N17" i="8"/>
  <c r="T9" i="8"/>
  <c r="L9" i="8"/>
  <c r="L226" i="8"/>
  <c r="R106" i="8"/>
  <c r="L41" i="8"/>
  <c r="X275" i="8"/>
  <c r="P275" i="8"/>
  <c r="V273" i="8"/>
  <c r="N273" i="8"/>
  <c r="V270" i="8"/>
  <c r="T226" i="8"/>
  <c r="N226" i="8"/>
  <c r="X172" i="8"/>
  <c r="Z153" i="8"/>
  <c r="T153" i="8"/>
  <c r="X150" i="8"/>
  <c r="P150" i="8"/>
  <c r="X148" i="8"/>
  <c r="P148" i="8"/>
  <c r="X146" i="8"/>
  <c r="AB139" i="8"/>
  <c r="T139" i="8"/>
  <c r="AB138" i="8"/>
  <c r="AB134" i="8"/>
  <c r="X127" i="8"/>
  <c r="P127" i="8"/>
  <c r="V122" i="8"/>
  <c r="X106" i="8"/>
  <c r="P106" i="8"/>
  <c r="V103" i="8"/>
  <c r="N103" i="8"/>
  <c r="P98" i="8"/>
  <c r="N95" i="8"/>
  <c r="V92" i="8"/>
  <c r="T89" i="8"/>
  <c r="T88" i="8"/>
  <c r="AB73" i="8"/>
  <c r="V73" i="8"/>
  <c r="V70" i="8"/>
  <c r="P70" i="8"/>
  <c r="P63" i="8"/>
  <c r="P51" i="8"/>
  <c r="X50" i="8"/>
  <c r="X48" i="8"/>
  <c r="P48" i="8"/>
  <c r="T47" i="8"/>
  <c r="X25" i="8"/>
  <c r="P25" i="8"/>
  <c r="AB24" i="8"/>
  <c r="Z262" i="8"/>
  <c r="R262" i="8"/>
  <c r="X261" i="8"/>
  <c r="R261" i="8"/>
  <c r="AB256" i="8"/>
  <c r="X256" i="8"/>
  <c r="T256" i="8"/>
  <c r="P256" i="8"/>
  <c r="L256" i="8"/>
  <c r="T247" i="8"/>
  <c r="R242" i="8"/>
  <c r="L242" i="8"/>
  <c r="N240" i="8"/>
  <c r="Z237" i="8"/>
  <c r="AB217" i="8"/>
  <c r="T217" i="8"/>
  <c r="L215" i="8"/>
  <c r="P203" i="8"/>
  <c r="X201" i="8"/>
  <c r="X197" i="8"/>
  <c r="V275" i="8"/>
  <c r="N275" i="8"/>
  <c r="AB273" i="8"/>
  <c r="T273" i="8"/>
  <c r="L273" i="8"/>
  <c r="AB270" i="8"/>
  <c r="T270" i="8"/>
  <c r="L270" i="8"/>
  <c r="N266" i="8"/>
  <c r="I264" i="8" a="1"/>
  <c r="I264" i="8" s="1"/>
  <c r="J264" i="8" s="1"/>
  <c r="AB261" i="8"/>
  <c r="L261" i="8"/>
  <c r="AB259" i="8"/>
  <c r="T259" i="8"/>
  <c r="L259" i="8"/>
  <c r="L258" i="8"/>
  <c r="T255" i="8"/>
  <c r="N253" i="8"/>
  <c r="X247" i="8"/>
  <c r="R245" i="8"/>
  <c r="AB243" i="8"/>
  <c r="T243" i="8"/>
  <c r="L243" i="8"/>
  <c r="X241" i="8"/>
  <c r="P241" i="8"/>
  <c r="R240" i="8"/>
  <c r="Z239" i="8"/>
  <c r="N237" i="8"/>
  <c r="V235" i="8"/>
  <c r="N235" i="8"/>
  <c r="X227" i="8"/>
  <c r="P227" i="8"/>
  <c r="AB226" i="8"/>
  <c r="X226" i="8"/>
  <c r="AB223" i="8"/>
  <c r="L223" i="8"/>
  <c r="Z217" i="8"/>
  <c r="R204" i="8"/>
  <c r="V203" i="8"/>
  <c r="N203" i="8"/>
  <c r="V202" i="8"/>
  <c r="V188" i="8"/>
  <c r="P188" i="8"/>
  <c r="Z186" i="8"/>
  <c r="T186" i="8"/>
  <c r="L186" i="8"/>
  <c r="X184" i="8"/>
  <c r="P182" i="8"/>
  <c r="V177" i="8"/>
  <c r="AB143" i="8"/>
  <c r="Z139" i="8"/>
  <c r="N139" i="8"/>
  <c r="Z138" i="8"/>
  <c r="T138" i="8"/>
  <c r="Z134" i="8"/>
  <c r="T134" i="8"/>
  <c r="X133" i="8"/>
  <c r="V132" i="8"/>
  <c r="V128" i="8"/>
  <c r="AB127" i="8"/>
  <c r="V127" i="8"/>
  <c r="N127" i="8"/>
  <c r="X125" i="8"/>
  <c r="X123" i="8"/>
  <c r="P123" i="8"/>
  <c r="AB122" i="8"/>
  <c r="T122" i="8"/>
  <c r="N122" i="8"/>
  <c r="Z116" i="8"/>
  <c r="R116" i="8"/>
  <c r="R115" i="8"/>
  <c r="AB110" i="8"/>
  <c r="T110" i="8"/>
  <c r="L108" i="8"/>
  <c r="V104" i="8"/>
  <c r="T103" i="8"/>
  <c r="X98" i="8"/>
  <c r="P93" i="8"/>
  <c r="AB92" i="8"/>
  <c r="T92" i="8"/>
  <c r="N92" i="8"/>
  <c r="Z91" i="8"/>
  <c r="R91" i="8"/>
  <c r="X89" i="8"/>
  <c r="T85" i="8"/>
  <c r="Z80" i="8"/>
  <c r="T77" i="8"/>
  <c r="V76" i="8"/>
  <c r="AB70" i="8"/>
  <c r="N70" i="8"/>
  <c r="V68" i="8"/>
  <c r="N68" i="8"/>
  <c r="T67" i="8"/>
  <c r="L67" i="8"/>
  <c r="N66" i="8"/>
  <c r="AB63" i="8"/>
  <c r="L62" i="8"/>
  <c r="AB60" i="8"/>
  <c r="T60" i="8"/>
  <c r="Z58" i="8"/>
  <c r="P52" i="8"/>
  <c r="AB51" i="8"/>
  <c r="AB44" i="8"/>
  <c r="T44" i="8"/>
  <c r="X41" i="8"/>
  <c r="N41" i="8"/>
  <c r="V33" i="8"/>
  <c r="L33" i="8"/>
  <c r="AB27" i="8"/>
  <c r="T27" i="8"/>
  <c r="V25" i="8"/>
  <c r="N24" i="8"/>
  <c r="Z19" i="8"/>
  <c r="L19" i="8"/>
  <c r="X16" i="8"/>
  <c r="T16" i="8"/>
  <c r="N16" i="8"/>
  <c r="X12" i="8"/>
  <c r="P12" i="8"/>
  <c r="AB11" i="8"/>
  <c r="T11" i="8"/>
  <c r="P9" i="8"/>
  <c r="AB193" i="8"/>
  <c r="AB275" i="8"/>
  <c r="T275" i="8"/>
  <c r="L275" i="8"/>
  <c r="P263" i="8"/>
  <c r="AB252" i="8"/>
  <c r="T252" i="8"/>
  <c r="AB247" i="8"/>
  <c r="L247" i="8"/>
  <c r="V240" i="8"/>
  <c r="AB235" i="8"/>
  <c r="T235" i="8"/>
  <c r="L235" i="8"/>
  <c r="R229" i="8"/>
  <c r="R226" i="8"/>
  <c r="Z221" i="8"/>
  <c r="X217" i="8"/>
  <c r="X215" i="8"/>
  <c r="T209" i="8"/>
  <c r="T205" i="8"/>
  <c r="T203" i="8"/>
  <c r="L203" i="8"/>
  <c r="T201" i="8"/>
  <c r="T197" i="8"/>
  <c r="V193" i="8"/>
  <c r="AB188" i="8"/>
  <c r="N188" i="8"/>
  <c r="Z182" i="8"/>
  <c r="V182" i="8"/>
  <c r="V178" i="8"/>
  <c r="T177" i="8"/>
  <c r="V175" i="8"/>
  <c r="N175" i="8"/>
  <c r="AB172" i="8"/>
  <c r="AB170" i="8"/>
  <c r="V170" i="8"/>
  <c r="N170" i="8"/>
  <c r="AB168" i="8"/>
  <c r="X153" i="8"/>
  <c r="L153" i="8"/>
  <c r="AB150" i="8"/>
  <c r="AB148" i="8"/>
  <c r="T148" i="8"/>
  <c r="R143" i="8"/>
  <c r="X139" i="8"/>
  <c r="R138" i="8"/>
  <c r="N137" i="8"/>
  <c r="R134" i="8"/>
  <c r="N128" i="8"/>
  <c r="Z127" i="8"/>
  <c r="R122" i="8"/>
  <c r="AB114" i="8"/>
  <c r="T113" i="8"/>
  <c r="L112" i="8"/>
  <c r="L106" i="8"/>
  <c r="R103" i="8"/>
  <c r="T101" i="8"/>
  <c r="R92" i="8"/>
  <c r="L92" i="8"/>
  <c r="X91" i="8"/>
  <c r="P91" i="8"/>
  <c r="AB89" i="8"/>
  <c r="L89" i="8"/>
  <c r="V84" i="8"/>
  <c r="X77" i="8"/>
  <c r="Z76" i="8"/>
  <c r="T76" i="8"/>
  <c r="Z70" i="8"/>
  <c r="AB64" i="8"/>
  <c r="X64" i="8"/>
  <c r="T64" i="8"/>
  <c r="P64" i="8"/>
  <c r="Z63" i="8"/>
  <c r="T63" i="8"/>
  <c r="L63" i="8"/>
  <c r="R62" i="8"/>
  <c r="Z60" i="8"/>
  <c r="T51" i="8"/>
  <c r="L51" i="8"/>
  <c r="AB48" i="8"/>
  <c r="T48" i="8"/>
  <c r="L48" i="8"/>
  <c r="Z44" i="8"/>
  <c r="R41" i="8"/>
  <c r="T39" i="8"/>
  <c r="V30" i="8"/>
  <c r="N30" i="8"/>
  <c r="X24" i="8"/>
  <c r="R24" i="8"/>
  <c r="V18" i="8"/>
  <c r="N270" i="8"/>
  <c r="V268" i="8"/>
  <c r="N268" i="8"/>
  <c r="X262" i="8"/>
  <c r="P262" i="8"/>
  <c r="V259" i="8"/>
  <c r="N259" i="8"/>
  <c r="AB251" i="8"/>
  <c r="T251" i="8"/>
  <c r="L251" i="8"/>
  <c r="I251" i="8" s="1" a="1"/>
  <c r="I251" i="8" s="1"/>
  <c r="V243" i="8"/>
  <c r="N243" i="8"/>
  <c r="AB241" i="8"/>
  <c r="T241" i="8"/>
  <c r="L241" i="8"/>
  <c r="AB238" i="8"/>
  <c r="T238" i="8"/>
  <c r="L238" i="8"/>
  <c r="X235" i="8"/>
  <c r="P235" i="8"/>
  <c r="AB233" i="8"/>
  <c r="T233" i="8"/>
  <c r="L233" i="8"/>
  <c r="AB230" i="8"/>
  <c r="T230" i="8"/>
  <c r="L230" i="8"/>
  <c r="V227" i="8"/>
  <c r="N227" i="8"/>
  <c r="L219" i="8"/>
  <c r="V217" i="8"/>
  <c r="L217" i="8"/>
  <c r="Z212" i="8"/>
  <c r="V210" i="8"/>
  <c r="X207" i="8"/>
  <c r="X203" i="8"/>
  <c r="N201" i="8"/>
  <c r="T200" i="8"/>
  <c r="N197" i="8"/>
  <c r="T196" i="8"/>
  <c r="P194" i="8"/>
  <c r="P192" i="8"/>
  <c r="AB190" i="8"/>
  <c r="V190" i="8"/>
  <c r="L190" i="8"/>
  <c r="P189" i="8"/>
  <c r="L188" i="8"/>
  <c r="V186" i="8"/>
  <c r="P185" i="8"/>
  <c r="T182" i="8"/>
  <c r="L182" i="8"/>
  <c r="X178" i="8"/>
  <c r="P178" i="8"/>
  <c r="AB177" i="8"/>
  <c r="P176" i="8"/>
  <c r="N172" i="8"/>
  <c r="P170" i="8"/>
  <c r="AB169" i="8"/>
  <c r="T169" i="8"/>
  <c r="T166" i="8"/>
  <c r="N166" i="8"/>
  <c r="V164" i="8"/>
  <c r="N164" i="8"/>
  <c r="V162" i="8"/>
  <c r="N162" i="8"/>
  <c r="V160" i="8"/>
  <c r="N160" i="8"/>
  <c r="V158" i="8"/>
  <c r="N158" i="8"/>
  <c r="R157" i="8"/>
  <c r="AB154" i="8"/>
  <c r="V154" i="8"/>
  <c r="L154" i="8"/>
  <c r="R153" i="8"/>
  <c r="Z152" i="8"/>
  <c r="T152" i="8"/>
  <c r="L152" i="8"/>
  <c r="V150" i="8"/>
  <c r="N150" i="8"/>
  <c r="R149" i="8"/>
  <c r="N148" i="8"/>
  <c r="T145" i="8"/>
  <c r="V143" i="8"/>
  <c r="AB142" i="8"/>
  <c r="V142" i="8"/>
  <c r="N142" i="8"/>
  <c r="L139" i="8"/>
  <c r="X138" i="8"/>
  <c r="N138" i="8"/>
  <c r="Z137" i="8"/>
  <c r="L137" i="8"/>
  <c r="V135" i="8"/>
  <c r="V134" i="8"/>
  <c r="AB133" i="8"/>
  <c r="R132" i="8"/>
  <c r="Z128" i="8"/>
  <c r="V123" i="8"/>
  <c r="N123" i="8"/>
  <c r="Z122" i="8"/>
  <c r="R118" i="8"/>
  <c r="I118" i="8" s="1" a="1"/>
  <c r="I118" i="8" s="1"/>
  <c r="J118" i="8" s="1"/>
  <c r="X117" i="8"/>
  <c r="P117" i="8"/>
  <c r="V116" i="8"/>
  <c r="R113" i="8"/>
  <c r="L113" i="8"/>
  <c r="X112" i="8"/>
  <c r="P112" i="8"/>
  <c r="V108" i="8"/>
  <c r="AB103" i="8"/>
  <c r="L103" i="8"/>
  <c r="AB101" i="8"/>
  <c r="N101" i="8"/>
  <c r="L100" i="8"/>
  <c r="T97" i="8"/>
  <c r="Z94" i="8"/>
  <c r="AB93" i="8"/>
  <c r="V93" i="8"/>
  <c r="N93" i="8"/>
  <c r="Z92" i="8"/>
  <c r="V91" i="8"/>
  <c r="Z90" i="8"/>
  <c r="P90" i="8"/>
  <c r="R86" i="8"/>
  <c r="I86" i="8" s="1" a="1"/>
  <c r="I86" i="8" s="1"/>
  <c r="J86" i="8" s="1"/>
  <c r="P84" i="8"/>
  <c r="AB83" i="8"/>
  <c r="T83" i="8"/>
  <c r="L83" i="8"/>
  <c r="N80" i="8"/>
  <c r="P78" i="8"/>
  <c r="P76" i="8"/>
  <c r="AB75" i="8"/>
  <c r="T75" i="8"/>
  <c r="L75" i="8"/>
  <c r="R73" i="8"/>
  <c r="X72" i="8"/>
  <c r="P72" i="8"/>
  <c r="I72" i="8" s="1" a="1"/>
  <c r="I72" i="8" s="1"/>
  <c r="J72" i="8" s="1"/>
  <c r="P71" i="8"/>
  <c r="L70" i="8"/>
  <c r="N67" i="8"/>
  <c r="X65" i="8"/>
  <c r="N65" i="8"/>
  <c r="N63" i="8"/>
  <c r="T62" i="8"/>
  <c r="V60" i="8"/>
  <c r="L60" i="8"/>
  <c r="N59" i="8"/>
  <c r="L58" i="8"/>
  <c r="L56" i="8"/>
  <c r="L55" i="8"/>
  <c r="R54" i="8"/>
  <c r="L53" i="8"/>
  <c r="T52" i="8"/>
  <c r="N51" i="8"/>
  <c r="AB49" i="8"/>
  <c r="V48" i="8"/>
  <c r="N48" i="8"/>
  <c r="V44" i="8"/>
  <c r="L44" i="8"/>
  <c r="I44" i="8" s="1" a="1"/>
  <c r="I44" i="8" s="1"/>
  <c r="P42" i="8"/>
  <c r="AB40" i="8"/>
  <c r="T40" i="8"/>
  <c r="L40" i="8"/>
  <c r="V36" i="8"/>
  <c r="Z33" i="8"/>
  <c r="V28" i="8"/>
  <c r="N28" i="8"/>
  <c r="L27" i="8"/>
  <c r="AB25" i="8"/>
  <c r="T25" i="8"/>
  <c r="L25" i="8"/>
  <c r="T24" i="8"/>
  <c r="N21" i="8"/>
  <c r="P19" i="8"/>
  <c r="N15" i="8"/>
  <c r="N12" i="8"/>
  <c r="L11" i="8"/>
  <c r="AB9" i="8"/>
  <c r="V9" i="8"/>
  <c r="N9" i="8"/>
  <c r="R277" i="8"/>
  <c r="L252" i="8"/>
  <c r="X271" i="8"/>
  <c r="P271" i="8"/>
  <c r="T268" i="8"/>
  <c r="AB266" i="8"/>
  <c r="T266" i="8"/>
  <c r="L266" i="8"/>
  <c r="N260" i="8"/>
  <c r="X252" i="8"/>
  <c r="V250" i="8"/>
  <c r="N250" i="8"/>
  <c r="AB245" i="8"/>
  <c r="T245" i="8"/>
  <c r="L245" i="8"/>
  <c r="R244" i="8"/>
  <c r="AB239" i="8"/>
  <c r="T239" i="8"/>
  <c r="L239" i="8"/>
  <c r="AB236" i="8"/>
  <c r="L236" i="8"/>
  <c r="X234" i="8"/>
  <c r="P234" i="8"/>
  <c r="V229" i="8"/>
  <c r="V228" i="8"/>
  <c r="T219" i="8"/>
  <c r="AB213" i="8"/>
  <c r="N208" i="8"/>
  <c r="T184" i="8"/>
  <c r="R172" i="8"/>
  <c r="V165" i="8"/>
  <c r="N163" i="8"/>
  <c r="V161" i="8"/>
  <c r="V157" i="8"/>
  <c r="N149" i="8"/>
  <c r="P141" i="8"/>
  <c r="AB129" i="8"/>
  <c r="Z106" i="8"/>
  <c r="P85" i="8"/>
  <c r="N31" i="8"/>
  <c r="AB31" i="8"/>
  <c r="P31" i="8"/>
  <c r="P221" i="8"/>
  <c r="X221" i="8"/>
  <c r="L276" i="8"/>
  <c r="I276" i="8" s="1" a="1"/>
  <c r="I276" i="8" s="1"/>
  <c r="P260" i="8"/>
  <c r="X277" i="8"/>
  <c r="P277" i="8"/>
  <c r="V274" i="8"/>
  <c r="AB269" i="8"/>
  <c r="T269" i="8"/>
  <c r="L269" i="8"/>
  <c r="R268" i="8"/>
  <c r="AB263" i="8"/>
  <c r="T263" i="8"/>
  <c r="L263" i="8"/>
  <c r="AB260" i="8"/>
  <c r="L260" i="8"/>
  <c r="X258" i="8"/>
  <c r="P258" i="8"/>
  <c r="V253" i="8"/>
  <c r="I253" i="8" s="1" a="1"/>
  <c r="I253" i="8" s="1"/>
  <c r="J253" i="8" s="1"/>
  <c r="V252" i="8"/>
  <c r="X237" i="8"/>
  <c r="P237" i="8"/>
  <c r="T228" i="8"/>
  <c r="AB219" i="8"/>
  <c r="R219" i="8"/>
  <c r="T176" i="8"/>
  <c r="L176" i="8"/>
  <c r="X141" i="8"/>
  <c r="N129" i="8"/>
  <c r="Z129" i="8"/>
  <c r="X114" i="8"/>
  <c r="N88" i="8"/>
  <c r="V88" i="8"/>
  <c r="X85" i="8"/>
  <c r="Z53" i="8"/>
  <c r="L43" i="8"/>
  <c r="N43" i="8"/>
  <c r="AB43" i="8"/>
  <c r="L35" i="8"/>
  <c r="N35" i="8"/>
  <c r="AB35" i="8"/>
  <c r="Z277" i="8"/>
  <c r="R271" i="8"/>
  <c r="Z161" i="8"/>
  <c r="V277" i="8"/>
  <c r="N277" i="8"/>
  <c r="V271" i="8"/>
  <c r="N271" i="8"/>
  <c r="X236" i="8"/>
  <c r="V234" i="8"/>
  <c r="N234" i="8"/>
  <c r="R228" i="8"/>
  <c r="P226" i="8"/>
  <c r="N221" i="8"/>
  <c r="P219" i="8"/>
  <c r="N215" i="8"/>
  <c r="V215" i="8"/>
  <c r="Z213" i="8"/>
  <c r="Z191" i="8"/>
  <c r="R165" i="8"/>
  <c r="R161" i="8"/>
  <c r="R112" i="8"/>
  <c r="AB112" i="8"/>
  <c r="N109" i="8"/>
  <c r="N108" i="8"/>
  <c r="AB69" i="8"/>
  <c r="X69" i="8"/>
  <c r="L69" i="8"/>
  <c r="Z69" i="8"/>
  <c r="V176" i="8"/>
  <c r="N155" i="8"/>
  <c r="L141" i="8"/>
  <c r="N131" i="8"/>
  <c r="N125" i="8"/>
  <c r="R124" i="8"/>
  <c r="T114" i="8"/>
  <c r="T112" i="8"/>
  <c r="AB109" i="8"/>
  <c r="T108" i="8"/>
  <c r="Z88" i="8"/>
  <c r="L85" i="8"/>
  <c r="T43" i="8"/>
  <c r="T35" i="8"/>
  <c r="N29" i="8"/>
  <c r="R21" i="8"/>
  <c r="P21" i="8"/>
  <c r="N258" i="8"/>
  <c r="L244" i="8"/>
  <c r="P228" i="8"/>
  <c r="I225" i="8" a="1"/>
  <c r="I225" i="8" s="1"/>
  <c r="V221" i="8"/>
  <c r="AB277" i="8"/>
  <c r="T277" i="8"/>
  <c r="AB271" i="8"/>
  <c r="T271" i="8"/>
  <c r="L271" i="8"/>
  <c r="AB268" i="8"/>
  <c r="L268" i="8"/>
  <c r="X266" i="8"/>
  <c r="V260" i="8"/>
  <c r="I255" i="8" a="1"/>
  <c r="I255" i="8" s="1"/>
  <c r="J255" i="8" s="1"/>
  <c r="P252" i="8"/>
  <c r="X245" i="8"/>
  <c r="P245" i="8"/>
  <c r="X239" i="8"/>
  <c r="P239" i="8"/>
  <c r="T236" i="8"/>
  <c r="AB234" i="8"/>
  <c r="T234" i="8"/>
  <c r="L234" i="8"/>
  <c r="N228" i="8"/>
  <c r="L221" i="8"/>
  <c r="Z215" i="8"/>
  <c r="T199" i="8"/>
  <c r="X196" i="8"/>
  <c r="P193" i="8"/>
  <c r="N193" i="8"/>
  <c r="Z193" i="8"/>
  <c r="L193" i="8"/>
  <c r="R193" i="8"/>
  <c r="T193" i="8"/>
  <c r="R191" i="8"/>
  <c r="X189" i="8"/>
  <c r="V149" i="8"/>
  <c r="P119" i="8"/>
  <c r="L109" i="8"/>
  <c r="T106" i="8"/>
  <c r="P88" i="8"/>
  <c r="AB59" i="8"/>
  <c r="P59" i="8"/>
  <c r="X21" i="8"/>
  <c r="X260" i="8"/>
  <c r="V258" i="8"/>
  <c r="R252" i="8"/>
  <c r="I279" i="8" a="1"/>
  <c r="I279" i="8" s="1"/>
  <c r="J279" i="8" s="1"/>
  <c r="X269" i="8"/>
  <c r="P269" i="8"/>
  <c r="I267" i="8" a="1"/>
  <c r="I267" i="8" s="1"/>
  <c r="J267" i="8" s="1"/>
  <c r="X263" i="8"/>
  <c r="T260" i="8"/>
  <c r="AB258" i="8"/>
  <c r="T258" i="8"/>
  <c r="I257" i="8" a="1"/>
  <c r="I257" i="8" s="1"/>
  <c r="J257" i="8" s="1"/>
  <c r="N252" i="8"/>
  <c r="V242" i="8"/>
  <c r="AB237" i="8"/>
  <c r="T237" i="8"/>
  <c r="L237" i="8"/>
  <c r="AB228" i="8"/>
  <c r="L228" i="8"/>
  <c r="T221" i="8"/>
  <c r="T213" i="8"/>
  <c r="V204" i="8"/>
  <c r="R155" i="8"/>
  <c r="V155" i="8"/>
  <c r="N141" i="8"/>
  <c r="V141" i="8"/>
  <c r="X111" i="8"/>
  <c r="Z111" i="8"/>
  <c r="N85" i="8"/>
  <c r="V85" i="8"/>
  <c r="N53" i="8"/>
  <c r="V53" i="8"/>
  <c r="P53" i="8"/>
  <c r="X53" i="8"/>
  <c r="P29" i="8"/>
  <c r="Z29" i="8"/>
  <c r="R29" i="8"/>
  <c r="AB221" i="8"/>
  <c r="I233" i="8" a="1"/>
  <c r="I233" i="8" s="1"/>
  <c r="J233" i="8" s="1"/>
  <c r="X228" i="8"/>
  <c r="V226" i="8"/>
  <c r="I223" i="8" a="1"/>
  <c r="I223" i="8" s="1"/>
  <c r="R221" i="8"/>
  <c r="I216" i="8" a="1"/>
  <c r="I216" i="8" s="1"/>
  <c r="J216" i="8" s="1"/>
  <c r="P213" i="8"/>
  <c r="AB211" i="8"/>
  <c r="N211" i="8"/>
  <c r="T207" i="8"/>
  <c r="N206" i="8"/>
  <c r="R196" i="8"/>
  <c r="P184" i="8"/>
  <c r="AB184" i="8"/>
  <c r="AB176" i="8"/>
  <c r="Z141" i="8"/>
  <c r="V125" i="8"/>
  <c r="R119" i="8"/>
  <c r="T119" i="8"/>
  <c r="L119" i="8"/>
  <c r="Z112" i="8"/>
  <c r="L98" i="8"/>
  <c r="Z98" i="8"/>
  <c r="L88" i="8"/>
  <c r="Z85" i="8"/>
  <c r="P69" i="8"/>
  <c r="AB53" i="8"/>
  <c r="R53" i="8"/>
  <c r="I45" i="8" a="1"/>
  <c r="I45" i="8" s="1"/>
  <c r="J45" i="8" s="1"/>
  <c r="V29" i="8"/>
  <c r="N219" i="8"/>
  <c r="X214" i="8"/>
  <c r="AB212" i="8"/>
  <c r="N212" i="8"/>
  <c r="T211" i="8"/>
  <c r="V208" i="8"/>
  <c r="AB207" i="8"/>
  <c r="L205" i="8"/>
  <c r="L195" i="8"/>
  <c r="X192" i="8"/>
  <c r="P173" i="8"/>
  <c r="V172" i="8"/>
  <c r="P168" i="8"/>
  <c r="Z166" i="8"/>
  <c r="L156" i="8"/>
  <c r="T149" i="8"/>
  <c r="AB137" i="8"/>
  <c r="P137" i="8"/>
  <c r="Z132" i="8"/>
  <c r="Z130" i="8"/>
  <c r="L130" i="8"/>
  <c r="T129" i="8"/>
  <c r="L128" i="8"/>
  <c r="X126" i="8"/>
  <c r="N126" i="8"/>
  <c r="X116" i="8"/>
  <c r="T115" i="8"/>
  <c r="P114" i="8"/>
  <c r="T109" i="8"/>
  <c r="T104" i="8"/>
  <c r="Z101" i="8"/>
  <c r="L101" i="8"/>
  <c r="T96" i="8"/>
  <c r="N94" i="8"/>
  <c r="N84" i="8"/>
  <c r="P81" i="8"/>
  <c r="X80" i="8"/>
  <c r="T68" i="8"/>
  <c r="R52" i="8"/>
  <c r="Z49" i="8"/>
  <c r="Z47" i="8"/>
  <c r="Z39" i="8"/>
  <c r="L23" i="8"/>
  <c r="AB15" i="8"/>
  <c r="R13" i="8"/>
  <c r="I220" i="8" a="1"/>
  <c r="I220" i="8" s="1"/>
  <c r="V219" i="8"/>
  <c r="R211" i="8"/>
  <c r="AB209" i="8"/>
  <c r="T208" i="8"/>
  <c r="Z207" i="8"/>
  <c r="N207" i="8"/>
  <c r="N204" i="8"/>
  <c r="R201" i="8"/>
  <c r="AB199" i="8"/>
  <c r="N199" i="8"/>
  <c r="AB197" i="8"/>
  <c r="Z176" i="8"/>
  <c r="N165" i="8"/>
  <c r="R164" i="8"/>
  <c r="V163" i="8"/>
  <c r="N161" i="8"/>
  <c r="R160" i="8"/>
  <c r="N157" i="8"/>
  <c r="R129" i="8"/>
  <c r="R125" i="8"/>
  <c r="N114" i="8"/>
  <c r="N111" i="8"/>
  <c r="R109" i="8"/>
  <c r="Z108" i="8"/>
  <c r="AB107" i="8"/>
  <c r="R104" i="8"/>
  <c r="N189" i="8"/>
  <c r="N98" i="8"/>
  <c r="R68" i="8"/>
  <c r="AB56" i="8"/>
  <c r="T56" i="8"/>
  <c r="L49" i="8"/>
  <c r="X47" i="8"/>
  <c r="L47" i="8"/>
  <c r="AB41" i="8"/>
  <c r="T41" i="8"/>
  <c r="X39" i="8"/>
  <c r="L39" i="8"/>
  <c r="T21" i="8"/>
  <c r="L15" i="8"/>
  <c r="R213" i="8"/>
  <c r="P211" i="8"/>
  <c r="L207" i="8"/>
  <c r="Z199" i="8"/>
  <c r="L189" i="8"/>
  <c r="Z184" i="8"/>
  <c r="AB180" i="8"/>
  <c r="X176" i="8"/>
  <c r="P175" i="8"/>
  <c r="P155" i="8"/>
  <c r="P149" i="8"/>
  <c r="P143" i="8"/>
  <c r="Z133" i="8"/>
  <c r="P133" i="8"/>
  <c r="P129" i="8"/>
  <c r="P125" i="8"/>
  <c r="X119" i="8"/>
  <c r="P115" i="8"/>
  <c r="L114" i="8"/>
  <c r="X108" i="8"/>
  <c r="AB106" i="8"/>
  <c r="P104" i="8"/>
  <c r="R102" i="8"/>
  <c r="V101" i="8"/>
  <c r="AB100" i="8"/>
  <c r="T100" i="8"/>
  <c r="P96" i="8"/>
  <c r="L81" i="8"/>
  <c r="V80" i="8"/>
  <c r="I79" i="8" a="1"/>
  <c r="I79" i="8" s="1"/>
  <c r="R76" i="8"/>
  <c r="T73" i="8"/>
  <c r="P68" i="8"/>
  <c r="N52" i="8"/>
  <c r="X49" i="8"/>
  <c r="V47" i="8"/>
  <c r="Z43" i="8"/>
  <c r="V39" i="8"/>
  <c r="Z35" i="8"/>
  <c r="X28" i="8"/>
  <c r="X20" i="8"/>
  <c r="Z15" i="8"/>
  <c r="J569" i="10"/>
  <c r="X43" i="8"/>
  <c r="X35" i="8"/>
  <c r="V199" i="8"/>
  <c r="R195" i="8"/>
  <c r="N194" i="8"/>
  <c r="T189" i="8"/>
  <c r="Z180" i="8"/>
  <c r="N167" i="8"/>
  <c r="R166" i="8"/>
  <c r="X165" i="8"/>
  <c r="AB164" i="8"/>
  <c r="L164" i="8"/>
  <c r="T162" i="8"/>
  <c r="X161" i="8"/>
  <c r="AB160" i="8"/>
  <c r="L160" i="8"/>
  <c r="P159" i="8"/>
  <c r="X157" i="8"/>
  <c r="Z149" i="8"/>
  <c r="Z143" i="8"/>
  <c r="L131" i="8"/>
  <c r="Z125" i="8"/>
  <c r="L125" i="8"/>
  <c r="P124" i="8"/>
  <c r="N115" i="8"/>
  <c r="Z109" i="8"/>
  <c r="AB104" i="8"/>
  <c r="L104" i="8"/>
  <c r="Z96" i="8"/>
  <c r="N96" i="8"/>
  <c r="N90" i="8"/>
  <c r="T80" i="8"/>
  <c r="N76" i="8"/>
  <c r="V69" i="8"/>
  <c r="AB68" i="8"/>
  <c r="L68" i="8"/>
  <c r="Z59" i="8"/>
  <c r="V49" i="8"/>
  <c r="V43" i="8"/>
  <c r="V35" i="8"/>
  <c r="Z31" i="8"/>
  <c r="P13" i="8"/>
  <c r="V12" i="8"/>
  <c r="AB214" i="8"/>
  <c r="X213" i="8"/>
  <c r="R207" i="8"/>
  <c r="T204" i="8"/>
  <c r="R202" i="8"/>
  <c r="V201" i="8"/>
  <c r="R199" i="8"/>
  <c r="V198" i="8"/>
  <c r="V196" i="8"/>
  <c r="AB195" i="8"/>
  <c r="R176" i="8"/>
  <c r="L172" i="8"/>
  <c r="N133" i="8"/>
  <c r="X129" i="8"/>
  <c r="X104" i="8"/>
  <c r="N102" i="8"/>
  <c r="R98" i="8"/>
  <c r="P80" i="8"/>
  <c r="R69" i="8"/>
  <c r="X68" i="8"/>
  <c r="V59" i="8"/>
  <c r="R49" i="8"/>
  <c r="AB47" i="8"/>
  <c r="V31" i="8"/>
  <c r="P28" i="8"/>
  <c r="P20" i="8"/>
  <c r="N73" i="8"/>
  <c r="R71" i="8"/>
  <c r="Z67" i="8"/>
  <c r="X58" i="8"/>
  <c r="X54" i="8"/>
  <c r="Z51" i="8"/>
  <c r="R47" i="8"/>
  <c r="R43" i="8"/>
  <c r="X34" i="8"/>
  <c r="P30" i="8"/>
  <c r="L29" i="8"/>
  <c r="T28" i="8"/>
  <c r="P27" i="8"/>
  <c r="N19" i="8"/>
  <c r="Z16" i="8"/>
  <c r="X15" i="8"/>
  <c r="V13" i="8"/>
  <c r="AB12" i="8"/>
  <c r="Z11" i="8"/>
  <c r="R9" i="8"/>
  <c r="N178" i="8"/>
  <c r="R177" i="8"/>
  <c r="AB175" i="8"/>
  <c r="L175" i="8"/>
  <c r="R174" i="8"/>
  <c r="X173" i="8"/>
  <c r="R168" i="8"/>
  <c r="X167" i="8"/>
  <c r="AB166" i="8"/>
  <c r="T165" i="8"/>
  <c r="X164" i="8"/>
  <c r="P162" i="8"/>
  <c r="T161" i="8"/>
  <c r="X160" i="8"/>
  <c r="AB159" i="8"/>
  <c r="L159" i="8"/>
  <c r="P158" i="8"/>
  <c r="T157" i="8"/>
  <c r="Z156" i="8"/>
  <c r="P151" i="8"/>
  <c r="T150" i="8"/>
  <c r="L148" i="8"/>
  <c r="R128" i="8"/>
  <c r="T125" i="8"/>
  <c r="L120" i="8"/>
  <c r="N116" i="8"/>
  <c r="V115" i="8"/>
  <c r="AB113" i="8"/>
  <c r="N112" i="8"/>
  <c r="R110" i="8"/>
  <c r="AB108" i="8"/>
  <c r="R108" i="8"/>
  <c r="N106" i="8"/>
  <c r="X105" i="8"/>
  <c r="Z103" i="8"/>
  <c r="X102" i="8"/>
  <c r="V96" i="8"/>
  <c r="AB95" i="8"/>
  <c r="Z87" i="8"/>
  <c r="L80" i="8"/>
  <c r="L78" i="8"/>
  <c r="L54" i="8"/>
  <c r="R50" i="8"/>
  <c r="X46" i="8"/>
  <c r="R39" i="8"/>
  <c r="V37" i="8"/>
  <c r="R31" i="8"/>
  <c r="T29" i="8"/>
  <c r="AB28" i="8"/>
  <c r="Z27" i="8"/>
  <c r="N25" i="8"/>
  <c r="R23" i="8"/>
  <c r="X22" i="8"/>
  <c r="AB21" i="8"/>
  <c r="N11" i="8"/>
  <c r="N10" i="8"/>
  <c r="T212" i="8"/>
  <c r="Z211" i="8"/>
  <c r="L211" i="8"/>
  <c r="AB208" i="8"/>
  <c r="P208" i="8"/>
  <c r="V207" i="8"/>
  <c r="R205" i="8"/>
  <c r="X204" i="8"/>
  <c r="AB203" i="8"/>
  <c r="L199" i="8"/>
  <c r="V197" i="8"/>
  <c r="AB196" i="8"/>
  <c r="P196" i="8"/>
  <c r="V195" i="8"/>
  <c r="N190" i="8"/>
  <c r="N186" i="8"/>
  <c r="R184" i="8"/>
  <c r="N182" i="8"/>
  <c r="R180" i="8"/>
  <c r="L178" i="8"/>
  <c r="X175" i="8"/>
  <c r="AB174" i="8"/>
  <c r="P172" i="8"/>
  <c r="N168" i="8"/>
  <c r="T167" i="8"/>
  <c r="L166" i="8"/>
  <c r="P165" i="8"/>
  <c r="T164" i="8"/>
  <c r="AB162" i="8"/>
  <c r="L162" i="8"/>
  <c r="P161" i="8"/>
  <c r="T160" i="8"/>
  <c r="X159" i="8"/>
  <c r="P157" i="8"/>
  <c r="X155" i="8"/>
  <c r="V148" i="8"/>
  <c r="T143" i="8"/>
  <c r="N134" i="8"/>
  <c r="L133" i="8"/>
  <c r="P131" i="8"/>
  <c r="N130" i="8"/>
  <c r="L127" i="8"/>
  <c r="T126" i="8"/>
  <c r="AB125" i="8"/>
  <c r="X124" i="8"/>
  <c r="Z121" i="8"/>
  <c r="Z114" i="8"/>
  <c r="V112" i="8"/>
  <c r="Z110" i="8"/>
  <c r="P109" i="8"/>
  <c r="V106" i="8"/>
  <c r="P101" i="8"/>
  <c r="V98" i="8"/>
  <c r="R96" i="8"/>
  <c r="V95" i="8"/>
  <c r="X90" i="8"/>
  <c r="L84" i="8"/>
  <c r="AB80" i="8"/>
  <c r="R59" i="8"/>
  <c r="X30" i="8"/>
  <c r="AB29" i="8"/>
  <c r="N27" i="8"/>
  <c r="L21" i="8"/>
  <c r="T20" i="8"/>
  <c r="R15" i="8"/>
  <c r="AB13" i="8"/>
  <c r="N176" i="8"/>
  <c r="T175" i="8"/>
  <c r="L174" i="8"/>
  <c r="R173" i="8"/>
  <c r="Z172" i="8"/>
  <c r="X168" i="8"/>
  <c r="P167" i="8"/>
  <c r="V166" i="8"/>
  <c r="AB165" i="8"/>
  <c r="P164" i="8"/>
  <c r="X162" i="8"/>
  <c r="AB161" i="8"/>
  <c r="P160" i="8"/>
  <c r="T159" i="8"/>
  <c r="X158" i="8"/>
  <c r="AB157" i="8"/>
  <c r="R148" i="8"/>
  <c r="X147" i="8"/>
  <c r="X135" i="8"/>
  <c r="T133" i="8"/>
  <c r="V130" i="8"/>
  <c r="T127" i="8"/>
  <c r="AB126" i="8"/>
  <c r="N121" i="8"/>
  <c r="N119" i="8"/>
  <c r="AB115" i="8"/>
  <c r="V113" i="8"/>
  <c r="X109" i="8"/>
  <c r="N104" i="8"/>
  <c r="X101" i="8"/>
  <c r="AB96" i="8"/>
  <c r="AB84" i="8"/>
  <c r="AB76" i="8"/>
  <c r="N69" i="8"/>
  <c r="X62" i="8"/>
  <c r="Z55" i="8"/>
  <c r="P54" i="8"/>
  <c r="AB52" i="8"/>
  <c r="R35" i="8"/>
  <c r="Z24" i="8"/>
  <c r="X23" i="8"/>
  <c r="P22" i="8"/>
  <c r="V21" i="8"/>
  <c r="AB20" i="8"/>
  <c r="R17" i="8"/>
  <c r="R16" i="8"/>
  <c r="L13" i="8"/>
  <c r="T12" i="8"/>
  <c r="P11" i="8"/>
  <c r="L214" i="8"/>
  <c r="X209" i="8"/>
  <c r="X206" i="8"/>
  <c r="L206" i="8"/>
  <c r="L191" i="8"/>
  <c r="T191" i="8"/>
  <c r="AB191" i="8"/>
  <c r="N191" i="8"/>
  <c r="V191" i="8"/>
  <c r="L173" i="8"/>
  <c r="L169" i="8"/>
  <c r="I169" i="8" s="1" a="1"/>
  <c r="I169" i="8" s="1"/>
  <c r="J169" i="8" s="1"/>
  <c r="L157" i="8"/>
  <c r="V213" i="8"/>
  <c r="Z210" i="8"/>
  <c r="V209" i="8"/>
  <c r="V206" i="8"/>
  <c r="AB204" i="8"/>
  <c r="P204" i="8"/>
  <c r="T202" i="8"/>
  <c r="AB201" i="8"/>
  <c r="P201" i="8"/>
  <c r="L200" i="8"/>
  <c r="P198" i="8"/>
  <c r="Z197" i="8"/>
  <c r="L197" i="8"/>
  <c r="X194" i="8"/>
  <c r="I181" i="8" a="1"/>
  <c r="I181" i="8" s="1"/>
  <c r="R175" i="8"/>
  <c r="Z175" i="8"/>
  <c r="R171" i="8"/>
  <c r="Z171" i="8"/>
  <c r="R167" i="8"/>
  <c r="Z167" i="8"/>
  <c r="P163" i="8"/>
  <c r="R159" i="8"/>
  <c r="T206" i="8"/>
  <c r="AB205" i="8"/>
  <c r="P205" i="8"/>
  <c r="L204" i="8"/>
  <c r="P202" i="8"/>
  <c r="Z201" i="8"/>
  <c r="Z198" i="8"/>
  <c r="R179" i="8"/>
  <c r="Z179" i="8"/>
  <c r="L179" i="8"/>
  <c r="T179" i="8"/>
  <c r="AB179" i="8"/>
  <c r="N179" i="8"/>
  <c r="V179" i="8"/>
  <c r="V167" i="8"/>
  <c r="AB163" i="8"/>
  <c r="L163" i="8"/>
  <c r="L146" i="8"/>
  <c r="T146" i="8"/>
  <c r="AB146" i="8"/>
  <c r="P146" i="8"/>
  <c r="R209" i="8"/>
  <c r="R206" i="8"/>
  <c r="N205" i="8"/>
  <c r="AB202" i="8"/>
  <c r="N202" i="8"/>
  <c r="X191" i="8"/>
  <c r="L187" i="8"/>
  <c r="T187" i="8"/>
  <c r="AB187" i="8"/>
  <c r="N187" i="8"/>
  <c r="V187" i="8"/>
  <c r="R183" i="8"/>
  <c r="Z183" i="8"/>
  <c r="L183" i="8"/>
  <c r="T183" i="8"/>
  <c r="AB183" i="8"/>
  <c r="N183" i="8"/>
  <c r="V183" i="8"/>
  <c r="T210" i="8"/>
  <c r="P209" i="8"/>
  <c r="L208" i="8"/>
  <c r="P206" i="8"/>
  <c r="Z205" i="8"/>
  <c r="Z202" i="8"/>
  <c r="R194" i="8"/>
  <c r="X163" i="8"/>
  <c r="N159" i="8"/>
  <c r="V159" i="8"/>
  <c r="L210" i="8"/>
  <c r="L212" i="8"/>
  <c r="R210" i="8"/>
  <c r="N209" i="8"/>
  <c r="AB206" i="8"/>
  <c r="X205" i="8"/>
  <c r="X202" i="8"/>
  <c r="L202" i="8"/>
  <c r="L196" i="8"/>
  <c r="Z187" i="8"/>
  <c r="P187" i="8"/>
  <c r="L177" i="8"/>
  <c r="L165" i="8"/>
  <c r="N213" i="8"/>
  <c r="P210" i="8"/>
  <c r="Z209" i="8"/>
  <c r="Z206" i="8"/>
  <c r="V205" i="8"/>
  <c r="AB200" i="8"/>
  <c r="P200" i="8"/>
  <c r="T198" i="8"/>
  <c r="P197" i="8"/>
  <c r="AB194" i="8"/>
  <c r="T163" i="8"/>
  <c r="L161" i="8"/>
  <c r="L126" i="8"/>
  <c r="AB178" i="8"/>
  <c r="T178" i="8"/>
  <c r="Z177" i="8"/>
  <c r="AB158" i="8"/>
  <c r="T158" i="8"/>
  <c r="Z157" i="8"/>
  <c r="L151" i="8"/>
  <c r="I151" i="8" s="1" a="1"/>
  <c r="I151" i="8" s="1"/>
  <c r="J151" i="8" s="1"/>
  <c r="L150" i="8"/>
  <c r="X149" i="8"/>
  <c r="R146" i="8"/>
  <c r="AB145" i="8"/>
  <c r="L143" i="8"/>
  <c r="L198" i="8"/>
  <c r="L194" i="8"/>
  <c r="X193" i="8"/>
  <c r="AB155" i="8"/>
  <c r="T155" i="8"/>
  <c r="L155" i="8"/>
  <c r="L149" i="8"/>
  <c r="N147" i="8"/>
  <c r="V147" i="8"/>
  <c r="I144" i="8" a="1"/>
  <c r="I144" i="8" s="1"/>
  <c r="J144" i="8" s="1"/>
  <c r="X136" i="8"/>
  <c r="N124" i="8"/>
  <c r="V124" i="8"/>
  <c r="L124" i="8"/>
  <c r="T124" i="8"/>
  <c r="AB124" i="8"/>
  <c r="L115" i="8"/>
  <c r="N99" i="8"/>
  <c r="V99" i="8"/>
  <c r="P99" i="8"/>
  <c r="R99" i="8"/>
  <c r="AB99" i="8"/>
  <c r="T99" i="8"/>
  <c r="L99" i="8"/>
  <c r="X145" i="8"/>
  <c r="L145" i="8"/>
  <c r="L136" i="8"/>
  <c r="T136" i="8"/>
  <c r="AB136" i="8"/>
  <c r="N136" i="8"/>
  <c r="V136" i="8"/>
  <c r="P135" i="8"/>
  <c r="X99" i="8"/>
  <c r="Z155" i="8"/>
  <c r="Z146" i="8"/>
  <c r="N146" i="8"/>
  <c r="R145" i="8"/>
  <c r="Z145" i="8"/>
  <c r="AB147" i="8"/>
  <c r="P147" i="8"/>
  <c r="L138" i="8"/>
  <c r="R136" i="8"/>
  <c r="N135" i="8"/>
  <c r="N117" i="8"/>
  <c r="V117" i="8"/>
  <c r="R117" i="8"/>
  <c r="Z117" i="8"/>
  <c r="L117" i="8"/>
  <c r="T117" i="8"/>
  <c r="AB117" i="8"/>
  <c r="L147" i="8"/>
  <c r="V146" i="8"/>
  <c r="R135" i="8"/>
  <c r="Z135" i="8"/>
  <c r="L135" i="8"/>
  <c r="T135" i="8"/>
  <c r="AB135" i="8"/>
  <c r="V111" i="8"/>
  <c r="R82" i="8"/>
  <c r="Z82" i="8"/>
  <c r="L82" i="8"/>
  <c r="T82" i="8"/>
  <c r="AB82" i="8"/>
  <c r="L74" i="8"/>
  <c r="T74" i="8"/>
  <c r="AB74" i="8"/>
  <c r="N74" i="8"/>
  <c r="V74" i="8"/>
  <c r="V129" i="8"/>
  <c r="AB128" i="8"/>
  <c r="T128" i="8"/>
  <c r="AB121" i="8"/>
  <c r="T121" i="8"/>
  <c r="L121" i="8"/>
  <c r="Z120" i="8"/>
  <c r="R120" i="8"/>
  <c r="L111" i="8"/>
  <c r="P107" i="8"/>
  <c r="V105" i="8"/>
  <c r="V102" i="8"/>
  <c r="L102" i="8"/>
  <c r="R97" i="8"/>
  <c r="Z97" i="8"/>
  <c r="Z95" i="8"/>
  <c r="I77" i="8" a="1"/>
  <c r="I77" i="8" s="1"/>
  <c r="R74" i="8"/>
  <c r="L52" i="8"/>
  <c r="R14" i="8"/>
  <c r="Z14" i="8"/>
  <c r="L14" i="8"/>
  <c r="T14" i="8"/>
  <c r="AB14" i="8"/>
  <c r="V133" i="8"/>
  <c r="AB132" i="8"/>
  <c r="T132" i="8"/>
  <c r="Z131" i="8"/>
  <c r="R131" i="8"/>
  <c r="T111" i="8"/>
  <c r="X107" i="8"/>
  <c r="N107" i="8"/>
  <c r="L105" i="8"/>
  <c r="X95" i="8"/>
  <c r="V137" i="8"/>
  <c r="L129" i="8"/>
  <c r="L122" i="8"/>
  <c r="AB111" i="8"/>
  <c r="R111" i="8"/>
  <c r="V107" i="8"/>
  <c r="T105" i="8"/>
  <c r="T102" i="8"/>
  <c r="P82" i="8"/>
  <c r="Z74" i="8"/>
  <c r="P74" i="8"/>
  <c r="I61" i="8" a="1"/>
  <c r="I61" i="8" s="1"/>
  <c r="J61" i="8" s="1"/>
  <c r="L107" i="8"/>
  <c r="L95" i="8"/>
  <c r="T95" i="8"/>
  <c r="R26" i="8"/>
  <c r="Z26" i="8"/>
  <c r="L26" i="8"/>
  <c r="T26" i="8"/>
  <c r="AB26" i="8"/>
  <c r="X82" i="8"/>
  <c r="N82" i="8"/>
  <c r="X74" i="8"/>
  <c r="V131" i="8"/>
  <c r="Z115" i="8"/>
  <c r="P105" i="8"/>
  <c r="P102" i="8"/>
  <c r="R95" i="8"/>
  <c r="N81" i="8"/>
  <c r="V121" i="8"/>
  <c r="AB120" i="8"/>
  <c r="T120" i="8"/>
  <c r="Z119" i="8"/>
  <c r="P113" i="8"/>
  <c r="Z102" i="8"/>
  <c r="P95" i="8"/>
  <c r="V82" i="8"/>
  <c r="N37" i="8"/>
  <c r="V94" i="8"/>
  <c r="Z78" i="8"/>
  <c r="R78" i="8"/>
  <c r="L76" i="8"/>
  <c r="V62" i="8"/>
  <c r="N62" i="8"/>
  <c r="N49" i="8"/>
  <c r="Z46" i="8"/>
  <c r="X38" i="8"/>
  <c r="X26" i="8"/>
  <c r="X14" i="8"/>
  <c r="L12" i="8"/>
  <c r="N50" i="8"/>
  <c r="V50" i="8"/>
  <c r="L38" i="8"/>
  <c r="T38" i="8"/>
  <c r="AB38" i="8"/>
  <c r="N38" i="8"/>
  <c r="V38" i="8"/>
  <c r="L36" i="8"/>
  <c r="V26" i="8"/>
  <c r="V14" i="8"/>
  <c r="R10" i="8"/>
  <c r="Z10" i="8"/>
  <c r="L10" i="8"/>
  <c r="T10" i="8"/>
  <c r="AB10" i="8"/>
  <c r="P50" i="8"/>
  <c r="L42" i="8"/>
  <c r="T42" i="8"/>
  <c r="AB42" i="8"/>
  <c r="N42" i="8"/>
  <c r="V42" i="8"/>
  <c r="L24" i="8"/>
  <c r="P18" i="8"/>
  <c r="X10" i="8"/>
  <c r="AB98" i="8"/>
  <c r="T98" i="8"/>
  <c r="V66" i="8"/>
  <c r="I66" i="8" s="1" a="1"/>
  <c r="I66" i="8" s="1"/>
  <c r="J66" i="8" s="1"/>
  <c r="R38" i="8"/>
  <c r="P34" i="8"/>
  <c r="R30" i="8"/>
  <c r="Z30" i="8"/>
  <c r="L30" i="8"/>
  <c r="T30" i="8"/>
  <c r="AB30" i="8"/>
  <c r="R22" i="8"/>
  <c r="Z22" i="8"/>
  <c r="L22" i="8"/>
  <c r="T22" i="8"/>
  <c r="AB22" i="8"/>
  <c r="N18" i="8"/>
  <c r="V10" i="8"/>
  <c r="V78" i="8"/>
  <c r="N78" i="8"/>
  <c r="Z62" i="8"/>
  <c r="AB54" i="8"/>
  <c r="T54" i="8"/>
  <c r="Z42" i="8"/>
  <c r="N33" i="8"/>
  <c r="P26" i="8"/>
  <c r="L20" i="8"/>
  <c r="P14" i="8"/>
  <c r="L50" i="8"/>
  <c r="P38" i="8"/>
  <c r="N26" i="8"/>
  <c r="R18" i="8"/>
  <c r="Z18" i="8"/>
  <c r="L18" i="8"/>
  <c r="T18" i="8"/>
  <c r="AB18" i="8"/>
  <c r="N14" i="8"/>
  <c r="AB78" i="8"/>
  <c r="T78" i="8"/>
  <c r="T50" i="8"/>
  <c r="L46" i="8"/>
  <c r="T46" i="8"/>
  <c r="AB46" i="8"/>
  <c r="N46" i="8"/>
  <c r="V46" i="8"/>
  <c r="Z38" i="8"/>
  <c r="R34" i="8"/>
  <c r="Z34" i="8"/>
  <c r="L34" i="8"/>
  <c r="T34" i="8"/>
  <c r="AB34" i="8"/>
  <c r="N34" i="8"/>
  <c r="V34" i="8"/>
  <c r="L32" i="8"/>
  <c r="I32" i="8" s="1" a="1"/>
  <c r="I32" i="8" s="1"/>
  <c r="J32" i="8" s="1"/>
  <c r="L28" i="8"/>
  <c r="X18" i="8"/>
  <c r="L16" i="8"/>
  <c r="P10" i="8"/>
  <c r="V27" i="8"/>
  <c r="V23" i="8"/>
  <c r="Z21" i="8"/>
  <c r="V19" i="8"/>
  <c r="Z17" i="8"/>
  <c r="V15" i="8"/>
  <c r="Z13" i="8"/>
  <c r="V11" i="8"/>
  <c r="Z9" i="8"/>
  <c r="I185" i="8" l="1" a="1"/>
  <c r="I185" i="8" s="1"/>
  <c r="I261" i="8" a="1"/>
  <c r="I261" i="8" s="1"/>
  <c r="I83" i="8" a="1"/>
  <c r="I83" i="8" s="1"/>
  <c r="I214" i="8" a="1"/>
  <c r="I214" i="8" s="1"/>
  <c r="J214" i="8" s="1"/>
  <c r="I60" i="8" a="1"/>
  <c r="I60" i="8" s="1"/>
  <c r="J60" i="8" s="1"/>
  <c r="I36" i="8" a="1"/>
  <c r="I36" i="8" s="1"/>
  <c r="I229" i="8" a="1"/>
  <c r="I229" i="8" s="1"/>
  <c r="J229" i="8" s="1"/>
  <c r="I231" i="8" a="1"/>
  <c r="I231" i="8" s="1"/>
  <c r="I265" i="8" a="1"/>
  <c r="I265" i="8" s="1"/>
  <c r="J265" i="8" s="1"/>
  <c r="I100" i="8" a="1"/>
  <c r="I100" i="8" s="1"/>
  <c r="J100" i="8" s="1"/>
  <c r="I123" i="8" a="1"/>
  <c r="I123" i="8" s="1"/>
  <c r="J123" i="8" s="1"/>
  <c r="I170" i="8" a="1"/>
  <c r="I170" i="8" s="1"/>
  <c r="J170" i="8" s="1"/>
  <c r="I192" i="8" a="1"/>
  <c r="I192" i="8" s="1"/>
  <c r="J192" i="8" s="1"/>
  <c r="I92" i="8" a="1"/>
  <c r="I92" i="8" s="1"/>
  <c r="I272" i="8" a="1"/>
  <c r="I272" i="8" s="1"/>
  <c r="J272" i="8" s="1"/>
  <c r="I55" i="8" a="1"/>
  <c r="I55" i="8" s="1"/>
  <c r="J55" i="8" s="1"/>
  <c r="I246" i="8" a="1"/>
  <c r="I246" i="8" s="1"/>
  <c r="J246" i="8" s="1"/>
  <c r="I222" i="8" a="1"/>
  <c r="I222" i="8" s="1"/>
  <c r="I140" i="8" a="1"/>
  <c r="I140" i="8" s="1"/>
  <c r="J140" i="8" s="1"/>
  <c r="I248" i="8" a="1"/>
  <c r="I248" i="8" s="1"/>
  <c r="I278" i="8" a="1"/>
  <c r="I278" i="8" s="1"/>
  <c r="J278" i="8" s="1"/>
  <c r="I232" i="8" a="1"/>
  <c r="I232" i="8" s="1"/>
  <c r="J232" i="8" s="1"/>
  <c r="I254" i="8" a="1"/>
  <c r="I254" i="8" s="1"/>
  <c r="J254" i="8" s="1"/>
  <c r="I87" i="8" a="1"/>
  <c r="I87" i="8" s="1"/>
  <c r="I58" i="8" a="1"/>
  <c r="I58" i="8" s="1"/>
  <c r="J58" i="8" s="1"/>
  <c r="I274" i="8" a="1"/>
  <c r="I274" i="8" s="1"/>
  <c r="J274" i="8" s="1"/>
  <c r="I184" i="8" a="1"/>
  <c r="I184" i="8" s="1"/>
  <c r="I245" i="8" a="1"/>
  <c r="I245" i="8" s="1"/>
  <c r="I70" i="8" a="1"/>
  <c r="I70" i="8" s="1"/>
  <c r="J70" i="8" s="1"/>
  <c r="I240" i="8" a="1"/>
  <c r="I240" i="8" s="1"/>
  <c r="J240" i="8" s="1"/>
  <c r="I16" i="8" a="1"/>
  <c r="I16" i="8" s="1"/>
  <c r="I247" i="8" a="1"/>
  <c r="I247" i="8" s="1"/>
  <c r="I64" i="8" a="1"/>
  <c r="I64" i="8" s="1"/>
  <c r="J64" i="8" s="1"/>
  <c r="I273" i="8" a="1"/>
  <c r="I273" i="8" s="1"/>
  <c r="I130" i="8" a="1"/>
  <c r="I130" i="8" s="1"/>
  <c r="I71" i="8" a="1"/>
  <c r="I71" i="8" s="1"/>
  <c r="J71" i="8" s="1"/>
  <c r="I90" i="8" a="1"/>
  <c r="I90" i="8" s="1"/>
  <c r="I69" i="8" a="1"/>
  <c r="I69" i="8" s="1"/>
  <c r="J69" i="8" s="1"/>
  <c r="I88" i="8" a="1"/>
  <c r="I88" i="8" s="1"/>
  <c r="I188" i="8" a="1"/>
  <c r="I188" i="8" s="1"/>
  <c r="I113" i="8" a="1"/>
  <c r="I113" i="8" s="1"/>
  <c r="J113" i="8" s="1"/>
  <c r="I17" i="8" a="1"/>
  <c r="I17" i="8" s="1"/>
  <c r="I270" i="8" a="1"/>
  <c r="I270" i="8" s="1"/>
  <c r="I116" i="8" a="1"/>
  <c r="I116" i="8" s="1"/>
  <c r="J116" i="8" s="1"/>
  <c r="I31" i="8" a="1"/>
  <c r="I31" i="8" s="1"/>
  <c r="J31" i="8" s="1"/>
  <c r="I112" i="8" a="1"/>
  <c r="I112" i="8" s="1"/>
  <c r="I40" i="8" a="1"/>
  <c r="I40" i="8" s="1"/>
  <c r="I19" i="8" a="1"/>
  <c r="I19" i="8" s="1"/>
  <c r="I150" i="8" a="1"/>
  <c r="I150" i="8" s="1"/>
  <c r="J150" i="8" s="1"/>
  <c r="I127" i="8" a="1"/>
  <c r="I127" i="8" s="1"/>
  <c r="I134" i="8" a="1"/>
  <c r="I134" i="8" s="1"/>
  <c r="I162" i="8" a="1"/>
  <c r="I162" i="8" s="1"/>
  <c r="J162" i="8" s="1"/>
  <c r="I182" i="8" a="1"/>
  <c r="I182" i="8" s="1"/>
  <c r="I110" i="8" a="1"/>
  <c r="I110" i="8" s="1"/>
  <c r="J110" i="8" s="1"/>
  <c r="I244" i="8" a="1"/>
  <c r="I244" i="8" s="1"/>
  <c r="J244" i="8" s="1"/>
  <c r="I13" i="8" a="1"/>
  <c r="I13" i="8" s="1"/>
  <c r="I193" i="8" a="1"/>
  <c r="I193" i="8" s="1"/>
  <c r="I224" i="8" a="1"/>
  <c r="I224" i="8" s="1"/>
  <c r="J224" i="8" s="1"/>
  <c r="I21" i="8" a="1"/>
  <c r="I21" i="8" s="1"/>
  <c r="I165" i="8" a="1"/>
  <c r="I165" i="8" s="1"/>
  <c r="J165" i="8" s="1"/>
  <c r="I210" i="8" a="1"/>
  <c r="I210" i="8" s="1"/>
  <c r="J210" i="8" s="1"/>
  <c r="I230" i="8" a="1"/>
  <c r="I230" i="8" s="1"/>
  <c r="I15" i="8" a="1"/>
  <c r="I15" i="8" s="1"/>
  <c r="J15" i="8" s="1"/>
  <c r="I81" i="8" a="1"/>
  <c r="I81" i="8" s="1"/>
  <c r="I178" i="8" a="1"/>
  <c r="I178" i="8" s="1"/>
  <c r="J178" i="8" s="1"/>
  <c r="I200" i="8" a="1"/>
  <c r="I200" i="8" s="1"/>
  <c r="J200" i="8" s="1"/>
  <c r="I56" i="8" a="1"/>
  <c r="I56" i="8" s="1"/>
  <c r="J56" i="8" s="1"/>
  <c r="I269" i="8" a="1"/>
  <c r="I269" i="8" s="1"/>
  <c r="I250" i="8" a="1"/>
  <c r="I250" i="8" s="1"/>
  <c r="I63" i="8" a="1"/>
  <c r="I63" i="8" s="1"/>
  <c r="J63" i="8" s="1"/>
  <c r="I93" i="8" a="1"/>
  <c r="I93" i="8" s="1"/>
  <c r="J93" i="8" s="1"/>
  <c r="I142" i="8" a="1"/>
  <c r="I142" i="8" s="1"/>
  <c r="J142" i="8" s="1"/>
  <c r="I153" i="8" a="1"/>
  <c r="I153" i="8" s="1"/>
  <c r="J153" i="8" s="1"/>
  <c r="I131" i="8" a="1"/>
  <c r="I131" i="8" s="1"/>
  <c r="J131" i="8" s="1"/>
  <c r="I133" i="8" a="1"/>
  <c r="I133" i="8" s="1"/>
  <c r="I143" i="8" a="1"/>
  <c r="I143" i="8" s="1"/>
  <c r="J143" i="8" s="1"/>
  <c r="I176" i="8" a="1"/>
  <c r="I176" i="8" s="1"/>
  <c r="J176" i="8" s="1"/>
  <c r="I180" i="8" a="1"/>
  <c r="I180" i="8" s="1"/>
  <c r="I29" i="8" a="1"/>
  <c r="I29" i="8" s="1"/>
  <c r="I65" i="8" a="1"/>
  <c r="I65" i="8" s="1"/>
  <c r="J65" i="8" s="1"/>
  <c r="I75" i="8" a="1"/>
  <c r="I75" i="8" s="1"/>
  <c r="I152" i="8" a="1"/>
  <c r="I152" i="8" s="1"/>
  <c r="J152" i="8" s="1"/>
  <c r="I154" i="8" a="1"/>
  <c r="I154" i="8" s="1"/>
  <c r="J154" i="8" s="1"/>
  <c r="I238" i="8" a="1"/>
  <c r="I238" i="8" s="1"/>
  <c r="I149" i="8" a="1"/>
  <c r="I149" i="8" s="1"/>
  <c r="J149" i="8" s="1"/>
  <c r="I166" i="8" a="1"/>
  <c r="I166" i="8" s="1"/>
  <c r="J166" i="8" s="1"/>
  <c r="I199" i="8" a="1"/>
  <c r="I199" i="8" s="1"/>
  <c r="J199" i="8" s="1"/>
  <c r="I207" i="8" a="1"/>
  <c r="I207" i="8" s="1"/>
  <c r="J207" i="8" s="1"/>
  <c r="I211" i="8" a="1"/>
  <c r="I211" i="8" s="1"/>
  <c r="J211" i="8" s="1"/>
  <c r="I37" i="8" a="1"/>
  <c r="I37" i="8" s="1"/>
  <c r="J37" i="8" s="1"/>
  <c r="I108" i="8" a="1"/>
  <c r="I108" i="8" s="1"/>
  <c r="I228" i="8" a="1"/>
  <c r="I228" i="8" s="1"/>
  <c r="J228" i="8" s="1"/>
  <c r="I85" i="8" a="1"/>
  <c r="I85" i="8" s="1"/>
  <c r="I41" i="8" a="1"/>
  <c r="I41" i="8" s="1"/>
  <c r="I242" i="8" a="1"/>
  <c r="I242" i="8" s="1"/>
  <c r="J242" i="8" s="1"/>
  <c r="I128" i="8" a="1"/>
  <c r="I128" i="8" s="1"/>
  <c r="I126" i="8" a="1"/>
  <c r="I126" i="8" s="1"/>
  <c r="I174" i="8" a="1"/>
  <c r="I174" i="8" s="1"/>
  <c r="J174" i="8" s="1"/>
  <c r="I104" i="8" a="1"/>
  <c r="I104" i="8" s="1"/>
  <c r="J104" i="8" s="1"/>
  <c r="I160" i="8" a="1"/>
  <c r="I160" i="8" s="1"/>
  <c r="J160" i="8" s="1"/>
  <c r="I114" i="8" a="1"/>
  <c r="I114" i="8" s="1"/>
  <c r="I43" i="8" a="1"/>
  <c r="I43" i="8" s="1"/>
  <c r="I24" i="8" a="1"/>
  <c r="I24" i="8" s="1"/>
  <c r="I48" i="8" a="1"/>
  <c r="I48" i="8" s="1"/>
  <c r="I148" i="8" a="1"/>
  <c r="I148" i="8" s="1"/>
  <c r="J148" i="8" s="1"/>
  <c r="I91" i="8" a="1"/>
  <c r="I91" i="8" s="1"/>
  <c r="J91" i="8" s="1"/>
  <c r="I139" i="8" a="1"/>
  <c r="I139" i="8" s="1"/>
  <c r="J139" i="8" s="1"/>
  <c r="I217" i="8" a="1"/>
  <c r="I217" i="8" s="1"/>
  <c r="J217" i="8" s="1"/>
  <c r="I241" i="8" a="1"/>
  <c r="I241" i="8" s="1"/>
  <c r="J241" i="8" s="1"/>
  <c r="I259" i="8" a="1"/>
  <c r="I259" i="8" s="1"/>
  <c r="J259" i="8" s="1"/>
  <c r="I51" i="8" a="1"/>
  <c r="I51" i="8" s="1"/>
  <c r="J51" i="8" s="1"/>
  <c r="I30" i="8" a="1"/>
  <c r="I30" i="8" s="1"/>
  <c r="I94" i="8" a="1"/>
  <c r="I94" i="8" s="1"/>
  <c r="J94" i="8" s="1"/>
  <c r="I138" i="8" a="1"/>
  <c r="I138" i="8" s="1"/>
  <c r="J138" i="8" s="1"/>
  <c r="I198" i="8" a="1"/>
  <c r="I198" i="8" s="1"/>
  <c r="J248" i="8"/>
  <c r="I190" i="8" a="1"/>
  <c r="I190" i="8" s="1"/>
  <c r="I227" i="8" a="1"/>
  <c r="I227" i="8" s="1"/>
  <c r="I235" i="8" a="1"/>
  <c r="I235" i="8" s="1"/>
  <c r="J235" i="8" s="1"/>
  <c r="I243" i="8" a="1"/>
  <c r="I243" i="8" s="1"/>
  <c r="J243" i="8" s="1"/>
  <c r="I275" i="8" a="1"/>
  <c r="I275" i="8" s="1"/>
  <c r="J275" i="8" s="1"/>
  <c r="I103" i="8" a="1"/>
  <c r="I103" i="8" s="1"/>
  <c r="I145" i="8" a="1"/>
  <c r="I145" i="8" s="1"/>
  <c r="J145" i="8" s="1"/>
  <c r="I203" i="8" a="1"/>
  <c r="I203" i="8" s="1"/>
  <c r="J203" i="8" s="1"/>
  <c r="I263" i="8" a="1"/>
  <c r="I263" i="8" s="1"/>
  <c r="J263" i="8" s="1"/>
  <c r="I262" i="8" a="1"/>
  <c r="I262" i="8" s="1"/>
  <c r="J262" i="8" s="1"/>
  <c r="I47" i="8" a="1"/>
  <c r="I47" i="8" s="1"/>
  <c r="I20" i="8" a="1"/>
  <c r="I20" i="8" s="1"/>
  <c r="J20" i="8" s="1"/>
  <c r="I78" i="8" a="1"/>
  <c r="I78" i="8" s="1"/>
  <c r="J78" i="8" s="1"/>
  <c r="I111" i="8" a="1"/>
  <c r="I111" i="8" s="1"/>
  <c r="J111" i="8" s="1"/>
  <c r="I137" i="8" a="1"/>
  <c r="I137" i="8" s="1"/>
  <c r="J137" i="8" s="1"/>
  <c r="I158" i="8" a="1"/>
  <c r="I158" i="8" s="1"/>
  <c r="J158" i="8" s="1"/>
  <c r="I177" i="8" a="1"/>
  <c r="I177" i="8" s="1"/>
  <c r="I175" i="8" a="1"/>
  <c r="I175" i="8" s="1"/>
  <c r="J175" i="8" s="1"/>
  <c r="I197" i="8" a="1"/>
  <c r="I197" i="8" s="1"/>
  <c r="I173" i="8" a="1"/>
  <c r="I173" i="8" s="1"/>
  <c r="J173" i="8" s="1"/>
  <c r="I84" i="8" a="1"/>
  <c r="I84" i="8" s="1"/>
  <c r="J84" i="8" s="1"/>
  <c r="I39" i="8" a="1"/>
  <c r="I39" i="8" s="1"/>
  <c r="J39" i="8" s="1"/>
  <c r="I67" i="8" a="1"/>
  <c r="I67" i="8" s="1"/>
  <c r="J67" i="8" s="1"/>
  <c r="I156" i="8" a="1"/>
  <c r="I156" i="8" s="1"/>
  <c r="J156" i="8" s="1"/>
  <c r="I234" i="8" a="1"/>
  <c r="I234" i="8" s="1"/>
  <c r="I258" i="8" a="1"/>
  <c r="I258" i="8" s="1"/>
  <c r="J258" i="8" s="1"/>
  <c r="I226" i="8" a="1"/>
  <c r="I226" i="8" s="1"/>
  <c r="I239" i="8" a="1"/>
  <c r="I239" i="8" s="1"/>
  <c r="I256" i="8" a="1"/>
  <c r="I256" i="8" s="1"/>
  <c r="I34" i="8" a="1"/>
  <c r="I34" i="8" s="1"/>
  <c r="I54" i="8" a="1"/>
  <c r="I54" i="8" s="1"/>
  <c r="I52" i="8" a="1"/>
  <c r="I52" i="8" s="1"/>
  <c r="I12" i="8" a="1"/>
  <c r="I12" i="8" s="1"/>
  <c r="I168" i="8" a="1"/>
  <c r="I168" i="8" s="1"/>
  <c r="J168" i="8" s="1"/>
  <c r="I101" i="8" a="1"/>
  <c r="I101" i="8" s="1"/>
  <c r="I164" i="8" a="1"/>
  <c r="I164" i="8" s="1"/>
  <c r="J164" i="8" s="1"/>
  <c r="I186" i="8" a="1"/>
  <c r="I186" i="8" s="1"/>
  <c r="I106" i="8" a="1"/>
  <c r="I106" i="8" s="1"/>
  <c r="J106" i="8" s="1"/>
  <c r="I196" i="8" a="1"/>
  <c r="I196" i="8" s="1"/>
  <c r="I96" i="8" a="1"/>
  <c r="I96" i="8" s="1"/>
  <c r="I68" i="8" a="1"/>
  <c r="I68" i="8" s="1"/>
  <c r="J68" i="8" s="1"/>
  <c r="I189" i="8" a="1"/>
  <c r="I189" i="8" s="1"/>
  <c r="I53" i="8" a="1"/>
  <c r="I53" i="8" s="1"/>
  <c r="J53" i="8" s="1"/>
  <c r="I237" i="8" a="1"/>
  <c r="I237" i="8" s="1"/>
  <c r="I252" i="8" a="1"/>
  <c r="I252" i="8" s="1"/>
  <c r="J252" i="8" s="1"/>
  <c r="I236" i="8" a="1"/>
  <c r="I236" i="8" s="1"/>
  <c r="I277" i="8" a="1"/>
  <c r="I277" i="8" s="1"/>
  <c r="J277" i="8" s="1"/>
  <c r="I109" i="8" a="1"/>
  <c r="I109" i="8" s="1"/>
  <c r="I27" i="8" a="1"/>
  <c r="I27" i="8" s="1"/>
  <c r="I98" i="8" a="1"/>
  <c r="I98" i="8" s="1"/>
  <c r="I76" i="8" a="1"/>
  <c r="I76" i="8" s="1"/>
  <c r="J76" i="8" s="1"/>
  <c r="I132" i="8" a="1"/>
  <c r="I132" i="8" s="1"/>
  <c r="J132" i="8" s="1"/>
  <c r="I28" i="8" a="1"/>
  <c r="I28" i="8" s="1"/>
  <c r="I33" i="8" a="1"/>
  <c r="I33" i="8" s="1"/>
  <c r="J33" i="8" s="1"/>
  <c r="I120" i="8" a="1"/>
  <c r="I120" i="8" s="1"/>
  <c r="I122" i="8" a="1"/>
  <c r="I122" i="8" s="1"/>
  <c r="I105" i="8" a="1"/>
  <c r="I105" i="8" s="1"/>
  <c r="I161" i="8" a="1"/>
  <c r="I161" i="8" s="1"/>
  <c r="J161" i="8" s="1"/>
  <c r="I212" i="8" a="1"/>
  <c r="I212" i="8" s="1"/>
  <c r="J212" i="8" s="1"/>
  <c r="I171" i="8" a="1"/>
  <c r="I171" i="8" s="1"/>
  <c r="J171" i="8" s="1"/>
  <c r="I59" i="8" a="1"/>
  <c r="I59" i="8" s="1"/>
  <c r="J59" i="8" s="1"/>
  <c r="I172" i="8" a="1"/>
  <c r="I172" i="8" s="1"/>
  <c r="J172" i="8" s="1"/>
  <c r="I11" i="8" a="1"/>
  <c r="I11" i="8" s="1"/>
  <c r="I25" i="8" a="1"/>
  <c r="I25" i="8" s="1"/>
  <c r="I80" i="8" a="1"/>
  <c r="I80" i="8" s="1"/>
  <c r="J80" i="8" s="1"/>
  <c r="I125" i="8" a="1"/>
  <c r="I125" i="8" s="1"/>
  <c r="J125" i="8" s="1"/>
  <c r="I9" i="8" a="1"/>
  <c r="I9" i="8" s="1"/>
  <c r="I73" i="8" a="1"/>
  <c r="I73" i="8" s="1"/>
  <c r="J73" i="8" s="1"/>
  <c r="I195" i="8" a="1"/>
  <c r="I195" i="8" s="1"/>
  <c r="I268" i="8" a="1"/>
  <c r="I268" i="8" s="1"/>
  <c r="J268" i="8" s="1"/>
  <c r="J227" i="8"/>
  <c r="I260" i="8" a="1"/>
  <c r="I260" i="8" s="1"/>
  <c r="J260" i="8" s="1"/>
  <c r="I89" i="8" a="1"/>
  <c r="I89" i="8" s="1"/>
  <c r="J89" i="8" s="1"/>
  <c r="J19" i="8"/>
  <c r="J182" i="8"/>
  <c r="J226" i="8"/>
  <c r="J276" i="8"/>
  <c r="J127" i="8"/>
  <c r="J193" i="8"/>
  <c r="J29" i="8"/>
  <c r="J126" i="8"/>
  <c r="I23" i="8" a="1"/>
  <c r="I23" i="8" s="1"/>
  <c r="J23" i="8" s="1"/>
  <c r="J92" i="8"/>
  <c r="I213" i="8" a="1"/>
  <c r="I213" i="8" s="1"/>
  <c r="J213" i="8" s="1"/>
  <c r="I179" i="8" a="1"/>
  <c r="I179" i="8" s="1"/>
  <c r="J220" i="8"/>
  <c r="J230" i="8"/>
  <c r="J184" i="8"/>
  <c r="J13" i="8"/>
  <c r="J98" i="8"/>
  <c r="J48" i="8"/>
  <c r="I202" i="8" a="1"/>
  <c r="I202" i="8" s="1"/>
  <c r="J202" i="8" s="1"/>
  <c r="J185" i="8"/>
  <c r="J269" i="8"/>
  <c r="J238" i="8"/>
  <c r="I49" i="8" a="1"/>
  <c r="I49" i="8" s="1"/>
  <c r="J49" i="8" s="1"/>
  <c r="I119" i="8" a="1"/>
  <c r="I119" i="8" s="1"/>
  <c r="I194" i="8" a="1"/>
  <c r="I194" i="8" s="1"/>
  <c r="I204" i="8" a="1"/>
  <c r="I204" i="8" s="1"/>
  <c r="J204" i="8" s="1"/>
  <c r="I219" i="8" a="1"/>
  <c r="I219" i="8" s="1"/>
  <c r="J219" i="8" s="1"/>
  <c r="J273" i="8"/>
  <c r="J251" i="8"/>
  <c r="J261" i="8"/>
  <c r="J198" i="8"/>
  <c r="J245" i="8"/>
  <c r="I35" i="8" a="1"/>
  <c r="I35" i="8" s="1"/>
  <c r="I266" i="8" a="1"/>
  <c r="I266" i="8" s="1"/>
  <c r="J266" i="8" s="1"/>
  <c r="J44" i="8"/>
  <c r="X280" i="8"/>
  <c r="J54" i="8"/>
  <c r="I97" i="8" a="1"/>
  <c r="I97" i="8" s="1"/>
  <c r="J97" i="8" s="1"/>
  <c r="J87" i="8"/>
  <c r="I167" i="8" a="1"/>
  <c r="I167" i="8" s="1"/>
  <c r="J167" i="8" s="1"/>
  <c r="J188" i="8"/>
  <c r="J83" i="8"/>
  <c r="I221" i="8" a="1"/>
  <c r="I221" i="8" s="1"/>
  <c r="I141" i="8" a="1"/>
  <c r="I141" i="8" s="1"/>
  <c r="J141" i="8" s="1"/>
  <c r="J249" i="8"/>
  <c r="J17" i="8"/>
  <c r="J85" i="8"/>
  <c r="J47" i="8"/>
  <c r="J90" i="8"/>
  <c r="J222" i="8"/>
  <c r="J120" i="8"/>
  <c r="J75" i="8"/>
  <c r="I129" i="8" a="1"/>
  <c r="I129" i="8" s="1"/>
  <c r="J108" i="8"/>
  <c r="I147" i="8" a="1"/>
  <c r="I147" i="8" s="1"/>
  <c r="J147" i="8" s="1"/>
  <c r="I159" i="8" a="1"/>
  <c r="I159" i="8" s="1"/>
  <c r="J159" i="8" s="1"/>
  <c r="I205" i="8" a="1"/>
  <c r="I205" i="8" s="1"/>
  <c r="J205" i="8" s="1"/>
  <c r="J190" i="8"/>
  <c r="J79" i="8"/>
  <c r="J225" i="8"/>
  <c r="J247" i="8"/>
  <c r="J24" i="8"/>
  <c r="J43" i="8"/>
  <c r="J40" i="8"/>
  <c r="J81" i="8"/>
  <c r="J128" i="8"/>
  <c r="I271" i="8" a="1"/>
  <c r="I271" i="8" s="1"/>
  <c r="J30" i="8"/>
  <c r="J133" i="8"/>
  <c r="I209" i="8" a="1"/>
  <c r="I209" i="8" s="1"/>
  <c r="J209" i="8" s="1"/>
  <c r="I206" i="8" a="1"/>
  <c r="I206" i="8" s="1"/>
  <c r="J206" i="8" s="1"/>
  <c r="J88" i="8"/>
  <c r="J36" i="8"/>
  <c r="I107" i="8" a="1"/>
  <c r="I107" i="8" s="1"/>
  <c r="J77" i="8"/>
  <c r="I115" i="8" a="1"/>
  <c r="I115" i="8" s="1"/>
  <c r="J115" i="8" s="1"/>
  <c r="I208" i="8" a="1"/>
  <c r="I208" i="8" s="1"/>
  <c r="J208" i="8" s="1"/>
  <c r="I201" i="8" a="1"/>
  <c r="I201" i="8" s="1"/>
  <c r="J201" i="8" s="1"/>
  <c r="J181" i="8"/>
  <c r="I157" i="8" a="1"/>
  <c r="I157" i="8" s="1"/>
  <c r="J157" i="8" s="1"/>
  <c r="J223" i="8"/>
  <c r="J231" i="8"/>
  <c r="I215" i="8" a="1"/>
  <c r="I215" i="8" s="1"/>
  <c r="J215" i="8" s="1"/>
  <c r="Z280" i="8"/>
  <c r="I46" i="8" a="1"/>
  <c r="I46" i="8" s="1"/>
  <c r="J46" i="8" s="1"/>
  <c r="I14" i="8" a="1"/>
  <c r="I14" i="8" s="1"/>
  <c r="I99" i="8" a="1"/>
  <c r="I99" i="8" s="1"/>
  <c r="I163" i="8" a="1"/>
  <c r="I163" i="8" s="1"/>
  <c r="J163" i="8" s="1"/>
  <c r="I146" i="8" a="1"/>
  <c r="I146" i="8" s="1"/>
  <c r="J146" i="8" s="1"/>
  <c r="I18" i="8" a="1"/>
  <c r="I18" i="8" s="1"/>
  <c r="P280" i="8"/>
  <c r="I42" i="8" a="1"/>
  <c r="I42" i="8" s="1"/>
  <c r="R280" i="8"/>
  <c r="I26" i="8" a="1"/>
  <c r="I26" i="8" s="1"/>
  <c r="I95" i="8" a="1"/>
  <c r="I95" i="8" s="1"/>
  <c r="I82" i="8" a="1"/>
  <c r="I82" i="8" s="1"/>
  <c r="J82" i="8" s="1"/>
  <c r="I183" i="8" a="1"/>
  <c r="I183" i="8" s="1"/>
  <c r="I187" i="8" a="1"/>
  <c r="I187" i="8" s="1"/>
  <c r="I22" i="8" a="1"/>
  <c r="I22" i="8" s="1"/>
  <c r="I62" i="8" a="1"/>
  <c r="I62" i="8" s="1"/>
  <c r="J62" i="8" s="1"/>
  <c r="I38" i="8" a="1"/>
  <c r="I38" i="8" s="1"/>
  <c r="I135" i="8" a="1"/>
  <c r="I135" i="8" s="1"/>
  <c r="I136" i="8" a="1"/>
  <c r="I136" i="8" s="1"/>
  <c r="I124" i="8" a="1"/>
  <c r="I124" i="8" s="1"/>
  <c r="J124" i="8" s="1"/>
  <c r="I121" i="8" a="1"/>
  <c r="I121" i="8" s="1"/>
  <c r="I117" i="8" a="1"/>
  <c r="I117" i="8" s="1"/>
  <c r="J117" i="8" s="1"/>
  <c r="I10" i="8" a="1"/>
  <c r="I10" i="8" s="1"/>
  <c r="L280" i="8"/>
  <c r="N280" i="8"/>
  <c r="I50" i="8" a="1"/>
  <c r="I50" i="8" s="1"/>
  <c r="J50" i="8" s="1"/>
  <c r="V280" i="8"/>
  <c r="AB280" i="8"/>
  <c r="I102" i="8" a="1"/>
  <c r="I102" i="8" s="1"/>
  <c r="T280" i="8"/>
  <c r="I74" i="8" a="1"/>
  <c r="I74" i="8" s="1"/>
  <c r="J74" i="8" s="1"/>
  <c r="I155" i="8" a="1"/>
  <c r="I155" i="8" s="1"/>
  <c r="J155" i="8" s="1"/>
  <c r="I191" i="8" a="1"/>
  <c r="I191" i="8" s="1"/>
  <c r="J112" i="8" l="1"/>
  <c r="J197" i="8"/>
  <c r="J34" i="8"/>
  <c r="J9" i="8"/>
  <c r="J41" i="8"/>
  <c r="J180" i="8"/>
  <c r="J196" i="8"/>
  <c r="J103" i="8"/>
  <c r="J16" i="8"/>
  <c r="J236" i="8"/>
  <c r="J101" i="8"/>
  <c r="J21" i="8"/>
  <c r="J270" i="8"/>
  <c r="J189" i="8"/>
  <c r="J11" i="8"/>
  <c r="J12" i="8"/>
  <c r="J122" i="8"/>
  <c r="J130" i="8"/>
  <c r="J186" i="8"/>
  <c r="J234" i="8"/>
  <c r="J250" i="8"/>
  <c r="J114" i="8"/>
  <c r="J134" i="8"/>
  <c r="J109" i="8"/>
  <c r="J239" i="8"/>
  <c r="J28" i="8"/>
  <c r="J96" i="8"/>
  <c r="J27" i="8"/>
  <c r="J177" i="8"/>
  <c r="J195" i="8"/>
  <c r="J256" i="8"/>
  <c r="J237" i="8"/>
  <c r="J25" i="8"/>
  <c r="J52" i="8"/>
  <c r="J105" i="8"/>
  <c r="J26" i="8"/>
  <c r="J14" i="8"/>
  <c r="J271" i="8"/>
  <c r="J42" i="8"/>
  <c r="J10" i="8"/>
  <c r="J22" i="8"/>
  <c r="J187" i="8"/>
  <c r="J18" i="8"/>
  <c r="J221" i="8"/>
  <c r="J179" i="8"/>
  <c r="J102" i="8"/>
  <c r="J121" i="8"/>
  <c r="J183" i="8"/>
  <c r="J194" i="8"/>
  <c r="J136" i="8"/>
  <c r="J95" i="8"/>
  <c r="J99" i="8"/>
  <c r="J119" i="8"/>
  <c r="J135" i="8"/>
  <c r="J191" i="8"/>
  <c r="J38" i="8"/>
  <c r="J107" i="8"/>
  <c r="J129" i="8"/>
  <c r="J35" i="8"/>
  <c r="J280" i="8" l="1"/>
  <c r="O18" i="3" l="1"/>
  <c r="O8" i="3"/>
  <c r="O13" i="3"/>
  <c r="O14" i="3"/>
  <c r="O15" i="3"/>
  <c r="O16" i="3"/>
  <c r="O17" i="3"/>
  <c r="N18" i="3"/>
  <c r="AC18" i="3"/>
  <c r="O19" i="3"/>
  <c r="N19" i="3"/>
  <c r="AC19" i="3"/>
  <c r="O20" i="3"/>
  <c r="N20" i="3"/>
  <c r="AC20" i="3"/>
  <c r="B21" i="3"/>
  <c r="AC21" i="3"/>
  <c r="B22" i="3"/>
  <c r="AC22" i="3"/>
  <c r="B23" i="3"/>
  <c r="AC23" i="3"/>
  <c r="B24" i="3"/>
  <c r="AC24" i="3"/>
  <c r="B25" i="3"/>
  <c r="AC25" i="3"/>
  <c r="B26" i="3"/>
  <c r="AC26" i="3"/>
  <c r="B27" i="3"/>
  <c r="AC27" i="3"/>
  <c r="B28" i="3"/>
  <c r="AC28" i="3"/>
  <c r="B29" i="3"/>
  <c r="AC29" i="3"/>
  <c r="O30" i="3"/>
  <c r="N30" i="3"/>
  <c r="AC30" i="3"/>
  <c r="B31" i="3"/>
  <c r="B32" i="3"/>
  <c r="B33" i="3"/>
  <c r="B34" i="3"/>
  <c r="B35" i="3"/>
  <c r="N36" i="3"/>
  <c r="AC36" i="3"/>
  <c r="B37" i="3"/>
  <c r="N37" i="3"/>
  <c r="AC37" i="3"/>
  <c r="B38" i="3"/>
  <c r="B39" i="3"/>
  <c r="O40" i="3"/>
  <c r="N40" i="3"/>
  <c r="AC40" i="3"/>
  <c r="B41" i="3"/>
  <c r="B42" i="3"/>
  <c r="B43" i="3"/>
  <c r="B44" i="3"/>
  <c r="B45" i="3"/>
  <c r="B46" i="3"/>
  <c r="B47" i="3"/>
  <c r="B48" i="3"/>
  <c r="O49" i="3"/>
  <c r="N49" i="3"/>
  <c r="AC49" i="3"/>
  <c r="B50" i="3"/>
  <c r="AC50" i="3"/>
  <c r="B51" i="3"/>
  <c r="B52" i="3"/>
  <c r="B53" i="3"/>
  <c r="O54" i="3"/>
  <c r="N54" i="3"/>
  <c r="AC54" i="3"/>
  <c r="B55" i="3"/>
  <c r="B56" i="3"/>
  <c r="B57" i="3"/>
  <c r="B58" i="3"/>
  <c r="B868" i="3"/>
  <c r="B867" i="3"/>
  <c r="B866" i="3"/>
  <c r="B865" i="3"/>
  <c r="AC864" i="3"/>
  <c r="O864" i="3"/>
  <c r="N864" i="3"/>
  <c r="O828" i="3"/>
  <c r="O829" i="3"/>
  <c r="O830" i="3"/>
  <c r="O840" i="3"/>
  <c r="O850" i="3"/>
  <c r="O859" i="3"/>
  <c r="O62" i="3"/>
  <c r="AB62" i="3" s="1"/>
  <c r="AC62" i="3" s="1"/>
  <c r="O65" i="3"/>
  <c r="AB65" i="3" s="1"/>
  <c r="AC65" i="3" s="1"/>
  <c r="O69" i="3"/>
  <c r="AB69" i="3" s="1"/>
  <c r="AC69" i="3" s="1"/>
  <c r="O72" i="3"/>
  <c r="AB72" i="3" s="1"/>
  <c r="AC72" i="3" s="1"/>
  <c r="O73" i="3"/>
  <c r="AB73" i="3" s="1"/>
  <c r="AC73" i="3" s="1"/>
  <c r="O74" i="3"/>
  <c r="AB74" i="3" s="1"/>
  <c r="AC74" i="3" s="1"/>
  <c r="O78" i="3"/>
  <c r="O82" i="3"/>
  <c r="AB82" i="3" s="1"/>
  <c r="AC82" i="3" s="1"/>
  <c r="O92" i="3"/>
  <c r="O99" i="3"/>
  <c r="O118" i="3"/>
  <c r="O126" i="3"/>
  <c r="AB126" i="3" s="1"/>
  <c r="AC126" i="3" s="1"/>
  <c r="O134" i="3"/>
  <c r="AB134" i="3" s="1"/>
  <c r="AC134" i="3" s="1"/>
  <c r="O140" i="3"/>
  <c r="AB140" i="3" s="1"/>
  <c r="AC140" i="3" s="1"/>
  <c r="O149" i="3"/>
  <c r="AB149" i="3" s="1"/>
  <c r="AC149" i="3" s="1"/>
  <c r="O155" i="3"/>
  <c r="O163" i="3"/>
  <c r="AB163" i="3" s="1"/>
  <c r="AC163" i="3" s="1"/>
  <c r="O168" i="3"/>
  <c r="AB168" i="3" s="1"/>
  <c r="AC168" i="3" s="1"/>
  <c r="O172" i="3"/>
  <c r="AB172" i="3" s="1"/>
  <c r="AC172" i="3" s="1"/>
  <c r="O177" i="3"/>
  <c r="AB177" i="3" s="1"/>
  <c r="AC177" i="3" s="1"/>
  <c r="O184" i="3"/>
  <c r="AB184" i="3" s="1"/>
  <c r="AC184" i="3" s="1"/>
  <c r="O192" i="3"/>
  <c r="O200" i="3"/>
  <c r="O204" i="3"/>
  <c r="AB204" i="3" s="1"/>
  <c r="AC204" i="3" s="1"/>
  <c r="O207" i="3"/>
  <c r="O211" i="3"/>
  <c r="AB211" i="3" s="1"/>
  <c r="AC211" i="3" s="1"/>
  <c r="O217" i="3"/>
  <c r="O221" i="3"/>
  <c r="O225" i="3"/>
  <c r="O226" i="3"/>
  <c r="O230" i="3"/>
  <c r="AB230" i="3" s="1"/>
  <c r="AC230" i="3" s="1"/>
  <c r="O244" i="3"/>
  <c r="AB244" i="3" s="1"/>
  <c r="AC244" i="3" s="1"/>
  <c r="O247" i="3"/>
  <c r="AB247" i="3" s="1"/>
  <c r="AC247" i="3" s="1"/>
  <c r="O250" i="3"/>
  <c r="AB250" i="3" s="1"/>
  <c r="AC250" i="3" s="1"/>
  <c r="O256" i="3"/>
  <c r="AB256" i="3" s="1"/>
  <c r="AC256" i="3" s="1"/>
  <c r="O258" i="3"/>
  <c r="AB258" i="3" s="1"/>
  <c r="AC258" i="3" s="1"/>
  <c r="O263" i="3"/>
  <c r="AB263" i="3" s="1"/>
  <c r="AC263" i="3" s="1"/>
  <c r="O267" i="3"/>
  <c r="AB267" i="3" s="1"/>
  <c r="AC267" i="3" s="1"/>
  <c r="O272" i="3"/>
  <c r="AB272" i="3" s="1"/>
  <c r="AC272" i="3" s="1"/>
  <c r="O274" i="3"/>
  <c r="O279" i="3"/>
  <c r="AB279" i="3" s="1"/>
  <c r="AC279" i="3" s="1"/>
  <c r="O284" i="3"/>
  <c r="AB284" i="3" s="1"/>
  <c r="AC284" i="3" s="1"/>
  <c r="O287" i="3"/>
  <c r="AB287" i="3" s="1"/>
  <c r="AC287" i="3" s="1"/>
  <c r="O289" i="3"/>
  <c r="O292" i="3"/>
  <c r="AB292" i="3" s="1"/>
  <c r="AC292" i="3" s="1"/>
  <c r="O296" i="3"/>
  <c r="O297" i="3"/>
  <c r="O300" i="3"/>
  <c r="AB300" i="3" s="1"/>
  <c r="AC300" i="3" s="1"/>
  <c r="O304" i="3"/>
  <c r="O307" i="3"/>
  <c r="O308" i="3"/>
  <c r="O309" i="3"/>
  <c r="O311" i="3"/>
  <c r="O312" i="3"/>
  <c r="O313" i="3"/>
  <c r="O314" i="3"/>
  <c r="O315" i="3"/>
  <c r="O316" i="3"/>
  <c r="O317" i="3"/>
  <c r="O318" i="3"/>
  <c r="O319" i="3"/>
  <c r="O320" i="3"/>
  <c r="O322" i="3"/>
  <c r="O324" i="3"/>
  <c r="O328" i="3"/>
  <c r="O330" i="3"/>
  <c r="O331" i="3"/>
  <c r="O332" i="3"/>
  <c r="O334" i="3"/>
  <c r="O335" i="3"/>
  <c r="O336" i="3"/>
  <c r="O337" i="3"/>
  <c r="O338" i="3"/>
  <c r="O339" i="3"/>
  <c r="O343" i="3"/>
  <c r="O344" i="3"/>
  <c r="O345" i="3"/>
  <c r="O347" i="3"/>
  <c r="O349" i="3"/>
  <c r="O350" i="3"/>
  <c r="O352" i="3"/>
  <c r="O357" i="3"/>
  <c r="O359" i="3"/>
  <c r="O361" i="3"/>
  <c r="O366" i="3"/>
  <c r="O367" i="3"/>
  <c r="O368" i="3"/>
  <c r="O369" i="3"/>
  <c r="O370" i="3"/>
  <c r="O371" i="3"/>
  <c r="O372" i="3"/>
  <c r="O373" i="3"/>
  <c r="O374" i="3"/>
  <c r="O375" i="3"/>
  <c r="O376" i="3"/>
  <c r="O377" i="3"/>
  <c r="O378" i="3"/>
  <c r="O379" i="3"/>
  <c r="O380" i="3"/>
  <c r="O382" i="3"/>
  <c r="O387" i="3"/>
  <c r="O388" i="3"/>
  <c r="O390" i="3"/>
  <c r="O392" i="3"/>
  <c r="O394" i="3"/>
  <c r="AB394" i="3" s="1"/>
  <c r="AC394" i="3" s="1"/>
  <c r="O395" i="3"/>
  <c r="AB395" i="3" s="1"/>
  <c r="AC395" i="3" s="1"/>
  <c r="O396" i="3"/>
  <c r="AB396" i="3" s="1"/>
  <c r="AC396" i="3" s="1"/>
  <c r="O397" i="3"/>
  <c r="AB397" i="3" s="1"/>
  <c r="AC397" i="3" s="1"/>
  <c r="O398" i="3"/>
  <c r="AB398" i="3" s="1"/>
  <c r="AC398" i="3" s="1"/>
  <c r="O399" i="3"/>
  <c r="AB399" i="3" s="1"/>
  <c r="AC399" i="3" s="1"/>
  <c r="O400" i="3"/>
  <c r="AB400" i="3" s="1"/>
  <c r="AC400" i="3" s="1"/>
  <c r="O401" i="3"/>
  <c r="O402" i="3"/>
  <c r="O403" i="3"/>
  <c r="O404" i="3"/>
  <c r="AB404" i="3" s="1"/>
  <c r="AC404" i="3" s="1"/>
  <c r="O405" i="3"/>
  <c r="AB405" i="3" s="1"/>
  <c r="AC405" i="3" s="1"/>
  <c r="O406" i="3"/>
  <c r="O407" i="3"/>
  <c r="AB407" i="3" s="1"/>
  <c r="AC407" i="3" s="1"/>
  <c r="O408" i="3"/>
  <c r="O409" i="3"/>
  <c r="O410" i="3"/>
  <c r="O411" i="3"/>
  <c r="AB411" i="3" s="1"/>
  <c r="AC411" i="3" s="1"/>
  <c r="O412" i="3"/>
  <c r="AB412" i="3" s="1"/>
  <c r="AC412" i="3" s="1"/>
  <c r="O413" i="3"/>
  <c r="AB413" i="3" s="1"/>
  <c r="AC413" i="3" s="1"/>
  <c r="O414" i="3"/>
  <c r="O415" i="3"/>
  <c r="O416" i="3"/>
  <c r="O417" i="3"/>
  <c r="O418" i="3"/>
  <c r="AB418" i="3" s="1"/>
  <c r="AC418" i="3" s="1"/>
  <c r="O419" i="3"/>
  <c r="O420" i="3"/>
  <c r="O421" i="3"/>
  <c r="O422" i="3"/>
  <c r="O423" i="3"/>
  <c r="O424" i="3"/>
  <c r="AB424" i="3" s="1"/>
  <c r="AC424" i="3" s="1"/>
  <c r="O425" i="3"/>
  <c r="AB425" i="3" s="1"/>
  <c r="AC425" i="3" s="1"/>
  <c r="O426" i="3"/>
  <c r="O427" i="3"/>
  <c r="AB427" i="3" s="1"/>
  <c r="AC427" i="3" s="1"/>
  <c r="O432" i="3"/>
  <c r="O436" i="3"/>
  <c r="O438" i="3"/>
  <c r="O442" i="3"/>
  <c r="O444" i="3"/>
  <c r="O448" i="3"/>
  <c r="O450" i="3"/>
  <c r="O453" i="3"/>
  <c r="O456" i="3"/>
  <c r="O458" i="3"/>
  <c r="O460" i="3"/>
  <c r="O462" i="3"/>
  <c r="O468" i="3"/>
  <c r="O476" i="3"/>
  <c r="O479" i="3"/>
  <c r="O486" i="3"/>
  <c r="O494" i="3"/>
  <c r="O509" i="3"/>
  <c r="O512" i="3"/>
  <c r="O525" i="3"/>
  <c r="O534" i="3"/>
  <c r="O544" i="3"/>
  <c r="O554" i="3"/>
  <c r="O564" i="3"/>
  <c r="AB564" i="3" s="1"/>
  <c r="AC564" i="3" s="1"/>
  <c r="O568" i="3"/>
  <c r="O577" i="3"/>
  <c r="O578" i="3"/>
  <c r="O580" i="3"/>
  <c r="O582" i="3"/>
  <c r="O585" i="3"/>
  <c r="O587" i="3"/>
  <c r="O588" i="3"/>
  <c r="O590" i="3"/>
  <c r="O592" i="3"/>
  <c r="O593" i="3"/>
  <c r="O595" i="3"/>
  <c r="O596" i="3"/>
  <c r="AB596" i="3" s="1"/>
  <c r="AC596" i="3" s="1"/>
  <c r="O599" i="3"/>
  <c r="O603" i="3"/>
  <c r="O606" i="3"/>
  <c r="O613" i="3"/>
  <c r="O618" i="3"/>
  <c r="O619" i="3"/>
  <c r="O627" i="3"/>
  <c r="O629" i="3"/>
  <c r="O633" i="3"/>
  <c r="O643" i="3"/>
  <c r="O650" i="3"/>
  <c r="O655" i="3"/>
  <c r="O663" i="3"/>
  <c r="AB663" i="3" s="1"/>
  <c r="AC663" i="3" s="1"/>
  <c r="O666" i="3"/>
  <c r="O668" i="3"/>
  <c r="O670" i="3"/>
  <c r="O672" i="3"/>
  <c r="O674" i="3"/>
  <c r="O676" i="3"/>
  <c r="O678" i="3"/>
  <c r="O680" i="3"/>
  <c r="O682" i="3"/>
  <c r="O684" i="3"/>
  <c r="O688" i="3"/>
  <c r="O690" i="3"/>
  <c r="O694" i="3"/>
  <c r="O696" i="3"/>
  <c r="O699" i="3"/>
  <c r="O701" i="3"/>
  <c r="O704" i="3"/>
  <c r="O706" i="3"/>
  <c r="O710" i="3"/>
  <c r="O712" i="3"/>
  <c r="O714" i="3"/>
  <c r="O716" i="3"/>
  <c r="O718" i="3"/>
  <c r="O721" i="3"/>
  <c r="O747" i="3"/>
  <c r="O749" i="3"/>
  <c r="O751" i="3"/>
  <c r="O761" i="3"/>
  <c r="O765" i="3"/>
  <c r="O767" i="3"/>
  <c r="O769" i="3"/>
  <c r="O771" i="3"/>
  <c r="O773" i="3"/>
  <c r="O775" i="3"/>
  <c r="O778" i="3"/>
  <c r="O784" i="3"/>
  <c r="O801" i="3"/>
  <c r="O823" i="3"/>
  <c r="O825" i="3"/>
  <c r="B863" i="3"/>
  <c r="B862" i="3"/>
  <c r="B861" i="3"/>
  <c r="AC860" i="3"/>
  <c r="B860" i="3"/>
  <c r="AC859" i="3"/>
  <c r="N859" i="3"/>
  <c r="B858" i="3"/>
  <c r="B857" i="3"/>
  <c r="B856" i="3"/>
  <c r="B855" i="3"/>
  <c r="B854" i="3"/>
  <c r="B853" i="3"/>
  <c r="B852" i="3"/>
  <c r="B851" i="3"/>
  <c r="AC850" i="3"/>
  <c r="N850" i="3"/>
  <c r="B849" i="3"/>
  <c r="B848" i="3"/>
  <c r="AC847" i="3"/>
  <c r="N847" i="3"/>
  <c r="B847" i="3"/>
  <c r="AC846" i="3"/>
  <c r="N846" i="3"/>
  <c r="B845" i="3"/>
  <c r="B844" i="3"/>
  <c r="B843" i="3"/>
  <c r="B842" i="3"/>
  <c r="B841" i="3"/>
  <c r="AC840" i="3"/>
  <c r="N840" i="3"/>
  <c r="AC839" i="3"/>
  <c r="B839" i="3"/>
  <c r="AC838" i="3"/>
  <c r="B838" i="3"/>
  <c r="AC837" i="3"/>
  <c r="B837" i="3"/>
  <c r="AC836" i="3"/>
  <c r="B836" i="3"/>
  <c r="AC835" i="3"/>
  <c r="B835" i="3"/>
  <c r="AC834" i="3"/>
  <c r="B834" i="3"/>
  <c r="AC833" i="3"/>
  <c r="B833" i="3"/>
  <c r="AC832" i="3"/>
  <c r="B832" i="3"/>
  <c r="AC831" i="3"/>
  <c r="B831" i="3"/>
  <c r="AC830" i="3"/>
  <c r="N830" i="3"/>
  <c r="AC829" i="3"/>
  <c r="N829" i="3"/>
  <c r="AC828" i="3"/>
  <c r="N828" i="3"/>
  <c r="AB419" i="3"/>
  <c r="AC419" i="3" s="1"/>
  <c r="AB417" i="3"/>
  <c r="AC417" i="3" s="1"/>
  <c r="AB416" i="3"/>
  <c r="AC416" i="3" s="1"/>
  <c r="AB415" i="3"/>
  <c r="AC415" i="3" s="1"/>
  <c r="AB414" i="3"/>
  <c r="AC414" i="3" s="1"/>
  <c r="AB406" i="3"/>
  <c r="AC406" i="3" s="1"/>
  <c r="AB401" i="3"/>
  <c r="AC401" i="3" s="1"/>
  <c r="O7" i="5"/>
  <c r="P7" i="5"/>
  <c r="Q7" i="5"/>
  <c r="O8" i="5"/>
  <c r="P8" i="5"/>
  <c r="Q8" i="5"/>
  <c r="X9" i="5"/>
  <c r="Y9" i="5" s="1"/>
  <c r="X10" i="5"/>
  <c r="Y10" i="5" s="1"/>
  <c r="X11" i="5"/>
  <c r="Y11" i="5" s="1"/>
  <c r="X12" i="5"/>
  <c r="Y12" i="5" s="1"/>
  <c r="O13" i="5"/>
  <c r="P13" i="5"/>
  <c r="Q13" i="5"/>
  <c r="X14" i="5"/>
  <c r="Y14" i="5" s="1"/>
  <c r="X15" i="5"/>
  <c r="Y15" i="5" s="1"/>
  <c r="X16" i="5"/>
  <c r="Y16" i="5" s="1"/>
  <c r="X17" i="5"/>
  <c r="Y17" i="5" s="1"/>
  <c r="X18" i="5"/>
  <c r="Y18" i="5" s="1"/>
  <c r="X19" i="5"/>
  <c r="Y19" i="5" s="1"/>
  <c r="O20" i="5"/>
  <c r="P20" i="5"/>
  <c r="Q20" i="5"/>
  <c r="I21" i="5"/>
  <c r="O21" i="5"/>
  <c r="P21" i="5"/>
  <c r="Q21" i="5"/>
  <c r="I22" i="5"/>
  <c r="O22" i="5"/>
  <c r="P22" i="5"/>
  <c r="Q22" i="5"/>
  <c r="X23" i="5"/>
  <c r="Y23" i="5" s="1"/>
  <c r="X24" i="5"/>
  <c r="Y24" i="5" s="1"/>
  <c r="X25" i="5"/>
  <c r="Y25" i="5" s="1"/>
  <c r="X26" i="5"/>
  <c r="Y26" i="5" s="1"/>
  <c r="Y27" i="5"/>
  <c r="I28" i="5"/>
  <c r="N28" i="5" s="1"/>
  <c r="I29" i="5"/>
  <c r="N29" i="5" s="1"/>
  <c r="X30" i="5"/>
  <c r="Y30" i="5" s="1"/>
  <c r="X31" i="5"/>
  <c r="Y31" i="5" s="1"/>
  <c r="X32" i="5"/>
  <c r="Y32" i="5" s="1"/>
  <c r="X33" i="5"/>
  <c r="Y33" i="5" s="1"/>
  <c r="X34" i="5"/>
  <c r="Y34" i="5" s="1"/>
  <c r="X35" i="5"/>
  <c r="Y35" i="5" s="1"/>
  <c r="X36" i="5"/>
  <c r="Y36" i="5" s="1"/>
  <c r="X37" i="5"/>
  <c r="Y37" i="5" s="1"/>
  <c r="X38" i="5"/>
  <c r="Y38" i="5" s="1"/>
  <c r="Y39" i="5"/>
  <c r="X40" i="5"/>
  <c r="Y40" i="5" s="1"/>
  <c r="X41" i="5"/>
  <c r="Y41" i="5" s="1"/>
  <c r="X42" i="5"/>
  <c r="Y42" i="5" s="1"/>
  <c r="X43" i="5"/>
  <c r="Y43" i="5" s="1"/>
  <c r="X44" i="5"/>
  <c r="Y44" i="5" s="1"/>
  <c r="I45" i="5"/>
  <c r="Y45" i="5" s="1"/>
  <c r="X46" i="5"/>
  <c r="Y46" i="5" s="1"/>
  <c r="I47" i="5"/>
  <c r="X48" i="5"/>
  <c r="Y48" i="5" s="1"/>
  <c r="X49" i="5"/>
  <c r="Y49" i="5" s="1"/>
  <c r="Y50" i="5"/>
  <c r="X51" i="5"/>
  <c r="Y51" i="5" s="1"/>
  <c r="X52" i="5"/>
  <c r="Y52" i="5" s="1"/>
  <c r="X53" i="5"/>
  <c r="Y53" i="5" s="1"/>
  <c r="X54" i="5"/>
  <c r="Y54" i="5" s="1"/>
  <c r="X55" i="5"/>
  <c r="Y55" i="5" s="1"/>
  <c r="I56" i="5"/>
  <c r="Y56" i="5" s="1"/>
  <c r="X57" i="5"/>
  <c r="Y57" i="5" s="1"/>
  <c r="X58" i="5"/>
  <c r="Y58" i="5" s="1"/>
  <c r="X59" i="5"/>
  <c r="Y59" i="5" s="1"/>
  <c r="I60" i="5"/>
  <c r="Y60" i="5" s="1"/>
  <c r="X61" i="5"/>
  <c r="Y61" i="5" s="1"/>
  <c r="X62" i="5"/>
  <c r="Y62" i="5" s="1"/>
  <c r="X63" i="5"/>
  <c r="Y63" i="5" s="1"/>
  <c r="X64" i="5"/>
  <c r="Y64" i="5" s="1"/>
  <c r="X65" i="5"/>
  <c r="Y65" i="5" s="1"/>
  <c r="X66" i="5"/>
  <c r="Y66" i="5" s="1"/>
  <c r="X67" i="5"/>
  <c r="Y67" i="5" s="1"/>
  <c r="X68" i="5"/>
  <c r="Y68" i="5" s="1"/>
  <c r="O69" i="5"/>
  <c r="P69" i="5"/>
  <c r="Q69" i="5"/>
  <c r="X70" i="5"/>
  <c r="Y70" i="5" s="1"/>
  <c r="X71" i="5"/>
  <c r="Y71" i="5" s="1"/>
  <c r="X72" i="5"/>
  <c r="Y72" i="5" s="1"/>
  <c r="O73" i="5"/>
  <c r="P73" i="5"/>
  <c r="Q73" i="5"/>
  <c r="X74" i="5"/>
  <c r="Y74" i="5" s="1"/>
  <c r="X75" i="5"/>
  <c r="Y75" i="5" s="1"/>
  <c r="X76" i="5"/>
  <c r="Y76" i="5" s="1"/>
  <c r="O77" i="5"/>
  <c r="P77" i="5"/>
  <c r="Q77" i="5"/>
  <c r="X78" i="5"/>
  <c r="Y78" i="5" s="1"/>
  <c r="X79" i="5"/>
  <c r="Y79" i="5" s="1"/>
  <c r="X80" i="5"/>
  <c r="Y80" i="5" s="1"/>
  <c r="X81" i="5"/>
  <c r="Y81" i="5" s="1"/>
  <c r="X82" i="5"/>
  <c r="Y82" i="5" s="1"/>
  <c r="X83" i="5"/>
  <c r="Y83" i="5" s="1"/>
  <c r="X84" i="5"/>
  <c r="Y84" i="5" s="1"/>
  <c r="X85" i="5"/>
  <c r="Y85" i="5" s="1"/>
  <c r="X86" i="5"/>
  <c r="Y86" i="5" s="1"/>
  <c r="X87" i="5"/>
  <c r="Y87" i="5" s="1"/>
  <c r="X88" i="5"/>
  <c r="Y88" i="5" s="1"/>
  <c r="X89" i="5"/>
  <c r="Y89" i="5" s="1"/>
  <c r="X90" i="5"/>
  <c r="Y90" i="5" s="1"/>
  <c r="X91" i="5"/>
  <c r="Y91" i="5" s="1"/>
  <c r="X92" i="5"/>
  <c r="Y92" i="5" s="1"/>
  <c r="X93" i="5"/>
  <c r="Y93" i="5" s="1"/>
  <c r="X94" i="5"/>
  <c r="Y94" i="5" s="1"/>
  <c r="X95" i="5"/>
  <c r="Y95" i="5" s="1"/>
  <c r="X96" i="5"/>
  <c r="Y96" i="5" s="1"/>
  <c r="X97" i="5"/>
  <c r="Y97" i="5" s="1"/>
  <c r="X98" i="5"/>
  <c r="Y98" i="5" s="1"/>
  <c r="X99" i="5"/>
  <c r="Y99" i="5" s="1"/>
  <c r="X100" i="5"/>
  <c r="Y100" i="5" s="1"/>
  <c r="X101" i="5"/>
  <c r="Y101" i="5" s="1"/>
  <c r="X102" i="5"/>
  <c r="Y102" i="5" s="1"/>
  <c r="X103" i="5"/>
  <c r="Y103" i="5" s="1"/>
  <c r="X104" i="5"/>
  <c r="Y104" i="5" s="1"/>
  <c r="X105" i="5"/>
  <c r="Y105" i="5" s="1"/>
  <c r="X106" i="5"/>
  <c r="Y106" i="5" s="1"/>
  <c r="X107" i="5"/>
  <c r="Y107" i="5" s="1"/>
  <c r="X108" i="5"/>
  <c r="Y108" i="5" s="1"/>
  <c r="X109" i="5"/>
  <c r="Y109" i="5" s="1"/>
  <c r="X110" i="5"/>
  <c r="Y110" i="5" s="1"/>
  <c r="X111" i="5"/>
  <c r="Y111" i="5" s="1"/>
  <c r="O112" i="5"/>
  <c r="P112" i="5"/>
  <c r="Q112" i="5"/>
  <c r="X113" i="5"/>
  <c r="Y113" i="5" s="1"/>
  <c r="X114" i="5"/>
  <c r="Y114" i="5" s="1"/>
  <c r="X115" i="5"/>
  <c r="Y115" i="5" s="1"/>
  <c r="X116" i="5"/>
  <c r="Y116" i="5" s="1"/>
  <c r="X117" i="5"/>
  <c r="Y117" i="5" s="1"/>
  <c r="X118" i="5"/>
  <c r="Y118" i="5" s="1"/>
  <c r="X119" i="5"/>
  <c r="Y119" i="5" s="1"/>
  <c r="X120" i="5"/>
  <c r="Y120" i="5" s="1"/>
  <c r="X121" i="5"/>
  <c r="Y121" i="5" s="1"/>
  <c r="O122" i="5"/>
  <c r="P122" i="5"/>
  <c r="Q122" i="5"/>
  <c r="X123" i="5"/>
  <c r="Y123" i="5" s="1"/>
  <c r="X124" i="5"/>
  <c r="Y124" i="5" s="1"/>
  <c r="X125" i="5"/>
  <c r="Y125" i="5" s="1"/>
  <c r="X126" i="5"/>
  <c r="Y126" i="5" s="1"/>
  <c r="X127" i="5"/>
  <c r="Y127" i="5" s="1"/>
  <c r="X128" i="5"/>
  <c r="Y128" i="5" s="1"/>
  <c r="O129" i="5"/>
  <c r="P129" i="5"/>
  <c r="Q129" i="5"/>
  <c r="X130" i="5"/>
  <c r="Y130" i="5" s="1"/>
  <c r="X131" i="5"/>
  <c r="Y131" i="5" s="1"/>
  <c r="O132" i="5"/>
  <c r="P132" i="5"/>
  <c r="Q132" i="5"/>
  <c r="X133" i="5"/>
  <c r="Y133" i="5" s="1"/>
  <c r="X134" i="5"/>
  <c r="Y134" i="5" s="1"/>
  <c r="X135" i="5"/>
  <c r="Y135" i="5" s="1"/>
  <c r="X136" i="5"/>
  <c r="Y136" i="5" s="1"/>
  <c r="O137" i="5"/>
  <c r="P137" i="5"/>
  <c r="Q137" i="5"/>
  <c r="X138" i="5"/>
  <c r="Y138" i="5" s="1"/>
  <c r="X139" i="5"/>
  <c r="Y139" i="5" s="1"/>
  <c r="X140" i="5"/>
  <c r="Y140" i="5" s="1"/>
  <c r="X141" i="5"/>
  <c r="Y141" i="5" s="1"/>
  <c r="X142" i="5"/>
  <c r="Y142" i="5" s="1"/>
  <c r="X143" i="5"/>
  <c r="Y143" i="5" s="1"/>
  <c r="X144" i="5"/>
  <c r="Y144" i="5" s="1"/>
  <c r="X145" i="5"/>
  <c r="Y145" i="5" s="1"/>
  <c r="X146" i="5"/>
  <c r="Y146" i="5" s="1"/>
  <c r="X147" i="5"/>
  <c r="Y147" i="5" s="1"/>
  <c r="X148" i="5"/>
  <c r="Y148" i="5" s="1"/>
  <c r="I149" i="5"/>
  <c r="N149" i="5" s="1"/>
  <c r="O149" i="5"/>
  <c r="P149" i="5"/>
  <c r="Q149" i="5"/>
  <c r="X150" i="5"/>
  <c r="Y150" i="5" s="1"/>
  <c r="X151" i="5"/>
  <c r="Y151" i="5" s="1"/>
  <c r="X152" i="5"/>
  <c r="Y152" i="5" s="1"/>
  <c r="O153" i="5"/>
  <c r="P153" i="5"/>
  <c r="Q153" i="5"/>
  <c r="X154" i="5"/>
  <c r="Y154" i="5" s="1"/>
  <c r="X155" i="5"/>
  <c r="Y155" i="5" s="1"/>
  <c r="X156" i="5"/>
  <c r="Y156" i="5" s="1"/>
  <c r="O157" i="5"/>
  <c r="P157" i="5"/>
  <c r="Q157" i="5"/>
  <c r="X158" i="5"/>
  <c r="Y158" i="5" s="1"/>
  <c r="X159" i="5"/>
  <c r="Y159" i="5" s="1"/>
  <c r="X160" i="5"/>
  <c r="Y160" i="5" s="1"/>
  <c r="O161" i="5"/>
  <c r="P161" i="5"/>
  <c r="Q161" i="5"/>
  <c r="X162" i="5"/>
  <c r="Y162" i="5" s="1"/>
  <c r="X163" i="5"/>
  <c r="Y163" i="5" s="1"/>
  <c r="X164" i="5"/>
  <c r="Y164" i="5" s="1"/>
  <c r="O165" i="5"/>
  <c r="P165" i="5"/>
  <c r="Q165" i="5"/>
  <c r="X166" i="5"/>
  <c r="Y166" i="5" s="1"/>
  <c r="X167" i="5"/>
  <c r="Y167" i="5" s="1"/>
  <c r="X168" i="5"/>
  <c r="Y168" i="5" s="1"/>
  <c r="X169" i="5"/>
  <c r="Y169" i="5" s="1"/>
  <c r="O170" i="5"/>
  <c r="P170" i="5"/>
  <c r="Q170" i="5"/>
  <c r="X171" i="5"/>
  <c r="Y171" i="5" s="1"/>
  <c r="X172" i="5"/>
  <c r="Y172" i="5" s="1"/>
  <c r="X173" i="5"/>
  <c r="Y173" i="5" s="1"/>
  <c r="O174" i="5"/>
  <c r="P174" i="5"/>
  <c r="Q174" i="5"/>
  <c r="X175" i="5"/>
  <c r="Y175" i="5" s="1"/>
  <c r="X176" i="5"/>
  <c r="Y176" i="5" s="1"/>
  <c r="X177" i="5"/>
  <c r="Y177" i="5" s="1"/>
  <c r="O178" i="5"/>
  <c r="P178" i="5"/>
  <c r="Q178" i="5"/>
  <c r="X179" i="5"/>
  <c r="Y179" i="5" s="1"/>
  <c r="X180" i="5"/>
  <c r="Y180" i="5" s="1"/>
  <c r="X181" i="5"/>
  <c r="Y181" i="5" s="1"/>
  <c r="X182" i="5"/>
  <c r="Y182" i="5" s="1"/>
  <c r="X183" i="5"/>
  <c r="Y183" i="5" s="1"/>
  <c r="O184" i="5"/>
  <c r="P184" i="5"/>
  <c r="Q184" i="5"/>
  <c r="O185" i="5"/>
  <c r="P185" i="5"/>
  <c r="Q185" i="5"/>
  <c r="X186" i="5"/>
  <c r="Y186" i="5" s="1"/>
  <c r="O187" i="5"/>
  <c r="P187" i="5"/>
  <c r="Q187" i="5"/>
  <c r="X188" i="5"/>
  <c r="Y188" i="5" s="1"/>
  <c r="O189" i="5"/>
  <c r="P189" i="5"/>
  <c r="Q189" i="5"/>
  <c r="X190" i="5"/>
  <c r="Y190" i="5" s="1"/>
  <c r="O191" i="5"/>
  <c r="P191" i="5"/>
  <c r="Q191" i="5"/>
  <c r="X192" i="5"/>
  <c r="Y192" i="5" s="1"/>
  <c r="O193" i="5"/>
  <c r="P193" i="5"/>
  <c r="Q193" i="5"/>
  <c r="X194" i="5"/>
  <c r="Y194" i="5" s="1"/>
  <c r="X195" i="5"/>
  <c r="Y195" i="5" s="1"/>
  <c r="O196" i="5"/>
  <c r="P196" i="5"/>
  <c r="Q196" i="5"/>
  <c r="X197" i="5"/>
  <c r="Y197" i="5" s="1"/>
  <c r="O198" i="5"/>
  <c r="P198" i="5"/>
  <c r="Q198" i="5"/>
  <c r="X199" i="5"/>
  <c r="Y199" i="5" s="1"/>
  <c r="O200" i="5"/>
  <c r="P200" i="5"/>
  <c r="Q200" i="5"/>
  <c r="X201" i="5"/>
  <c r="Y201" i="5" s="1"/>
  <c r="X202" i="5"/>
  <c r="Y202" i="5" s="1"/>
  <c r="X203" i="5"/>
  <c r="Y203" i="5" s="1"/>
  <c r="O204" i="5"/>
  <c r="P204" i="5"/>
  <c r="Q204" i="5"/>
  <c r="X205" i="5"/>
  <c r="Y205" i="5" s="1"/>
  <c r="O206" i="5"/>
  <c r="P206" i="5"/>
  <c r="Q206" i="5"/>
  <c r="X207" i="5"/>
  <c r="Y207" i="5" s="1"/>
  <c r="O208" i="5"/>
  <c r="P208" i="5"/>
  <c r="Q208" i="5"/>
  <c r="X209" i="5"/>
  <c r="Y209" i="5" s="1"/>
  <c r="X210" i="5"/>
  <c r="Y210" i="5" s="1"/>
  <c r="X211" i="5"/>
  <c r="Y211" i="5" s="1"/>
  <c r="X212" i="5"/>
  <c r="Y212" i="5" s="1"/>
  <c r="O213" i="5"/>
  <c r="P213" i="5"/>
  <c r="Q213" i="5"/>
  <c r="O214" i="5"/>
  <c r="P214" i="5"/>
  <c r="Q214" i="5"/>
  <c r="O215" i="5"/>
  <c r="P215" i="5"/>
  <c r="Q215" i="5"/>
  <c r="O216" i="5"/>
  <c r="P216" i="5"/>
  <c r="Q216" i="5"/>
  <c r="O217" i="5"/>
  <c r="P217" i="5"/>
  <c r="Q217" i="5"/>
  <c r="O218" i="5"/>
  <c r="P218" i="5"/>
  <c r="Q218" i="5"/>
  <c r="O219" i="5"/>
  <c r="P219" i="5"/>
  <c r="Q219" i="5"/>
  <c r="O220" i="5"/>
  <c r="P220" i="5"/>
  <c r="Q220" i="5"/>
  <c r="O221" i="5"/>
  <c r="P221" i="5"/>
  <c r="Q221" i="5"/>
  <c r="O222" i="5"/>
  <c r="P222" i="5"/>
  <c r="Q222" i="5"/>
  <c r="X223" i="5"/>
  <c r="Y223" i="5" s="1"/>
  <c r="X224" i="5"/>
  <c r="Y224" i="5" s="1"/>
  <c r="O225" i="5"/>
  <c r="P225" i="5"/>
  <c r="Q225" i="5"/>
  <c r="X226" i="5"/>
  <c r="Y226" i="5" s="1"/>
  <c r="X227" i="5"/>
  <c r="Y227" i="5" s="1"/>
  <c r="O228" i="5"/>
  <c r="P228" i="5"/>
  <c r="Q228" i="5"/>
  <c r="O229" i="5"/>
  <c r="P229" i="5"/>
  <c r="Q229" i="5"/>
  <c r="X230" i="5"/>
  <c r="Y230" i="5" s="1"/>
  <c r="X231" i="5"/>
  <c r="Y231" i="5" s="1"/>
  <c r="O232" i="5"/>
  <c r="P232" i="5"/>
  <c r="Q232" i="5"/>
  <c r="O233" i="5"/>
  <c r="P233" i="5"/>
  <c r="Q233" i="5"/>
  <c r="X234" i="5"/>
  <c r="Y234" i="5" s="1"/>
  <c r="X235" i="5"/>
  <c r="Y235" i="5" s="1"/>
  <c r="X236" i="5"/>
  <c r="Y236" i="5" s="1"/>
  <c r="X237" i="5"/>
  <c r="Y237" i="5" s="1"/>
  <c r="O238" i="5"/>
  <c r="P238" i="5"/>
  <c r="Q238" i="5"/>
  <c r="O239" i="5"/>
  <c r="P239" i="5"/>
  <c r="Q239" i="5"/>
  <c r="O240" i="5"/>
  <c r="P240" i="5"/>
  <c r="Q240" i="5"/>
  <c r="O241" i="5"/>
  <c r="P241" i="5"/>
  <c r="Q241" i="5"/>
  <c r="O242" i="5"/>
  <c r="P242" i="5"/>
  <c r="Q242" i="5"/>
  <c r="O243" i="5"/>
  <c r="P243" i="5"/>
  <c r="Q243" i="5"/>
  <c r="X244" i="5"/>
  <c r="Y244" i="5" s="1"/>
  <c r="Y245" i="5"/>
  <c r="X246" i="5"/>
  <c r="Y246" i="5" s="1"/>
  <c r="X247" i="5"/>
  <c r="Y247" i="5" s="1"/>
  <c r="X248" i="5"/>
  <c r="Y248" i="5" s="1"/>
  <c r="X249" i="5"/>
  <c r="Y249" i="5" s="1"/>
  <c r="X250" i="5"/>
  <c r="Y250" i="5" s="1"/>
  <c r="X251" i="5"/>
  <c r="Y251" i="5" s="1"/>
  <c r="X252" i="5"/>
  <c r="Y252" i="5" s="1"/>
  <c r="X253" i="5"/>
  <c r="Y253" i="5" s="1"/>
  <c r="X254" i="5"/>
  <c r="Y254" i="5" s="1"/>
  <c r="O255" i="5"/>
  <c r="P255" i="5"/>
  <c r="Q255" i="5"/>
  <c r="X256" i="5"/>
  <c r="Y256" i="5" s="1"/>
  <c r="O257" i="5"/>
  <c r="P257" i="5"/>
  <c r="Q257" i="5"/>
  <c r="X258" i="5"/>
  <c r="Y258" i="5" s="1"/>
  <c r="X259" i="5"/>
  <c r="Y259" i="5" s="1"/>
  <c r="X260" i="5"/>
  <c r="Y260" i="5" s="1"/>
  <c r="O261" i="5"/>
  <c r="P261" i="5"/>
  <c r="Q261" i="5"/>
  <c r="X262" i="5"/>
  <c r="Y262" i="5" s="1"/>
  <c r="X263" i="5"/>
  <c r="Y263" i="5" s="1"/>
  <c r="O264" i="5"/>
  <c r="P264" i="5"/>
  <c r="Q264" i="5"/>
  <c r="X265" i="5"/>
  <c r="Y265" i="5" s="1"/>
  <c r="X266" i="5"/>
  <c r="Y266" i="5" s="1"/>
  <c r="X267" i="5"/>
  <c r="Y267" i="5" s="1"/>
  <c r="X268" i="5"/>
  <c r="Y268" i="5" s="1"/>
  <c r="O269" i="5"/>
  <c r="P269" i="5"/>
  <c r="Q269" i="5"/>
  <c r="X270" i="5"/>
  <c r="Y270" i="5" s="1"/>
  <c r="O271" i="5"/>
  <c r="Q271" i="5"/>
  <c r="X272" i="5"/>
  <c r="Y272" i="5" s="1"/>
  <c r="O273" i="5"/>
  <c r="P273" i="5"/>
  <c r="Q273" i="5"/>
  <c r="X274" i="5"/>
  <c r="Y274" i="5" s="1"/>
  <c r="O275" i="5"/>
  <c r="P275" i="5"/>
  <c r="Q275" i="5"/>
  <c r="O276" i="5"/>
  <c r="P276" i="5"/>
  <c r="Q276" i="5"/>
  <c r="X277" i="5"/>
  <c r="Y277" i="5" s="1"/>
  <c r="X278" i="5"/>
  <c r="Y278" i="5" s="1"/>
  <c r="O279" i="5"/>
  <c r="P279" i="5"/>
  <c r="Q279" i="5"/>
  <c r="X280" i="5"/>
  <c r="Y280" i="5" s="1"/>
  <c r="X281" i="5"/>
  <c r="Y281" i="5" s="1"/>
  <c r="O282" i="5"/>
  <c r="P282" i="5"/>
  <c r="Q282" i="5"/>
  <c r="X283" i="5"/>
  <c r="Y283" i="5" s="1"/>
  <c r="X284" i="5"/>
  <c r="Y284" i="5" s="1"/>
  <c r="X285" i="5"/>
  <c r="Y285" i="5" s="1"/>
  <c r="X286" i="5"/>
  <c r="Y286" i="5" s="1"/>
  <c r="X287" i="5"/>
  <c r="Y287" i="5" s="1"/>
  <c r="X288" i="5"/>
  <c r="Y288" i="5" s="1"/>
  <c r="O289" i="5"/>
  <c r="P289" i="5"/>
  <c r="Q289" i="5"/>
  <c r="X290" i="5"/>
  <c r="Y290" i="5" s="1"/>
  <c r="O291" i="5"/>
  <c r="P291" i="5"/>
  <c r="Q291" i="5"/>
  <c r="O292" i="5"/>
  <c r="P292" i="5"/>
  <c r="Q292" i="5"/>
  <c r="X293" i="5"/>
  <c r="Y293" i="5" s="1"/>
  <c r="X294" i="5"/>
  <c r="Y294" i="5" s="1"/>
  <c r="X295" i="5"/>
  <c r="Y295" i="5" s="1"/>
  <c r="X296" i="5"/>
  <c r="Y296" i="5"/>
  <c r="X297" i="5"/>
  <c r="Y297" i="5" s="1"/>
  <c r="X298" i="5"/>
  <c r="Y298" i="5" s="1"/>
  <c r="X299" i="5"/>
  <c r="Y299" i="5" s="1"/>
  <c r="X300" i="5"/>
  <c r="Y300" i="5" s="1"/>
  <c r="X301" i="5"/>
  <c r="Y301" i="5" s="1"/>
  <c r="X302" i="5"/>
  <c r="Y302" i="5" s="1"/>
  <c r="X303" i="5"/>
  <c r="Y303" i="5" s="1"/>
  <c r="O304" i="5"/>
  <c r="P304" i="5"/>
  <c r="Q304" i="5"/>
  <c r="X305" i="5"/>
  <c r="Y305" i="5" s="1"/>
  <c r="X306" i="5"/>
  <c r="Y306" i="5" s="1"/>
  <c r="O307" i="5"/>
  <c r="P307" i="5"/>
  <c r="Q307" i="5"/>
  <c r="O308" i="5"/>
  <c r="P308" i="5"/>
  <c r="Q308" i="5"/>
  <c r="O309" i="5"/>
  <c r="P309" i="5"/>
  <c r="Q309" i="5"/>
  <c r="AC8" i="3"/>
  <c r="AC13" i="3"/>
  <c r="AC14" i="3"/>
  <c r="P15" i="3"/>
  <c r="R15" i="3"/>
  <c r="AC16" i="3"/>
  <c r="AC17" i="3"/>
  <c r="AB78" i="3"/>
  <c r="AC78" i="3" s="1"/>
  <c r="AB92" i="3"/>
  <c r="AC92" i="3" s="1"/>
  <c r="AB99" i="3"/>
  <c r="AC99" i="3" s="1"/>
  <c r="AB118" i="3"/>
  <c r="AC118" i="3" s="1"/>
  <c r="AB155" i="3"/>
  <c r="AC155" i="3" s="1"/>
  <c r="AB192" i="3"/>
  <c r="AC192" i="3" s="1"/>
  <c r="AB200" i="3"/>
  <c r="AC200" i="3" s="1"/>
  <c r="AB207" i="3"/>
  <c r="AC207" i="3" s="1"/>
  <c r="AB221" i="3"/>
  <c r="AC221" i="3" s="1"/>
  <c r="P225" i="3"/>
  <c r="AB225" i="3" s="1"/>
  <c r="AC225" i="3" s="1"/>
  <c r="AB226" i="3"/>
  <c r="AC226" i="3" s="1"/>
  <c r="AB274" i="3"/>
  <c r="AC274" i="3" s="1"/>
  <c r="AB289" i="3"/>
  <c r="AC289" i="3" s="1"/>
  <c r="AB296" i="3"/>
  <c r="AC296" i="3" s="1"/>
  <c r="P297" i="3"/>
  <c r="AB297" i="3" s="1"/>
  <c r="AC297" i="3" s="1"/>
  <c r="AB304" i="3"/>
  <c r="AC304" i="3" s="1"/>
  <c r="AB307" i="3"/>
  <c r="AC307" i="3" s="1"/>
  <c r="AB308" i="3"/>
  <c r="AC308" i="3" s="1"/>
  <c r="AB309" i="3"/>
  <c r="AC309" i="3" s="1"/>
  <c r="AB311" i="3"/>
  <c r="AC311" i="3" s="1"/>
  <c r="AB312" i="3"/>
  <c r="AC312" i="3" s="1"/>
  <c r="AB313" i="3"/>
  <c r="AC313" i="3" s="1"/>
  <c r="AB314" i="3"/>
  <c r="AC314" i="3" s="1"/>
  <c r="AB315" i="3"/>
  <c r="AC315" i="3" s="1"/>
  <c r="AB316" i="3"/>
  <c r="AC316" i="3" s="1"/>
  <c r="AB317" i="3"/>
  <c r="AC317" i="3" s="1"/>
  <c r="AB318" i="3"/>
  <c r="AC318" i="3" s="1"/>
  <c r="AB319" i="3"/>
  <c r="AC319" i="3" s="1"/>
  <c r="R320" i="3"/>
  <c r="AB320" i="3" s="1"/>
  <c r="AC320" i="3" s="1"/>
  <c r="R322" i="3"/>
  <c r="AB322" i="3" s="1"/>
  <c r="AC322" i="3" s="1"/>
  <c r="AB324" i="3"/>
  <c r="AC324" i="3" s="1"/>
  <c r="AB328" i="3"/>
  <c r="AC328" i="3" s="1"/>
  <c r="AB330" i="3"/>
  <c r="AC330" i="3" s="1"/>
  <c r="AB331" i="3"/>
  <c r="AC331" i="3" s="1"/>
  <c r="AB332" i="3"/>
  <c r="AC332" i="3" s="1"/>
  <c r="AB334" i="3"/>
  <c r="AC334" i="3" s="1"/>
  <c r="AB335" i="3"/>
  <c r="AC335" i="3" s="1"/>
  <c r="AB336" i="3"/>
  <c r="AC336" i="3" s="1"/>
  <c r="AB337" i="3"/>
  <c r="AC337" i="3" s="1"/>
  <c r="AB338" i="3"/>
  <c r="AC338" i="3" s="1"/>
  <c r="AB339" i="3"/>
  <c r="AC339" i="3" s="1"/>
  <c r="AB343" i="3"/>
  <c r="AC343" i="3" s="1"/>
  <c r="AB344" i="3"/>
  <c r="AC344" i="3" s="1"/>
  <c r="AB345" i="3"/>
  <c r="AC345" i="3" s="1"/>
  <c r="AB347" i="3"/>
  <c r="AC347" i="3" s="1"/>
  <c r="AB349" i="3"/>
  <c r="AC349" i="3" s="1"/>
  <c r="AB350" i="3"/>
  <c r="AC350" i="3" s="1"/>
  <c r="AB352" i="3"/>
  <c r="AC352" i="3" s="1"/>
  <c r="R357" i="3"/>
  <c r="AB357" i="3" s="1"/>
  <c r="AC357" i="3" s="1"/>
  <c r="AB359" i="3"/>
  <c r="AC359" i="3" s="1"/>
  <c r="AB361" i="3"/>
  <c r="AC361" i="3" s="1"/>
  <c r="AB366" i="3"/>
  <c r="AC366" i="3" s="1"/>
  <c r="R367" i="3"/>
  <c r="R368" i="3"/>
  <c r="R369" i="3"/>
  <c r="R370" i="3"/>
  <c r="R371" i="3"/>
  <c r="AB371" i="3" s="1"/>
  <c r="AC371" i="3" s="1"/>
  <c r="R372" i="3"/>
  <c r="R373" i="3"/>
  <c r="R374" i="3"/>
  <c r="R375" i="3"/>
  <c r="AB375" i="3" s="1"/>
  <c r="AC375" i="3" s="1"/>
  <c r="R376" i="3"/>
  <c r="R377" i="3"/>
  <c r="R378" i="3"/>
  <c r="R379" i="3"/>
  <c r="AB379" i="3" s="1"/>
  <c r="AC379" i="3" s="1"/>
  <c r="R380" i="3"/>
  <c r="R382" i="3"/>
  <c r="R387" i="3"/>
  <c r="R388" i="3"/>
  <c r="R390" i="3"/>
  <c r="R392" i="3"/>
  <c r="AB392" i="3" s="1"/>
  <c r="AC392" i="3" s="1"/>
  <c r="R394" i="3"/>
  <c r="R395" i="3"/>
  <c r="R396" i="3"/>
  <c r="R397" i="3"/>
  <c r="R398" i="3"/>
  <c r="R399" i="3"/>
  <c r="R400" i="3"/>
  <c r="R401" i="3"/>
  <c r="R402" i="3"/>
  <c r="R403" i="3"/>
  <c r="R404" i="3"/>
  <c r="R405" i="3"/>
  <c r="R406" i="3"/>
  <c r="R407" i="3"/>
  <c r="R408" i="3"/>
  <c r="R409" i="3"/>
  <c r="AB409" i="3" s="1"/>
  <c r="AC409" i="3" s="1"/>
  <c r="R410" i="3"/>
  <c r="R411" i="3"/>
  <c r="R412" i="3"/>
  <c r="R413" i="3"/>
  <c r="R414" i="3"/>
  <c r="R415" i="3"/>
  <c r="R416" i="3"/>
  <c r="R417" i="3"/>
  <c r="R418" i="3"/>
  <c r="R419" i="3"/>
  <c r="R420" i="3"/>
  <c r="R421" i="3"/>
  <c r="R422" i="3"/>
  <c r="R423" i="3"/>
  <c r="R424" i="3"/>
  <c r="R425" i="3"/>
  <c r="R426" i="3"/>
  <c r="R427" i="3"/>
  <c r="P432" i="3"/>
  <c r="R432" i="3"/>
  <c r="P436" i="3"/>
  <c r="R436" i="3"/>
  <c r="P438" i="3"/>
  <c r="R438" i="3"/>
  <c r="P442" i="3"/>
  <c r="R442" i="3"/>
  <c r="P444" i="3"/>
  <c r="R444" i="3"/>
  <c r="P448" i="3"/>
  <c r="R448" i="3"/>
  <c r="P450" i="3"/>
  <c r="R450" i="3"/>
  <c r="P453" i="3"/>
  <c r="R453" i="3"/>
  <c r="P456" i="3"/>
  <c r="R456" i="3"/>
  <c r="P458" i="3"/>
  <c r="R458" i="3"/>
  <c r="P460" i="3"/>
  <c r="R460" i="3"/>
  <c r="P462" i="3"/>
  <c r="R462" i="3"/>
  <c r="R468" i="3"/>
  <c r="R476" i="3"/>
  <c r="AB476" i="3" s="1"/>
  <c r="AC476" i="3" s="1"/>
  <c r="R479" i="3"/>
  <c r="R486" i="3"/>
  <c r="R494" i="3"/>
  <c r="R509" i="3"/>
  <c r="R512" i="3"/>
  <c r="R525" i="3"/>
  <c r="R534" i="3"/>
  <c r="R544" i="3"/>
  <c r="AB544" i="3" s="1"/>
  <c r="AC544" i="3" s="1"/>
  <c r="AC554" i="3"/>
  <c r="AC568" i="3"/>
  <c r="P577" i="3"/>
  <c r="R577" i="3"/>
  <c r="P578" i="3"/>
  <c r="R578" i="3"/>
  <c r="P580" i="3"/>
  <c r="R580" i="3"/>
  <c r="P582" i="3"/>
  <c r="R582" i="3"/>
  <c r="P585" i="3"/>
  <c r="R585" i="3"/>
  <c r="P587" i="3"/>
  <c r="R587" i="3"/>
  <c r="P588" i="3"/>
  <c r="R588" i="3"/>
  <c r="P590" i="3"/>
  <c r="R590" i="3"/>
  <c r="P592" i="3"/>
  <c r="R592" i="3"/>
  <c r="P593" i="3"/>
  <c r="R593" i="3"/>
  <c r="P595" i="3"/>
  <c r="R595" i="3"/>
  <c r="P597" i="3"/>
  <c r="R597" i="3"/>
  <c r="P599" i="3"/>
  <c r="R599" i="3"/>
  <c r="P603" i="3"/>
  <c r="R603" i="3"/>
  <c r="AC606" i="3"/>
  <c r="AC613" i="3"/>
  <c r="P618" i="3"/>
  <c r="R618" i="3"/>
  <c r="P619" i="3"/>
  <c r="R619" i="3"/>
  <c r="P627" i="3"/>
  <c r="R627" i="3"/>
  <c r="P629" i="3"/>
  <c r="R629" i="3"/>
  <c r="AC633" i="3"/>
  <c r="AC650" i="3"/>
  <c r="AC655" i="3"/>
  <c r="P666" i="3"/>
  <c r="R666" i="3"/>
  <c r="P668" i="3"/>
  <c r="R668" i="3"/>
  <c r="P670" i="3"/>
  <c r="R670" i="3"/>
  <c r="P672" i="3"/>
  <c r="R672" i="3"/>
  <c r="P674" i="3"/>
  <c r="R674" i="3"/>
  <c r="P676" i="3"/>
  <c r="R676" i="3"/>
  <c r="P678" i="3"/>
  <c r="R678" i="3"/>
  <c r="P680" i="3"/>
  <c r="R680" i="3"/>
  <c r="P682" i="3"/>
  <c r="R682" i="3"/>
  <c r="P684" i="3"/>
  <c r="R684" i="3"/>
  <c r="P688" i="3"/>
  <c r="R688" i="3"/>
  <c r="P690" i="3"/>
  <c r="R690" i="3"/>
  <c r="P694" i="3"/>
  <c r="R694" i="3"/>
  <c r="P696" i="3"/>
  <c r="R696" i="3"/>
  <c r="P699" i="3"/>
  <c r="R699" i="3"/>
  <c r="P701" i="3"/>
  <c r="R701" i="3"/>
  <c r="P704" i="3"/>
  <c r="R704" i="3"/>
  <c r="P706" i="3"/>
  <c r="R706" i="3"/>
  <c r="P710" i="3"/>
  <c r="R710" i="3"/>
  <c r="P712" i="3"/>
  <c r="R712" i="3"/>
  <c r="P714" i="3"/>
  <c r="R714" i="3"/>
  <c r="P716" i="3"/>
  <c r="R716" i="3"/>
  <c r="P718" i="3"/>
  <c r="R718" i="3"/>
  <c r="AC721" i="3"/>
  <c r="P747" i="3"/>
  <c r="R747" i="3"/>
  <c r="P749" i="3"/>
  <c r="R749" i="3"/>
  <c r="P751" i="3"/>
  <c r="R751" i="3"/>
  <c r="P761" i="3"/>
  <c r="R761" i="3"/>
  <c r="P765" i="3"/>
  <c r="R765" i="3"/>
  <c r="P767" i="3"/>
  <c r="R767" i="3"/>
  <c r="P769" i="3"/>
  <c r="R769" i="3"/>
  <c r="P771" i="3"/>
  <c r="R771" i="3"/>
  <c r="P773" i="3"/>
  <c r="R773" i="3"/>
  <c r="P775" i="3"/>
  <c r="R775" i="3"/>
  <c r="AB778" i="3"/>
  <c r="AC778" i="3" s="1"/>
  <c r="AB784" i="3"/>
  <c r="AC784" i="3" s="1"/>
  <c r="AB823" i="3"/>
  <c r="AC823" i="3" s="1"/>
  <c r="AB825" i="3"/>
  <c r="AC825" i="3" s="1"/>
  <c r="N8" i="3"/>
  <c r="N13" i="3"/>
  <c r="N14" i="3"/>
  <c r="N15" i="3"/>
  <c r="N16" i="3"/>
  <c r="N17" i="3"/>
  <c r="N62" i="3"/>
  <c r="N65" i="3"/>
  <c r="N69" i="3"/>
  <c r="N72" i="3"/>
  <c r="N73" i="3"/>
  <c r="N74" i="3"/>
  <c r="N78" i="3"/>
  <c r="N82" i="3"/>
  <c r="N92" i="3"/>
  <c r="N99" i="3"/>
  <c r="N118" i="3"/>
  <c r="N126" i="3"/>
  <c r="N134" i="3"/>
  <c r="N140" i="3"/>
  <c r="N149" i="3"/>
  <c r="N155" i="3"/>
  <c r="N163" i="3"/>
  <c r="N168" i="3"/>
  <c r="N172" i="3"/>
  <c r="N177" i="3"/>
  <c r="N184" i="3"/>
  <c r="N192" i="3"/>
  <c r="N200" i="3"/>
  <c r="N204" i="3"/>
  <c r="N207" i="3"/>
  <c r="N211" i="3"/>
  <c r="N217" i="3"/>
  <c r="N221" i="3"/>
  <c r="N225" i="3"/>
  <c r="N226" i="3"/>
  <c r="N230" i="3"/>
  <c r="N244" i="3"/>
  <c r="N247" i="3"/>
  <c r="N250" i="3"/>
  <c r="N256" i="3"/>
  <c r="N258" i="3"/>
  <c r="N263" i="3"/>
  <c r="N267" i="3"/>
  <c r="N272" i="3"/>
  <c r="N274" i="3"/>
  <c r="N279" i="3"/>
  <c r="N284" i="3"/>
  <c r="N287" i="3"/>
  <c r="N289" i="3"/>
  <c r="N292" i="3"/>
  <c r="N296" i="3"/>
  <c r="N297" i="3"/>
  <c r="N300" i="3"/>
  <c r="N304" i="3"/>
  <c r="N307" i="3"/>
  <c r="N308" i="3"/>
  <c r="N309" i="3"/>
  <c r="N311" i="3"/>
  <c r="N312" i="3"/>
  <c r="N313" i="3"/>
  <c r="N314" i="3"/>
  <c r="N315" i="3"/>
  <c r="N316" i="3"/>
  <c r="N317" i="3"/>
  <c r="N318" i="3"/>
  <c r="N319" i="3"/>
  <c r="N320" i="3"/>
  <c r="N322" i="3"/>
  <c r="N324" i="3"/>
  <c r="N328" i="3"/>
  <c r="N330" i="3"/>
  <c r="N331" i="3"/>
  <c r="N332" i="3"/>
  <c r="N334" i="3"/>
  <c r="N335" i="3"/>
  <c r="N336" i="3"/>
  <c r="N337" i="3"/>
  <c r="N338" i="3"/>
  <c r="N339" i="3"/>
  <c r="N343" i="3"/>
  <c r="N344" i="3"/>
  <c r="N345" i="3"/>
  <c r="N347" i="3"/>
  <c r="N349" i="3"/>
  <c r="N350" i="3"/>
  <c r="N352" i="3"/>
  <c r="N357" i="3"/>
  <c r="N359" i="3"/>
  <c r="N361" i="3"/>
  <c r="N366" i="3"/>
  <c r="N367" i="3"/>
  <c r="N368" i="3"/>
  <c r="N369" i="3"/>
  <c r="N370" i="3"/>
  <c r="N371" i="3"/>
  <c r="N372" i="3"/>
  <c r="N373" i="3"/>
  <c r="N374" i="3"/>
  <c r="N375" i="3"/>
  <c r="N376" i="3"/>
  <c r="N377" i="3"/>
  <c r="N378" i="3"/>
  <c r="N379" i="3"/>
  <c r="N380" i="3"/>
  <c r="N382" i="3"/>
  <c r="N387" i="3"/>
  <c r="N388" i="3"/>
  <c r="N390" i="3"/>
  <c r="N392"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32" i="3"/>
  <c r="N436" i="3"/>
  <c r="N438" i="3"/>
  <c r="N442" i="3"/>
  <c r="N444" i="3"/>
  <c r="N448" i="3"/>
  <c r="N450" i="3"/>
  <c r="N453" i="3"/>
  <c r="N456" i="3"/>
  <c r="N458" i="3"/>
  <c r="N460" i="3"/>
  <c r="N462" i="3"/>
  <c r="N468" i="3"/>
  <c r="N476" i="3"/>
  <c r="N479" i="3"/>
  <c r="N486" i="3"/>
  <c r="N494" i="3"/>
  <c r="N509" i="3"/>
  <c r="N512" i="3"/>
  <c r="N525" i="3"/>
  <c r="N534" i="3"/>
  <c r="N544" i="3"/>
  <c r="N554" i="3"/>
  <c r="N564" i="3"/>
  <c r="N568" i="3"/>
  <c r="N577" i="3"/>
  <c r="N578" i="3"/>
  <c r="N580" i="3"/>
  <c r="N582" i="3"/>
  <c r="N585" i="3"/>
  <c r="N587" i="3"/>
  <c r="N588" i="3"/>
  <c r="N590" i="3"/>
  <c r="N592" i="3"/>
  <c r="N593" i="3"/>
  <c r="N595" i="3"/>
  <c r="N596" i="3"/>
  <c r="N597" i="3"/>
  <c r="N599" i="3"/>
  <c r="N603" i="3"/>
  <c r="N606" i="3"/>
  <c r="N613" i="3"/>
  <c r="N618" i="3"/>
  <c r="N619" i="3"/>
  <c r="N627" i="3"/>
  <c r="N629" i="3"/>
  <c r="N633" i="3"/>
  <c r="N643" i="3"/>
  <c r="N650" i="3"/>
  <c r="N655" i="3"/>
  <c r="N663" i="3"/>
  <c r="N666" i="3"/>
  <c r="N668" i="3"/>
  <c r="N670" i="3"/>
  <c r="N672" i="3"/>
  <c r="N674" i="3"/>
  <c r="N676" i="3"/>
  <c r="N678" i="3"/>
  <c r="N680" i="3"/>
  <c r="N682" i="3"/>
  <c r="N684" i="3"/>
  <c r="N688" i="3"/>
  <c r="N690" i="3"/>
  <c r="N694" i="3"/>
  <c r="N696" i="3"/>
  <c r="N699" i="3"/>
  <c r="N701" i="3"/>
  <c r="N704" i="3"/>
  <c r="N706" i="3"/>
  <c r="N710" i="3"/>
  <c r="N712" i="3"/>
  <c r="N714" i="3"/>
  <c r="N716" i="3"/>
  <c r="N718" i="3"/>
  <c r="N721" i="3"/>
  <c r="N747" i="3"/>
  <c r="N749" i="3"/>
  <c r="N751" i="3"/>
  <c r="N761" i="3"/>
  <c r="N765" i="3"/>
  <c r="N767" i="3"/>
  <c r="N769" i="3"/>
  <c r="N771" i="3"/>
  <c r="N773" i="3"/>
  <c r="N775" i="3"/>
  <c r="N778" i="3"/>
  <c r="N784" i="3"/>
  <c r="N801" i="3"/>
  <c r="N823" i="3"/>
  <c r="N825" i="3"/>
  <c r="A25" i="5"/>
  <c r="AB381" i="3"/>
  <c r="AB383" i="3"/>
  <c r="AB384" i="3"/>
  <c r="AB385" i="3"/>
  <c r="AB386" i="3"/>
  <c r="AB389" i="3"/>
  <c r="AB391" i="3"/>
  <c r="AB393" i="3"/>
  <c r="AB428" i="3"/>
  <c r="AB429" i="3"/>
  <c r="AB430" i="3"/>
  <c r="AB431" i="3"/>
  <c r="AB433" i="3"/>
  <c r="AB434" i="3"/>
  <c r="AB435" i="3"/>
  <c r="AB437" i="3"/>
  <c r="AB439" i="3"/>
  <c r="AB440" i="3"/>
  <c r="AB441" i="3"/>
  <c r="AB443" i="3"/>
  <c r="AB445" i="3"/>
  <c r="AB446" i="3"/>
  <c r="AB447" i="3"/>
  <c r="AB449" i="3"/>
  <c r="AB451" i="3"/>
  <c r="AB452" i="3"/>
  <c r="AB454" i="3"/>
  <c r="AB455" i="3"/>
  <c r="AB457" i="3"/>
  <c r="AB459" i="3"/>
  <c r="AB461" i="3"/>
  <c r="AB463" i="3"/>
  <c r="AB464" i="3"/>
  <c r="AB465" i="3"/>
  <c r="AB466" i="3"/>
  <c r="AB467" i="3"/>
  <c r="AB469" i="3"/>
  <c r="AB470" i="3"/>
  <c r="AB471" i="3"/>
  <c r="AB472" i="3"/>
  <c r="AB473" i="3"/>
  <c r="AB474" i="3"/>
  <c r="AB475" i="3"/>
  <c r="AB477" i="3"/>
  <c r="AB478" i="3"/>
  <c r="AB480" i="3"/>
  <c r="AB481" i="3"/>
  <c r="AB482" i="3"/>
  <c r="AB483" i="3"/>
  <c r="AB484" i="3"/>
  <c r="AB485" i="3"/>
  <c r="AB487" i="3"/>
  <c r="AB488" i="3"/>
  <c r="AB489" i="3"/>
  <c r="AB490" i="3"/>
  <c r="AB491" i="3"/>
  <c r="AB492" i="3"/>
  <c r="AB493" i="3"/>
  <c r="AB495" i="3"/>
  <c r="AB496" i="3"/>
  <c r="AB497" i="3"/>
  <c r="AB498" i="3"/>
  <c r="AB499" i="3"/>
  <c r="AB500" i="3"/>
  <c r="AB501" i="3"/>
  <c r="AB502" i="3"/>
  <c r="AB503" i="3"/>
  <c r="AB504" i="3"/>
  <c r="AB505" i="3"/>
  <c r="AB506" i="3"/>
  <c r="AB507" i="3"/>
  <c r="AB508" i="3"/>
  <c r="AB510" i="3"/>
  <c r="AB511" i="3"/>
  <c r="AB513" i="3"/>
  <c r="AB514" i="3"/>
  <c r="AB515" i="3"/>
  <c r="AB516" i="3"/>
  <c r="AB517" i="3"/>
  <c r="AB518" i="3"/>
  <c r="AB519" i="3"/>
  <c r="AB520" i="3"/>
  <c r="AB521" i="3"/>
  <c r="AB522" i="3"/>
  <c r="AB523" i="3"/>
  <c r="AB524" i="3"/>
  <c r="AB526" i="3"/>
  <c r="AB527" i="3"/>
  <c r="AB528" i="3"/>
  <c r="AB529" i="3"/>
  <c r="AB530" i="3"/>
  <c r="AB531" i="3"/>
  <c r="AB532" i="3"/>
  <c r="AB533" i="3"/>
  <c r="AB535" i="3"/>
  <c r="AB536" i="3"/>
  <c r="AB537" i="3"/>
  <c r="AB538" i="3"/>
  <c r="AB539" i="3"/>
  <c r="AB540" i="3"/>
  <c r="AB541" i="3"/>
  <c r="AB542" i="3"/>
  <c r="AB543" i="3"/>
  <c r="AB545" i="3"/>
  <c r="AB546" i="3"/>
  <c r="AB547" i="3"/>
  <c r="AB548" i="3"/>
  <c r="AB549" i="3"/>
  <c r="AB550" i="3"/>
  <c r="AB551" i="3"/>
  <c r="AB552" i="3"/>
  <c r="AB553" i="3"/>
  <c r="AB555" i="3"/>
  <c r="AB556" i="3"/>
  <c r="AB557" i="3"/>
  <c r="AB558" i="3"/>
  <c r="AB559" i="3"/>
  <c r="AB560" i="3"/>
  <c r="AB561" i="3"/>
  <c r="AB562" i="3"/>
  <c r="AB563" i="3"/>
  <c r="AB565" i="3"/>
  <c r="AB566" i="3"/>
  <c r="AB567" i="3"/>
  <c r="AB569" i="3"/>
  <c r="AB570" i="3"/>
  <c r="AB571" i="3"/>
  <c r="AB572" i="3"/>
  <c r="AB573" i="3"/>
  <c r="AB574" i="3"/>
  <c r="AB575" i="3"/>
  <c r="AB576" i="3"/>
  <c r="AB579" i="3"/>
  <c r="AB581" i="3"/>
  <c r="AB583" i="3"/>
  <c r="AB584" i="3"/>
  <c r="AB586" i="3"/>
  <c r="AB589" i="3"/>
  <c r="AB591" i="3"/>
  <c r="AB594" i="3"/>
  <c r="AB598" i="3"/>
  <c r="AB600" i="3"/>
  <c r="AB601" i="3"/>
  <c r="AB602" i="3"/>
  <c r="AB604" i="3"/>
  <c r="AB605" i="3"/>
  <c r="AB607" i="3"/>
  <c r="AB608" i="3"/>
  <c r="AB609" i="3"/>
  <c r="AB610" i="3"/>
  <c r="AB611" i="3"/>
  <c r="AB612" i="3"/>
  <c r="AB614" i="3"/>
  <c r="AB615" i="3"/>
  <c r="AB616" i="3"/>
  <c r="AB617" i="3"/>
  <c r="AB620" i="3"/>
  <c r="AB621" i="3"/>
  <c r="AB622" i="3"/>
  <c r="AB623" i="3"/>
  <c r="AB624" i="3"/>
  <c r="AB625" i="3"/>
  <c r="AB626" i="3"/>
  <c r="AB628" i="3"/>
  <c r="AB630" i="3"/>
  <c r="AB631" i="3"/>
  <c r="AB632" i="3"/>
  <c r="AB634" i="3"/>
  <c r="AB635" i="3"/>
  <c r="AB636" i="3"/>
  <c r="AB637" i="3"/>
  <c r="AB638" i="3"/>
  <c r="AB639" i="3"/>
  <c r="AB640" i="3"/>
  <c r="AB641" i="3"/>
  <c r="AB642" i="3"/>
  <c r="AB644" i="3"/>
  <c r="AB645" i="3"/>
  <c r="AB646" i="3"/>
  <c r="AB647" i="3"/>
  <c r="AB648" i="3"/>
  <c r="AB649" i="3"/>
  <c r="AB651" i="3"/>
  <c r="AB652" i="3"/>
  <c r="AB653" i="3"/>
  <c r="AB654" i="3"/>
  <c r="AB656" i="3"/>
  <c r="AB657" i="3"/>
  <c r="AB658" i="3"/>
  <c r="AB659" i="3"/>
  <c r="AB660" i="3"/>
  <c r="AB661" i="3"/>
  <c r="AB662" i="3"/>
  <c r="AB664" i="3"/>
  <c r="AB665" i="3"/>
  <c r="AB667" i="3"/>
  <c r="AB669" i="3"/>
  <c r="AB671" i="3"/>
  <c r="AB673" i="3"/>
  <c r="AB675" i="3"/>
  <c r="AB677" i="3"/>
  <c r="AB679" i="3"/>
  <c r="AB681" i="3"/>
  <c r="AB683" i="3"/>
  <c r="AB685" i="3"/>
  <c r="AB686" i="3"/>
  <c r="AB687" i="3"/>
  <c r="AB689" i="3"/>
  <c r="AB691" i="3"/>
  <c r="AB692" i="3"/>
  <c r="AB693" i="3"/>
  <c r="AB695" i="3"/>
  <c r="AB697" i="3"/>
  <c r="AB698" i="3"/>
  <c r="AB700" i="3"/>
  <c r="AB702" i="3"/>
  <c r="AB703" i="3"/>
  <c r="AB705" i="3"/>
  <c r="AB707" i="3"/>
  <c r="AB708" i="3"/>
  <c r="AB709" i="3"/>
  <c r="AB711" i="3"/>
  <c r="AB713" i="3"/>
  <c r="AB715" i="3"/>
  <c r="AB717" i="3"/>
  <c r="AB719" i="3"/>
  <c r="AB720" i="3"/>
  <c r="AB722" i="3"/>
  <c r="AB723" i="3"/>
  <c r="AB724" i="3"/>
  <c r="AB725" i="3"/>
  <c r="AB726" i="3"/>
  <c r="AB727" i="3"/>
  <c r="AB728" i="3"/>
  <c r="AB729" i="3"/>
  <c r="AB730" i="3"/>
  <c r="AB731" i="3"/>
  <c r="AB732" i="3"/>
  <c r="AB733" i="3"/>
  <c r="AB734" i="3"/>
  <c r="AB735" i="3"/>
  <c r="AB736" i="3"/>
  <c r="AB737" i="3"/>
  <c r="AB738" i="3"/>
  <c r="AB739" i="3"/>
  <c r="AB740" i="3"/>
  <c r="AB741" i="3"/>
  <c r="AB742" i="3"/>
  <c r="AB743" i="3"/>
  <c r="AB744" i="3"/>
  <c r="AB745" i="3"/>
  <c r="AB746" i="3"/>
  <c r="AB748" i="3"/>
  <c r="AB750" i="3"/>
  <c r="AB752" i="3"/>
  <c r="AB753" i="3"/>
  <c r="AB754" i="3"/>
  <c r="AB755" i="3"/>
  <c r="AB756" i="3"/>
  <c r="AB757" i="3"/>
  <c r="AB758" i="3"/>
  <c r="AB759" i="3"/>
  <c r="AB760" i="3"/>
  <c r="AB762" i="3"/>
  <c r="AB763" i="3"/>
  <c r="AB764" i="3"/>
  <c r="AB766" i="3"/>
  <c r="AB768" i="3"/>
  <c r="AB770" i="3"/>
  <c r="AB772" i="3"/>
  <c r="AB774" i="3"/>
  <c r="P8" i="3"/>
  <c r="P13" i="3"/>
  <c r="P14" i="3"/>
  <c r="P16" i="3"/>
  <c r="P17" i="3"/>
  <c r="P118" i="3"/>
  <c r="P126" i="3"/>
  <c r="P134" i="3"/>
  <c r="P140" i="3"/>
  <c r="P149" i="3"/>
  <c r="P155" i="3"/>
  <c r="P163" i="3"/>
  <c r="P168" i="3"/>
  <c r="P172" i="3"/>
  <c r="P177" i="3"/>
  <c r="P184" i="3"/>
  <c r="P192" i="3"/>
  <c r="P200" i="3"/>
  <c r="P204" i="3"/>
  <c r="P207" i="3"/>
  <c r="P211" i="3"/>
  <c r="P217" i="3"/>
  <c r="P221" i="3"/>
  <c r="P226" i="3"/>
  <c r="P230" i="3"/>
  <c r="P244" i="3"/>
  <c r="P247" i="3"/>
  <c r="P250" i="3"/>
  <c r="P256" i="3"/>
  <c r="P258" i="3"/>
  <c r="P263" i="3"/>
  <c r="P267" i="3"/>
  <c r="P272" i="3"/>
  <c r="P274" i="3"/>
  <c r="P279" i="3"/>
  <c r="P284" i="3"/>
  <c r="P287" i="3"/>
  <c r="P289" i="3"/>
  <c r="P292" i="3"/>
  <c r="P296" i="3"/>
  <c r="P300" i="3"/>
  <c r="P606" i="3"/>
  <c r="P613" i="3"/>
  <c r="P778" i="3"/>
  <c r="P784" i="3"/>
  <c r="P801" i="3"/>
  <c r="P823" i="3"/>
  <c r="P825" i="3"/>
  <c r="R8" i="3"/>
  <c r="R13" i="3"/>
  <c r="R14" i="3"/>
  <c r="R16" i="3"/>
  <c r="R17" i="3"/>
  <c r="R62" i="3"/>
  <c r="R65" i="3"/>
  <c r="R69" i="3"/>
  <c r="R72" i="3"/>
  <c r="R73" i="3"/>
  <c r="R74" i="3"/>
  <c r="R78" i="3"/>
  <c r="R82" i="3"/>
  <c r="R92" i="3"/>
  <c r="R99" i="3"/>
  <c r="R118" i="3"/>
  <c r="R126" i="3"/>
  <c r="R134" i="3"/>
  <c r="R140" i="3"/>
  <c r="R149" i="3"/>
  <c r="R155" i="3"/>
  <c r="R163" i="3"/>
  <c r="R168" i="3"/>
  <c r="R172" i="3"/>
  <c r="R177" i="3"/>
  <c r="R184" i="3"/>
  <c r="R192" i="3"/>
  <c r="R200" i="3"/>
  <c r="R204" i="3"/>
  <c r="R207" i="3"/>
  <c r="R211" i="3"/>
  <c r="R217" i="3"/>
  <c r="R221" i="3"/>
  <c r="R225" i="3"/>
  <c r="R230" i="3"/>
  <c r="R244" i="3"/>
  <c r="R247" i="3"/>
  <c r="R250" i="3"/>
  <c r="R256" i="3"/>
  <c r="R258" i="3"/>
  <c r="R263" i="3"/>
  <c r="R267" i="3"/>
  <c r="R272" i="3"/>
  <c r="R274" i="3"/>
  <c r="R279" i="3"/>
  <c r="R284" i="3"/>
  <c r="R287" i="3"/>
  <c r="R289" i="3"/>
  <c r="R292" i="3"/>
  <c r="R296" i="3"/>
  <c r="R297" i="3"/>
  <c r="R300" i="3"/>
  <c r="R304" i="3"/>
  <c r="R307" i="3"/>
  <c r="R308" i="3"/>
  <c r="R309" i="3"/>
  <c r="R311" i="3"/>
  <c r="R312" i="3"/>
  <c r="R313" i="3"/>
  <c r="R314" i="3"/>
  <c r="R315" i="3"/>
  <c r="R316" i="3"/>
  <c r="R317" i="3"/>
  <c r="R318" i="3"/>
  <c r="R319" i="3"/>
  <c r="R324" i="3"/>
  <c r="R328" i="3"/>
  <c r="R330" i="3"/>
  <c r="R331" i="3"/>
  <c r="R332" i="3"/>
  <c r="R334" i="3"/>
  <c r="R335" i="3"/>
  <c r="R336" i="3"/>
  <c r="R337" i="3"/>
  <c r="R338" i="3"/>
  <c r="R339" i="3"/>
  <c r="R343" i="3"/>
  <c r="R344" i="3"/>
  <c r="R345" i="3"/>
  <c r="R347" i="3"/>
  <c r="R349" i="3"/>
  <c r="R350" i="3"/>
  <c r="R352" i="3"/>
  <c r="R359" i="3"/>
  <c r="R361" i="3"/>
  <c r="R366" i="3"/>
  <c r="R606" i="3"/>
  <c r="R613" i="3"/>
  <c r="R778" i="3"/>
  <c r="R784" i="3"/>
  <c r="R801" i="3"/>
  <c r="R823" i="3"/>
  <c r="R825" i="3"/>
  <c r="N7" i="5"/>
  <c r="N8" i="5"/>
  <c r="N13" i="5"/>
  <c r="N20" i="5"/>
  <c r="N21" i="5"/>
  <c r="N22" i="5"/>
  <c r="N27" i="5"/>
  <c r="N39" i="5"/>
  <c r="N60" i="5"/>
  <c r="N69" i="5"/>
  <c r="N73" i="5"/>
  <c r="N77" i="5"/>
  <c r="N112" i="5"/>
  <c r="N122" i="5"/>
  <c r="N129" i="5"/>
  <c r="N132" i="5"/>
  <c r="N137" i="5"/>
  <c r="N153" i="5"/>
  <c r="N157" i="5"/>
  <c r="N161" i="5"/>
  <c r="N165" i="5"/>
  <c r="N170" i="5"/>
  <c r="N174" i="5"/>
  <c r="N178" i="5"/>
  <c r="N184" i="5"/>
  <c r="N185" i="5"/>
  <c r="N187" i="5"/>
  <c r="N189" i="5"/>
  <c r="N191" i="5"/>
  <c r="N193" i="5"/>
  <c r="N196" i="5"/>
  <c r="N198" i="5"/>
  <c r="N200" i="5"/>
  <c r="N204" i="5"/>
  <c r="N206" i="5"/>
  <c r="N208" i="5"/>
  <c r="N213" i="5"/>
  <c r="N214" i="5"/>
  <c r="N215" i="5"/>
  <c r="N216" i="5"/>
  <c r="N217" i="5"/>
  <c r="N218" i="5"/>
  <c r="N219" i="5"/>
  <c r="N220" i="5"/>
  <c r="N221" i="5"/>
  <c r="N222" i="5"/>
  <c r="N225" i="5"/>
  <c r="N228" i="5"/>
  <c r="N229" i="5"/>
  <c r="N232" i="5"/>
  <c r="N233" i="5"/>
  <c r="N238" i="5"/>
  <c r="N239" i="5"/>
  <c r="N240" i="5"/>
  <c r="N241" i="5"/>
  <c r="N242" i="5"/>
  <c r="N243" i="5"/>
  <c r="N245" i="5"/>
  <c r="N255" i="5"/>
  <c r="N257" i="5"/>
  <c r="N261" i="5"/>
  <c r="N264" i="5"/>
  <c r="N269" i="5"/>
  <c r="N271" i="5"/>
  <c r="N273" i="5"/>
  <c r="N275" i="5"/>
  <c r="N276" i="5"/>
  <c r="N279" i="5"/>
  <c r="N282" i="5"/>
  <c r="N289" i="5"/>
  <c r="N291" i="5"/>
  <c r="N292" i="5"/>
  <c r="N304" i="5"/>
  <c r="N307" i="5"/>
  <c r="N308" i="5"/>
  <c r="N309" i="5"/>
  <c r="O27" i="5"/>
  <c r="O28" i="5"/>
  <c r="O29" i="5"/>
  <c r="O39" i="5"/>
  <c r="O45" i="5"/>
  <c r="O47" i="5"/>
  <c r="O56" i="5"/>
  <c r="O60" i="5"/>
  <c r="O245" i="5"/>
  <c r="L309" i="5"/>
  <c r="L308" i="5"/>
  <c r="L307" i="5"/>
  <c r="L304" i="5"/>
  <c r="L292" i="5"/>
  <c r="L291" i="5"/>
  <c r="L289" i="5"/>
  <c r="L282" i="5"/>
  <c r="L279" i="5"/>
  <c r="L276" i="5"/>
  <c r="L275" i="5"/>
  <c r="L273" i="5"/>
  <c r="L271" i="5"/>
  <c r="L269" i="5"/>
  <c r="L264" i="5"/>
  <c r="L261" i="5"/>
  <c r="L257" i="5"/>
  <c r="L255" i="5"/>
  <c r="L245" i="5"/>
  <c r="L243" i="5"/>
  <c r="L242" i="5"/>
  <c r="L241" i="5"/>
  <c r="L240" i="5"/>
  <c r="L239" i="5"/>
  <c r="L238" i="5"/>
  <c r="L233" i="5"/>
  <c r="L232" i="5"/>
  <c r="L229" i="5"/>
  <c r="L228" i="5"/>
  <c r="L225" i="5"/>
  <c r="L222" i="5"/>
  <c r="L221" i="5"/>
  <c r="L220" i="5"/>
  <c r="L219" i="5"/>
  <c r="L218" i="5"/>
  <c r="L217" i="5"/>
  <c r="L216" i="5"/>
  <c r="L215" i="5"/>
  <c r="L214" i="5"/>
  <c r="L213" i="5"/>
  <c r="L208" i="5"/>
  <c r="L206" i="5"/>
  <c r="L204" i="5"/>
  <c r="L200" i="5"/>
  <c r="L198" i="5"/>
  <c r="L196" i="5"/>
  <c r="L193" i="5"/>
  <c r="L191" i="5"/>
  <c r="L189" i="5"/>
  <c r="L187" i="5"/>
  <c r="L185" i="5"/>
  <c r="L184" i="5"/>
  <c r="L178" i="5"/>
  <c r="L174" i="5"/>
  <c r="L170" i="5"/>
  <c r="L165" i="5"/>
  <c r="L161" i="5"/>
  <c r="L157" i="5"/>
  <c r="L153" i="5"/>
  <c r="L149" i="5"/>
  <c r="L137" i="5"/>
  <c r="L132" i="5"/>
  <c r="L129" i="5"/>
  <c r="L122" i="5"/>
  <c r="L112" i="5"/>
  <c r="L77" i="5"/>
  <c r="L73" i="5"/>
  <c r="L69" i="5"/>
  <c r="L60" i="5"/>
  <c r="L56" i="5"/>
  <c r="L47" i="5"/>
  <c r="L45" i="5"/>
  <c r="L39" i="5"/>
  <c r="L29" i="5"/>
  <c r="L28" i="5"/>
  <c r="L27" i="5"/>
  <c r="L22" i="5"/>
  <c r="L21" i="5"/>
  <c r="L20" i="5"/>
  <c r="L13" i="5"/>
  <c r="L8" i="5"/>
  <c r="L7" i="5"/>
  <c r="A306" i="5"/>
  <c r="A305" i="5"/>
  <c r="A303" i="5"/>
  <c r="A302" i="5"/>
  <c r="A301" i="5"/>
  <c r="A300" i="5"/>
  <c r="A299" i="5"/>
  <c r="A298" i="5"/>
  <c r="A297" i="5"/>
  <c r="A296" i="5"/>
  <c r="A295" i="5"/>
  <c r="A294" i="5"/>
  <c r="A293" i="5"/>
  <c r="A290" i="5"/>
  <c r="A288" i="5"/>
  <c r="A287" i="5"/>
  <c r="A286" i="5"/>
  <c r="A285" i="5"/>
  <c r="A284" i="5"/>
  <c r="A283" i="5"/>
  <c r="A281" i="5"/>
  <c r="A280" i="5"/>
  <c r="A278" i="5"/>
  <c r="A277" i="5"/>
  <c r="A274" i="5"/>
  <c r="A272" i="5"/>
  <c r="A270" i="5"/>
  <c r="A268" i="5"/>
  <c r="A267" i="5"/>
  <c r="A266" i="5"/>
  <c r="A265" i="5"/>
  <c r="A263" i="5"/>
  <c r="A262" i="5"/>
  <c r="A259" i="5"/>
  <c r="A258" i="5"/>
  <c r="A256" i="5"/>
  <c r="A254" i="5"/>
  <c r="A253" i="5"/>
  <c r="A252" i="5"/>
  <c r="A251" i="5"/>
  <c r="A250" i="5"/>
  <c r="A249" i="5"/>
  <c r="A248" i="5"/>
  <c r="A247" i="5"/>
  <c r="A246" i="5"/>
  <c r="A244" i="5"/>
  <c r="A237" i="5"/>
  <c r="A236" i="5"/>
  <c r="A235" i="5"/>
  <c r="A234" i="5"/>
  <c r="A231" i="5"/>
  <c r="A230" i="5"/>
  <c r="A227" i="5"/>
  <c r="A226" i="5"/>
  <c r="A224" i="5"/>
  <c r="A223" i="5"/>
  <c r="A212" i="5"/>
  <c r="A211" i="5"/>
  <c r="A210" i="5"/>
  <c r="A209" i="5"/>
  <c r="A207" i="5"/>
  <c r="A205" i="5"/>
  <c r="A203" i="5"/>
  <c r="A202" i="5"/>
  <c r="A201" i="5"/>
  <c r="A199" i="5"/>
  <c r="A197" i="5"/>
  <c r="A195" i="5"/>
  <c r="A194" i="5"/>
  <c r="A192" i="5"/>
  <c r="A190" i="5"/>
  <c r="A188" i="5"/>
  <c r="A186" i="5"/>
  <c r="A183" i="5"/>
  <c r="A182" i="5"/>
  <c r="A181" i="5"/>
  <c r="A180" i="5"/>
  <c r="A179" i="5"/>
  <c r="A177" i="5"/>
  <c r="A176" i="5"/>
  <c r="A175" i="5"/>
  <c r="A173" i="5"/>
  <c r="A172" i="5"/>
  <c r="A171" i="5"/>
  <c r="A169" i="5"/>
  <c r="A168" i="5"/>
  <c r="A167" i="5"/>
  <c r="A166" i="5"/>
  <c r="A164" i="5"/>
  <c r="A163" i="5"/>
  <c r="A162" i="5"/>
  <c r="A160" i="5"/>
  <c r="A159" i="5"/>
  <c r="A158" i="5"/>
  <c r="A156" i="5"/>
  <c r="A155" i="5"/>
  <c r="A154" i="5"/>
  <c r="A152" i="5"/>
  <c r="A151" i="5"/>
  <c r="A150" i="5"/>
  <c r="A148" i="5"/>
  <c r="A147" i="5"/>
  <c r="A146" i="5"/>
  <c r="A145" i="5"/>
  <c r="A144" i="5"/>
  <c r="A143" i="5"/>
  <c r="A142" i="5"/>
  <c r="A141" i="5"/>
  <c r="A140" i="5"/>
  <c r="A139" i="5"/>
  <c r="A138" i="5"/>
  <c r="A136" i="5"/>
  <c r="A135" i="5"/>
  <c r="A134" i="5"/>
  <c r="A133" i="5"/>
  <c r="A131" i="5"/>
  <c r="A130" i="5"/>
  <c r="A128" i="5"/>
  <c r="A127" i="5"/>
  <c r="A126" i="5"/>
  <c r="A125" i="5"/>
  <c r="A124" i="5"/>
  <c r="A123" i="5"/>
  <c r="A121" i="5"/>
  <c r="A120" i="5"/>
  <c r="A119" i="5"/>
  <c r="A118" i="5"/>
  <c r="A117" i="5"/>
  <c r="A116" i="5"/>
  <c r="A115" i="5"/>
  <c r="A114" i="5"/>
  <c r="A113"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6" i="5"/>
  <c r="A75" i="5"/>
  <c r="A74" i="5"/>
  <c r="A72" i="5"/>
  <c r="A71" i="5"/>
  <c r="A70" i="5"/>
  <c r="A68" i="5"/>
  <c r="A67" i="5"/>
  <c r="A65" i="5"/>
  <c r="A64" i="5"/>
  <c r="A63" i="5"/>
  <c r="A62" i="5"/>
  <c r="A61" i="5"/>
  <c r="A59" i="5"/>
  <c r="A58" i="5"/>
  <c r="A57" i="5"/>
  <c r="A55" i="5"/>
  <c r="A54" i="5"/>
  <c r="A53" i="5"/>
  <c r="A52" i="5"/>
  <c r="A51" i="5"/>
  <c r="A50" i="5"/>
  <c r="A49" i="5"/>
  <c r="A48" i="5"/>
  <c r="A46" i="5"/>
  <c r="A44" i="5"/>
  <c r="A43" i="5"/>
  <c r="A42" i="5"/>
  <c r="A41" i="5"/>
  <c r="A38" i="5"/>
  <c r="A37" i="5"/>
  <c r="A36" i="5"/>
  <c r="A35" i="5"/>
  <c r="A34" i="5"/>
  <c r="A33" i="5"/>
  <c r="A32" i="5"/>
  <c r="A31" i="5"/>
  <c r="A30" i="5"/>
  <c r="A26" i="5"/>
  <c r="A24" i="5"/>
  <c r="A23" i="5"/>
  <c r="A18" i="5"/>
  <c r="A17" i="5"/>
  <c r="A16" i="5"/>
  <c r="A15" i="5"/>
  <c r="A14" i="5"/>
  <c r="A12" i="5"/>
  <c r="A11" i="5"/>
  <c r="A10" i="5"/>
  <c r="A9" i="5"/>
  <c r="M10" i="2"/>
  <c r="P10" i="2"/>
  <c r="N10" i="2"/>
  <c r="G10" i="2"/>
  <c r="L10" i="2"/>
  <c r="M5" i="2"/>
  <c r="P5" i="2"/>
  <c r="N5" i="2"/>
  <c r="Q5" i="2" s="1"/>
  <c r="R5" i="2" s="1"/>
  <c r="G5" i="2"/>
  <c r="I5" i="2" s="1"/>
  <c r="M11" i="2"/>
  <c r="P11" i="2"/>
  <c r="N11" i="2"/>
  <c r="G11" i="2"/>
  <c r="M12" i="2"/>
  <c r="P12" i="2"/>
  <c r="N12" i="2"/>
  <c r="G12" i="2"/>
  <c r="M13" i="2"/>
  <c r="P13" i="2"/>
  <c r="N13" i="2"/>
  <c r="G13" i="2"/>
  <c r="M14" i="2"/>
  <c r="P14" i="2"/>
  <c r="N14" i="2"/>
  <c r="G14" i="2"/>
  <c r="I14" i="2" s="1"/>
  <c r="M15" i="2"/>
  <c r="Q15" i="2" s="1"/>
  <c r="G15" i="2"/>
  <c r="M16" i="2"/>
  <c r="Q16" i="2" s="1"/>
  <c r="G16" i="2"/>
  <c r="M17" i="2"/>
  <c r="Q17" i="2" s="1"/>
  <c r="G17" i="2"/>
  <c r="M27" i="2"/>
  <c r="Q27" i="2" s="1"/>
  <c r="R27" i="2" s="1"/>
  <c r="G27" i="2"/>
  <c r="M33" i="2"/>
  <c r="Q33" i="2" s="1"/>
  <c r="R33" i="2" s="1"/>
  <c r="G33" i="2"/>
  <c r="M37" i="2"/>
  <c r="Q37" i="2" s="1"/>
  <c r="G37" i="2"/>
  <c r="M46" i="2"/>
  <c r="Q46" i="2" s="1"/>
  <c r="R46" i="2" s="1"/>
  <c r="G46" i="2"/>
  <c r="I46" i="2" s="1"/>
  <c r="M51" i="2"/>
  <c r="Q51" i="2" s="1"/>
  <c r="R51" i="2" s="1"/>
  <c r="G51" i="2"/>
  <c r="I51" i="2" s="1"/>
  <c r="M59" i="2"/>
  <c r="P59" i="2"/>
  <c r="G59" i="2"/>
  <c r="M62" i="2"/>
  <c r="P62" i="2"/>
  <c r="G62" i="2"/>
  <c r="M66" i="2"/>
  <c r="P66" i="2"/>
  <c r="G66" i="2"/>
  <c r="M69" i="2"/>
  <c r="P69" i="2"/>
  <c r="G69" i="2"/>
  <c r="M70" i="2"/>
  <c r="P70" i="2"/>
  <c r="G70" i="2"/>
  <c r="I70" i="2" s="1"/>
  <c r="M71" i="2"/>
  <c r="A71" i="2" s="1"/>
  <c r="P71" i="2"/>
  <c r="G71" i="2"/>
  <c r="M75" i="2"/>
  <c r="P75" i="2"/>
  <c r="G75" i="2"/>
  <c r="M79" i="2"/>
  <c r="P79" i="2"/>
  <c r="G79" i="2"/>
  <c r="M89" i="2"/>
  <c r="P89" i="2"/>
  <c r="G89" i="2"/>
  <c r="M96" i="2"/>
  <c r="P96" i="2"/>
  <c r="G96" i="2"/>
  <c r="I96" i="2" s="1"/>
  <c r="M115" i="2"/>
  <c r="A115" i="2" s="1"/>
  <c r="P115" i="2"/>
  <c r="N115" i="2"/>
  <c r="G115" i="2"/>
  <c r="M123" i="2"/>
  <c r="P123" i="2"/>
  <c r="N123" i="2"/>
  <c r="G123" i="2"/>
  <c r="M131" i="2"/>
  <c r="P131" i="2"/>
  <c r="N131" i="2"/>
  <c r="G131" i="2"/>
  <c r="M137" i="2"/>
  <c r="P137" i="2"/>
  <c r="N137" i="2"/>
  <c r="G137" i="2"/>
  <c r="M146" i="2"/>
  <c r="A146" i="2" s="1"/>
  <c r="P146" i="2"/>
  <c r="N146" i="2"/>
  <c r="G146" i="2"/>
  <c r="M152" i="2"/>
  <c r="P152" i="2"/>
  <c r="N152" i="2"/>
  <c r="G152" i="2"/>
  <c r="M160" i="2"/>
  <c r="P160" i="2"/>
  <c r="N160" i="2"/>
  <c r="G160" i="2"/>
  <c r="M165" i="2"/>
  <c r="P165" i="2"/>
  <c r="N165" i="2"/>
  <c r="G165" i="2"/>
  <c r="M169" i="2"/>
  <c r="P169" i="2"/>
  <c r="N169" i="2"/>
  <c r="G169" i="2"/>
  <c r="M174" i="2"/>
  <c r="P174" i="2"/>
  <c r="N174" i="2"/>
  <c r="G174" i="2"/>
  <c r="M181" i="2"/>
  <c r="P181" i="2"/>
  <c r="N181" i="2"/>
  <c r="G181" i="2"/>
  <c r="M189" i="2"/>
  <c r="P189" i="2"/>
  <c r="N189" i="2"/>
  <c r="G189" i="2"/>
  <c r="I189" i="2" s="1"/>
  <c r="M197" i="2"/>
  <c r="A197" i="2" s="1"/>
  <c r="P197" i="2"/>
  <c r="N197" i="2"/>
  <c r="G197" i="2"/>
  <c r="M201" i="2"/>
  <c r="P201" i="2"/>
  <c r="N201" i="2"/>
  <c r="G201" i="2"/>
  <c r="M204" i="2"/>
  <c r="P204" i="2"/>
  <c r="N204" i="2"/>
  <c r="G204" i="2"/>
  <c r="M208" i="2"/>
  <c r="P208" i="2"/>
  <c r="N208" i="2"/>
  <c r="G208" i="2"/>
  <c r="I208" i="2" s="1"/>
  <c r="M214" i="2"/>
  <c r="P214" i="2"/>
  <c r="N214" i="2"/>
  <c r="G214" i="2"/>
  <c r="M218" i="2"/>
  <c r="P218" i="2"/>
  <c r="N218" i="2"/>
  <c r="G218" i="2"/>
  <c r="M222" i="2"/>
  <c r="P222" i="2"/>
  <c r="N222" i="2"/>
  <c r="G222" i="2"/>
  <c r="M223" i="2"/>
  <c r="N223" i="2"/>
  <c r="G223" i="2"/>
  <c r="M227" i="2"/>
  <c r="P227" i="2"/>
  <c r="N227" i="2"/>
  <c r="G227" i="2"/>
  <c r="M241" i="2"/>
  <c r="P241" i="2"/>
  <c r="N241" i="2"/>
  <c r="G241" i="2"/>
  <c r="M244" i="2"/>
  <c r="P244" i="2"/>
  <c r="N244" i="2"/>
  <c r="G244" i="2"/>
  <c r="M247" i="2"/>
  <c r="P247" i="2"/>
  <c r="N247" i="2"/>
  <c r="G247" i="2"/>
  <c r="M253" i="2"/>
  <c r="P253" i="2"/>
  <c r="N253" i="2"/>
  <c r="G253" i="2"/>
  <c r="M255" i="2"/>
  <c r="P255" i="2"/>
  <c r="N255" i="2"/>
  <c r="G255" i="2"/>
  <c r="M260" i="2"/>
  <c r="P260" i="2"/>
  <c r="N260" i="2"/>
  <c r="G260" i="2"/>
  <c r="M264" i="2"/>
  <c r="P264" i="2"/>
  <c r="N264" i="2"/>
  <c r="G264" i="2"/>
  <c r="M269" i="2"/>
  <c r="P269" i="2"/>
  <c r="N269" i="2"/>
  <c r="G269" i="2"/>
  <c r="M271" i="2"/>
  <c r="P271" i="2"/>
  <c r="N271" i="2"/>
  <c r="G271" i="2"/>
  <c r="M276" i="2"/>
  <c r="P276" i="2"/>
  <c r="N276" i="2"/>
  <c r="G276" i="2"/>
  <c r="M281" i="2"/>
  <c r="P281" i="2"/>
  <c r="N281" i="2"/>
  <c r="G281" i="2"/>
  <c r="M284" i="2"/>
  <c r="P284" i="2"/>
  <c r="N284" i="2"/>
  <c r="G284" i="2"/>
  <c r="M286" i="2"/>
  <c r="P286" i="2"/>
  <c r="N286" i="2"/>
  <c r="G286" i="2"/>
  <c r="M289" i="2"/>
  <c r="P289" i="2"/>
  <c r="N289" i="2"/>
  <c r="G289" i="2"/>
  <c r="M293" i="2"/>
  <c r="P293" i="2"/>
  <c r="N293" i="2"/>
  <c r="G293" i="2"/>
  <c r="M294" i="2"/>
  <c r="P294" i="2"/>
  <c r="N294" i="2"/>
  <c r="G294" i="2"/>
  <c r="M297" i="2"/>
  <c r="P297" i="2"/>
  <c r="N297" i="2"/>
  <c r="G297" i="2"/>
  <c r="M301" i="2"/>
  <c r="P301" i="2"/>
  <c r="G301" i="2"/>
  <c r="M304" i="2"/>
  <c r="P304" i="2"/>
  <c r="G304" i="2"/>
  <c r="M305" i="2"/>
  <c r="P305" i="2"/>
  <c r="G305" i="2"/>
  <c r="I305" i="2" s="1"/>
  <c r="M306" i="2"/>
  <c r="P306" i="2"/>
  <c r="G306" i="2"/>
  <c r="M308" i="2"/>
  <c r="P308" i="2"/>
  <c r="G308" i="2"/>
  <c r="M309" i="2"/>
  <c r="P309" i="2"/>
  <c r="G309" i="2"/>
  <c r="M310" i="2"/>
  <c r="P310" i="2"/>
  <c r="G310" i="2"/>
  <c r="M311" i="2"/>
  <c r="P311" i="2"/>
  <c r="G311" i="2"/>
  <c r="M312" i="2"/>
  <c r="P312" i="2"/>
  <c r="G312" i="2"/>
  <c r="I312" i="2" s="1"/>
  <c r="M313" i="2"/>
  <c r="P313" i="2"/>
  <c r="G313" i="2"/>
  <c r="M314" i="2"/>
  <c r="P314" i="2"/>
  <c r="G314" i="2"/>
  <c r="M315" i="2"/>
  <c r="P315" i="2"/>
  <c r="G315" i="2"/>
  <c r="M316" i="2"/>
  <c r="P316" i="2"/>
  <c r="G316" i="2"/>
  <c r="M317" i="2"/>
  <c r="P317" i="2"/>
  <c r="G317" i="2"/>
  <c r="I317" i="2" s="1"/>
  <c r="M319" i="2"/>
  <c r="P319" i="2"/>
  <c r="G319" i="2"/>
  <c r="M321" i="2"/>
  <c r="P321" i="2"/>
  <c r="G321" i="2"/>
  <c r="M325" i="2"/>
  <c r="P325" i="2"/>
  <c r="G325" i="2"/>
  <c r="M327" i="2"/>
  <c r="P327" i="2"/>
  <c r="G327" i="2"/>
  <c r="M328" i="2"/>
  <c r="P328" i="2"/>
  <c r="G328" i="2"/>
  <c r="I328" i="2" s="1"/>
  <c r="M329" i="2"/>
  <c r="A329" i="2" s="1"/>
  <c r="P329" i="2"/>
  <c r="G329" i="2"/>
  <c r="M331" i="2"/>
  <c r="P331" i="2"/>
  <c r="G331" i="2"/>
  <c r="M332" i="2"/>
  <c r="P332" i="2"/>
  <c r="G332" i="2"/>
  <c r="M333" i="2"/>
  <c r="P333" i="2"/>
  <c r="G333" i="2"/>
  <c r="M334" i="2"/>
  <c r="P334" i="2"/>
  <c r="G334" i="2"/>
  <c r="M335" i="2"/>
  <c r="P335" i="2"/>
  <c r="G335" i="2"/>
  <c r="I335" i="2" s="1"/>
  <c r="M336" i="2"/>
  <c r="P336" i="2"/>
  <c r="G336" i="2"/>
  <c r="M340" i="2"/>
  <c r="P340" i="2"/>
  <c r="G340" i="2"/>
  <c r="M341" i="2"/>
  <c r="P341" i="2"/>
  <c r="G341" i="2"/>
  <c r="M342" i="2"/>
  <c r="P342" i="2"/>
  <c r="G342" i="2"/>
  <c r="M344" i="2"/>
  <c r="P344" i="2"/>
  <c r="G344" i="2"/>
  <c r="I344" i="2" s="1"/>
  <c r="M346" i="2"/>
  <c r="P346" i="2"/>
  <c r="G346" i="2"/>
  <c r="M347" i="2"/>
  <c r="P347" i="2"/>
  <c r="G347" i="2"/>
  <c r="M349" i="2"/>
  <c r="P349" i="2"/>
  <c r="G349" i="2"/>
  <c r="M354" i="2"/>
  <c r="P354" i="2"/>
  <c r="G354" i="2"/>
  <c r="M356" i="2"/>
  <c r="P356" i="2"/>
  <c r="G356" i="2"/>
  <c r="I356" i="2" s="1"/>
  <c r="M358" i="2"/>
  <c r="A358" i="2" s="1"/>
  <c r="P358" i="2"/>
  <c r="G358" i="2"/>
  <c r="M363" i="2"/>
  <c r="P363" i="2"/>
  <c r="G363" i="2"/>
  <c r="M364" i="2"/>
  <c r="P364" i="2"/>
  <c r="G364" i="2"/>
  <c r="M365" i="2"/>
  <c r="P365" i="2"/>
  <c r="G365" i="2"/>
  <c r="M366" i="2"/>
  <c r="P366" i="2"/>
  <c r="G366" i="2"/>
  <c r="M367" i="2"/>
  <c r="P367" i="2"/>
  <c r="G367" i="2"/>
  <c r="I367" i="2" s="1"/>
  <c r="M368" i="2"/>
  <c r="P368" i="2"/>
  <c r="G368" i="2"/>
  <c r="M369" i="2"/>
  <c r="P369" i="2"/>
  <c r="G369" i="2"/>
  <c r="M370" i="2"/>
  <c r="P370" i="2"/>
  <c r="G370" i="2"/>
  <c r="M371" i="2"/>
  <c r="P371" i="2"/>
  <c r="G371" i="2"/>
  <c r="M372" i="2"/>
  <c r="P372" i="2"/>
  <c r="G372" i="2"/>
  <c r="I372" i="2" s="1"/>
  <c r="M373" i="2"/>
  <c r="P373" i="2"/>
  <c r="G373" i="2"/>
  <c r="M374" i="2"/>
  <c r="P374" i="2"/>
  <c r="G374" i="2"/>
  <c r="M375" i="2"/>
  <c r="P375" i="2"/>
  <c r="G375" i="2"/>
  <c r="M376" i="2"/>
  <c r="P376" i="2"/>
  <c r="G376" i="2"/>
  <c r="M377" i="2"/>
  <c r="P377" i="2"/>
  <c r="G377" i="2"/>
  <c r="I377" i="2" s="1"/>
  <c r="M379" i="2"/>
  <c r="A379" i="2" s="1"/>
  <c r="P379" i="2"/>
  <c r="G379" i="2"/>
  <c r="M384" i="2"/>
  <c r="P384" i="2"/>
  <c r="G384" i="2"/>
  <c r="M385" i="2"/>
  <c r="P385" i="2"/>
  <c r="G385" i="2"/>
  <c r="M387" i="2"/>
  <c r="P387" i="2"/>
  <c r="G387" i="2"/>
  <c r="M389" i="2"/>
  <c r="P389" i="2"/>
  <c r="G389" i="2"/>
  <c r="M391" i="2"/>
  <c r="P391" i="2"/>
  <c r="Q391" i="2" s="1"/>
  <c r="R391" i="2" s="1"/>
  <c r="G391" i="2"/>
  <c r="I391" i="2" s="1"/>
  <c r="M392" i="2"/>
  <c r="P392" i="2"/>
  <c r="G392" i="2"/>
  <c r="M393" i="2"/>
  <c r="P393" i="2"/>
  <c r="G393" i="2"/>
  <c r="M394" i="2"/>
  <c r="P394" i="2"/>
  <c r="G394" i="2"/>
  <c r="M395" i="2"/>
  <c r="P395" i="2"/>
  <c r="Q395" i="2" s="1"/>
  <c r="G395" i="2"/>
  <c r="M396" i="2"/>
  <c r="P396" i="2"/>
  <c r="G396" i="2"/>
  <c r="M397" i="2"/>
  <c r="Q397" i="2" s="1"/>
  <c r="R397" i="2" s="1"/>
  <c r="P397" i="2"/>
  <c r="G397" i="2"/>
  <c r="M398" i="2"/>
  <c r="P398" i="2"/>
  <c r="G398" i="2"/>
  <c r="M399" i="2"/>
  <c r="P399" i="2"/>
  <c r="G399" i="2"/>
  <c r="M400" i="2"/>
  <c r="P400" i="2"/>
  <c r="G400" i="2"/>
  <c r="M401" i="2"/>
  <c r="P401" i="2"/>
  <c r="G401" i="2"/>
  <c r="I401" i="2" s="1"/>
  <c r="M402" i="2"/>
  <c r="A402" i="2" s="1"/>
  <c r="P402" i="2"/>
  <c r="G402" i="2"/>
  <c r="M403" i="2"/>
  <c r="P403" i="2"/>
  <c r="G403" i="2"/>
  <c r="M404" i="2"/>
  <c r="P404" i="2"/>
  <c r="G404" i="2"/>
  <c r="M405" i="2"/>
  <c r="P405" i="2"/>
  <c r="G405" i="2"/>
  <c r="M406" i="2"/>
  <c r="P406" i="2"/>
  <c r="G406" i="2"/>
  <c r="M407" i="2"/>
  <c r="P407" i="2"/>
  <c r="G407" i="2"/>
  <c r="I407" i="2" s="1"/>
  <c r="M408" i="2"/>
  <c r="P408" i="2"/>
  <c r="G408" i="2"/>
  <c r="M409" i="2"/>
  <c r="P409" i="2"/>
  <c r="G409" i="2"/>
  <c r="M410" i="2"/>
  <c r="P410" i="2"/>
  <c r="G410" i="2"/>
  <c r="M411" i="2"/>
  <c r="P411" i="2"/>
  <c r="Q411" i="2" s="1"/>
  <c r="G411" i="2"/>
  <c r="M412" i="2"/>
  <c r="P412" i="2"/>
  <c r="G412" i="2"/>
  <c r="M413" i="2"/>
  <c r="Q413" i="2" s="1"/>
  <c r="R413" i="2" s="1"/>
  <c r="P413" i="2"/>
  <c r="G413" i="2"/>
  <c r="M414" i="2"/>
  <c r="P414" i="2"/>
  <c r="G414" i="2"/>
  <c r="M415" i="2"/>
  <c r="P415" i="2"/>
  <c r="G415" i="2"/>
  <c r="M416" i="2"/>
  <c r="P416" i="2"/>
  <c r="G416" i="2"/>
  <c r="M417" i="2"/>
  <c r="P417" i="2"/>
  <c r="G417" i="2"/>
  <c r="I417" i="2" s="1"/>
  <c r="M418" i="2"/>
  <c r="A418" i="2" s="1"/>
  <c r="P418" i="2"/>
  <c r="G418" i="2"/>
  <c r="M419" i="2"/>
  <c r="P419" i="2"/>
  <c r="G419" i="2"/>
  <c r="M420" i="2"/>
  <c r="P420" i="2"/>
  <c r="G420" i="2"/>
  <c r="M421" i="2"/>
  <c r="P421" i="2"/>
  <c r="G421" i="2"/>
  <c r="M422" i="2"/>
  <c r="P422" i="2"/>
  <c r="G422" i="2"/>
  <c r="M423" i="2"/>
  <c r="P423" i="2"/>
  <c r="G423" i="2"/>
  <c r="I423" i="2" s="1"/>
  <c r="M424" i="2"/>
  <c r="P424" i="2"/>
  <c r="G424" i="2"/>
  <c r="M429" i="2"/>
  <c r="P429" i="2"/>
  <c r="N429" i="2"/>
  <c r="G429" i="2"/>
  <c r="M433" i="2"/>
  <c r="P433" i="2"/>
  <c r="N433" i="2"/>
  <c r="G433" i="2"/>
  <c r="M435" i="2"/>
  <c r="P435" i="2"/>
  <c r="N435" i="2"/>
  <c r="G435" i="2"/>
  <c r="I435" i="2" s="1"/>
  <c r="M439" i="2"/>
  <c r="P439" i="2"/>
  <c r="N439" i="2"/>
  <c r="G439" i="2"/>
  <c r="M441" i="2"/>
  <c r="P441" i="2"/>
  <c r="N441" i="2"/>
  <c r="G441" i="2"/>
  <c r="M445" i="2"/>
  <c r="P445" i="2"/>
  <c r="N445" i="2"/>
  <c r="G445" i="2"/>
  <c r="M447" i="2"/>
  <c r="P447" i="2"/>
  <c r="N447" i="2"/>
  <c r="G447" i="2"/>
  <c r="M450" i="2"/>
  <c r="P450" i="2"/>
  <c r="N450" i="2"/>
  <c r="G450" i="2"/>
  <c r="M453" i="2"/>
  <c r="P453" i="2"/>
  <c r="N453" i="2"/>
  <c r="G453" i="2"/>
  <c r="M455" i="2"/>
  <c r="P455" i="2"/>
  <c r="N455" i="2"/>
  <c r="G455" i="2"/>
  <c r="M457" i="2"/>
  <c r="P457" i="2"/>
  <c r="N457" i="2"/>
  <c r="G457" i="2"/>
  <c r="M459" i="2"/>
  <c r="P459" i="2"/>
  <c r="N459" i="2"/>
  <c r="G459" i="2"/>
  <c r="M465" i="2"/>
  <c r="P465" i="2"/>
  <c r="G465" i="2"/>
  <c r="M473" i="2"/>
  <c r="P473" i="2"/>
  <c r="G473" i="2"/>
  <c r="M476" i="2"/>
  <c r="P476" i="2"/>
  <c r="G476" i="2"/>
  <c r="M483" i="2"/>
  <c r="P483" i="2"/>
  <c r="G483" i="2"/>
  <c r="I483" i="2" s="1"/>
  <c r="M491" i="2"/>
  <c r="P491" i="2"/>
  <c r="G491" i="2"/>
  <c r="M506" i="2"/>
  <c r="P506" i="2"/>
  <c r="G506" i="2"/>
  <c r="M509" i="2"/>
  <c r="P509" i="2"/>
  <c r="G509" i="2"/>
  <c r="M522" i="2"/>
  <c r="P522" i="2"/>
  <c r="G522" i="2"/>
  <c r="M531" i="2"/>
  <c r="Q531" i="2" s="1"/>
  <c r="P531" i="2"/>
  <c r="G531" i="2"/>
  <c r="I531" i="2" s="1"/>
  <c r="M541" i="2"/>
  <c r="A541" i="2" s="1"/>
  <c r="P541" i="2"/>
  <c r="G541" i="2"/>
  <c r="M551" i="2"/>
  <c r="Q551" i="2" s="1"/>
  <c r="G551" i="2"/>
  <c r="M561" i="2"/>
  <c r="Q561" i="2" s="1"/>
  <c r="G561" i="2"/>
  <c r="M565" i="2"/>
  <c r="Q565" i="2" s="1"/>
  <c r="G565" i="2"/>
  <c r="M574" i="2"/>
  <c r="P574" i="2"/>
  <c r="N574" i="2"/>
  <c r="G574" i="2"/>
  <c r="M575" i="2"/>
  <c r="P575" i="2"/>
  <c r="N575" i="2"/>
  <c r="G575" i="2"/>
  <c r="I575" i="2" s="1"/>
  <c r="M577" i="2"/>
  <c r="A577" i="2" s="1"/>
  <c r="P577" i="2"/>
  <c r="N577" i="2"/>
  <c r="G577" i="2"/>
  <c r="M579" i="2"/>
  <c r="P579" i="2"/>
  <c r="N579" i="2"/>
  <c r="G579" i="2"/>
  <c r="M582" i="2"/>
  <c r="P582" i="2"/>
  <c r="N582" i="2"/>
  <c r="G582" i="2"/>
  <c r="M584" i="2"/>
  <c r="P584" i="2"/>
  <c r="N584" i="2"/>
  <c r="G584" i="2"/>
  <c r="M585" i="2"/>
  <c r="A585" i="2" s="1"/>
  <c r="P585" i="2"/>
  <c r="N585" i="2"/>
  <c r="G585" i="2"/>
  <c r="M587" i="2"/>
  <c r="P587" i="2"/>
  <c r="N587" i="2"/>
  <c r="G587" i="2"/>
  <c r="M589" i="2"/>
  <c r="P589" i="2"/>
  <c r="N589" i="2"/>
  <c r="G589" i="2"/>
  <c r="M590" i="2"/>
  <c r="P590" i="2"/>
  <c r="N590" i="2"/>
  <c r="G590" i="2"/>
  <c r="I590" i="2" s="1"/>
  <c r="M592" i="2"/>
  <c r="A592" i="2" s="1"/>
  <c r="P592" i="2"/>
  <c r="N592" i="2"/>
  <c r="G592" i="2"/>
  <c r="M593" i="2"/>
  <c r="Q593" i="2" s="1"/>
  <c r="V593" i="2" s="1"/>
  <c r="P594" i="2"/>
  <c r="N594" i="2"/>
  <c r="G594" i="2"/>
  <c r="M596" i="2"/>
  <c r="P596" i="2"/>
  <c r="N596" i="2"/>
  <c r="G596" i="2"/>
  <c r="M600" i="2"/>
  <c r="P600" i="2"/>
  <c r="N600" i="2"/>
  <c r="G600" i="2"/>
  <c r="I600" i="2" s="1"/>
  <c r="M603" i="2"/>
  <c r="Q603" i="2" s="1"/>
  <c r="R603" i="2" s="1"/>
  <c r="P603" i="2"/>
  <c r="N603" i="2"/>
  <c r="G603" i="2"/>
  <c r="M610" i="2"/>
  <c r="P610" i="2"/>
  <c r="N610" i="2"/>
  <c r="G610" i="2"/>
  <c r="M615" i="2"/>
  <c r="P615" i="2"/>
  <c r="N615" i="2"/>
  <c r="G615" i="2"/>
  <c r="M616" i="2"/>
  <c r="P616" i="2"/>
  <c r="N616" i="2"/>
  <c r="G616" i="2"/>
  <c r="I616" i="2" s="1"/>
  <c r="M624" i="2"/>
  <c r="A624" i="2" s="1"/>
  <c r="P624" i="2"/>
  <c r="N624" i="2"/>
  <c r="G624" i="2"/>
  <c r="M626" i="2"/>
  <c r="P626" i="2"/>
  <c r="N626" i="2"/>
  <c r="G626" i="2"/>
  <c r="M630" i="2"/>
  <c r="Q630" i="2" s="1"/>
  <c r="G630" i="2"/>
  <c r="M640" i="2"/>
  <c r="Q640" i="2" s="1"/>
  <c r="G640" i="2"/>
  <c r="M647" i="2"/>
  <c r="Q647" i="2" s="1"/>
  <c r="G647" i="2"/>
  <c r="M652" i="2"/>
  <c r="Q652" i="2" s="1"/>
  <c r="R652" i="2" s="1"/>
  <c r="G652" i="2"/>
  <c r="U652" i="2" s="1"/>
  <c r="M660" i="2"/>
  <c r="Q660" i="2" s="1"/>
  <c r="R660" i="2" s="1"/>
  <c r="G660" i="2"/>
  <c r="M663" i="2"/>
  <c r="P663" i="2"/>
  <c r="N663" i="2"/>
  <c r="G663" i="2"/>
  <c r="M665" i="2"/>
  <c r="P665" i="2"/>
  <c r="N665" i="2"/>
  <c r="G665" i="2"/>
  <c r="M667" i="2"/>
  <c r="P667" i="2"/>
  <c r="N667" i="2"/>
  <c r="G667" i="2"/>
  <c r="M669" i="2"/>
  <c r="P669" i="2"/>
  <c r="N669" i="2"/>
  <c r="G669" i="2"/>
  <c r="M671" i="2"/>
  <c r="P671" i="2"/>
  <c r="N671" i="2"/>
  <c r="G671" i="2"/>
  <c r="M673" i="2"/>
  <c r="P673" i="2"/>
  <c r="N673" i="2"/>
  <c r="G673" i="2"/>
  <c r="M675" i="2"/>
  <c r="P675" i="2"/>
  <c r="N675" i="2"/>
  <c r="G675" i="2"/>
  <c r="M677" i="2"/>
  <c r="P677" i="2"/>
  <c r="N677" i="2"/>
  <c r="G677" i="2"/>
  <c r="M679" i="2"/>
  <c r="P679" i="2"/>
  <c r="N679" i="2"/>
  <c r="G679" i="2"/>
  <c r="M681" i="2"/>
  <c r="P681" i="2"/>
  <c r="N681" i="2"/>
  <c r="G681" i="2"/>
  <c r="M685" i="2"/>
  <c r="P685" i="2"/>
  <c r="N685" i="2"/>
  <c r="G685" i="2"/>
  <c r="M687" i="2"/>
  <c r="P687" i="2"/>
  <c r="N687" i="2"/>
  <c r="G687" i="2"/>
  <c r="M691" i="2"/>
  <c r="P691" i="2"/>
  <c r="N691" i="2"/>
  <c r="G691" i="2"/>
  <c r="M693" i="2"/>
  <c r="P693" i="2"/>
  <c r="N693" i="2"/>
  <c r="G693" i="2"/>
  <c r="M696" i="2"/>
  <c r="P696" i="2"/>
  <c r="N696" i="2"/>
  <c r="G696" i="2"/>
  <c r="M698" i="2"/>
  <c r="P698" i="2"/>
  <c r="N698" i="2"/>
  <c r="G698" i="2"/>
  <c r="M701" i="2"/>
  <c r="P701" i="2"/>
  <c r="N701" i="2"/>
  <c r="G701" i="2"/>
  <c r="M703" i="2"/>
  <c r="P703" i="2"/>
  <c r="N703" i="2"/>
  <c r="G703" i="2"/>
  <c r="M707" i="2"/>
  <c r="P707" i="2"/>
  <c r="N707" i="2"/>
  <c r="G707" i="2"/>
  <c r="M709" i="2"/>
  <c r="P709" i="2"/>
  <c r="N709" i="2"/>
  <c r="G709" i="2"/>
  <c r="M711" i="2"/>
  <c r="P711" i="2"/>
  <c r="N711" i="2"/>
  <c r="G711" i="2"/>
  <c r="M713" i="2"/>
  <c r="P713" i="2"/>
  <c r="N713" i="2"/>
  <c r="G713" i="2"/>
  <c r="M715" i="2"/>
  <c r="P715" i="2"/>
  <c r="N715" i="2"/>
  <c r="G715" i="2"/>
  <c r="M718" i="2"/>
  <c r="Q718" i="2" s="1"/>
  <c r="G718" i="2"/>
  <c r="I718" i="2" s="1"/>
  <c r="M744" i="2"/>
  <c r="A744" i="2" s="1"/>
  <c r="P744" i="2"/>
  <c r="N744" i="2"/>
  <c r="G744" i="2"/>
  <c r="M746" i="2"/>
  <c r="P746" i="2"/>
  <c r="N746" i="2"/>
  <c r="G746" i="2"/>
  <c r="M748" i="2"/>
  <c r="P748" i="2"/>
  <c r="N748" i="2"/>
  <c r="G748" i="2"/>
  <c r="M758" i="2"/>
  <c r="P758" i="2"/>
  <c r="N758" i="2"/>
  <c r="G758" i="2"/>
  <c r="I758" i="2" s="1"/>
  <c r="M762" i="2"/>
  <c r="A762" i="2" s="1"/>
  <c r="P762" i="2"/>
  <c r="N762" i="2"/>
  <c r="G762" i="2"/>
  <c r="M764" i="2"/>
  <c r="P764" i="2"/>
  <c r="N764" i="2"/>
  <c r="G764" i="2"/>
  <c r="M766" i="2"/>
  <c r="P766" i="2"/>
  <c r="N766" i="2"/>
  <c r="G766" i="2"/>
  <c r="M768" i="2"/>
  <c r="P768" i="2"/>
  <c r="N768" i="2"/>
  <c r="G768" i="2"/>
  <c r="I768" i="2" s="1"/>
  <c r="M770" i="2"/>
  <c r="A770" i="2" s="1"/>
  <c r="P770" i="2"/>
  <c r="N770" i="2"/>
  <c r="G770" i="2"/>
  <c r="M772" i="2"/>
  <c r="P772" i="2"/>
  <c r="N772" i="2"/>
  <c r="G772" i="2"/>
  <c r="M775" i="2"/>
  <c r="P775" i="2"/>
  <c r="N775" i="2"/>
  <c r="G775" i="2"/>
  <c r="M781" i="2"/>
  <c r="P781" i="2"/>
  <c r="N781" i="2"/>
  <c r="G781" i="2"/>
  <c r="M798" i="2"/>
  <c r="A798" i="2" s="1"/>
  <c r="P798" i="2"/>
  <c r="N798" i="2"/>
  <c r="G798" i="2"/>
  <c r="M820" i="2"/>
  <c r="P820" i="2"/>
  <c r="N820" i="2"/>
  <c r="G820" i="2"/>
  <c r="M822" i="2"/>
  <c r="P822" i="2"/>
  <c r="N822" i="2"/>
  <c r="G822" i="2"/>
  <c r="Q6" i="2"/>
  <c r="V6" i="2" s="1"/>
  <c r="Q7" i="2"/>
  <c r="V7" i="2" s="1"/>
  <c r="Q8" i="2"/>
  <c r="V8" i="2" s="1"/>
  <c r="Q9" i="2"/>
  <c r="V9" i="2" s="1"/>
  <c r="Q18" i="2"/>
  <c r="V18" i="2" s="1"/>
  <c r="Q19" i="2"/>
  <c r="V19" i="2" s="1"/>
  <c r="Q20" i="2"/>
  <c r="V20" i="2" s="1"/>
  <c r="Q21" i="2"/>
  <c r="Q22" i="2"/>
  <c r="V22" i="2" s="1"/>
  <c r="Q23" i="2"/>
  <c r="V23" i="2" s="1"/>
  <c r="Q24" i="2"/>
  <c r="V24" i="2" s="1"/>
  <c r="Q25" i="2"/>
  <c r="V25" i="2"/>
  <c r="Q26" i="2"/>
  <c r="V26" i="2" s="1"/>
  <c r="Q28" i="2"/>
  <c r="Q29" i="2"/>
  <c r="V29" i="2" s="1"/>
  <c r="Q30" i="2"/>
  <c r="V30" i="2" s="1"/>
  <c r="Q31" i="2"/>
  <c r="V31" i="2" s="1"/>
  <c r="Q32" i="2"/>
  <c r="V32" i="2" s="1"/>
  <c r="Q34" i="2"/>
  <c r="V34" i="2" s="1"/>
  <c r="Q35" i="2"/>
  <c r="V35" i="2" s="1"/>
  <c r="Q36" i="2"/>
  <c r="V36" i="2" s="1"/>
  <c r="Q38" i="2"/>
  <c r="V38" i="2" s="1"/>
  <c r="Q39" i="2"/>
  <c r="V39" i="2" s="1"/>
  <c r="Q40" i="2"/>
  <c r="V40" i="2" s="1"/>
  <c r="Q41" i="2"/>
  <c r="V41" i="2" s="1"/>
  <c r="Q42" i="2"/>
  <c r="V42" i="2" s="1"/>
  <c r="Q43" i="2"/>
  <c r="V43" i="2" s="1"/>
  <c r="Q44" i="2"/>
  <c r="Q45" i="2"/>
  <c r="V45" i="2" s="1"/>
  <c r="Q47" i="2"/>
  <c r="V47" i="2" s="1"/>
  <c r="Q48" i="2"/>
  <c r="Q49" i="2"/>
  <c r="V49" i="2" s="1"/>
  <c r="Q50" i="2"/>
  <c r="V50" i="2" s="1"/>
  <c r="Q52" i="2"/>
  <c r="V52" i="2" s="1"/>
  <c r="Q53" i="2"/>
  <c r="V53" i="2" s="1"/>
  <c r="Q54" i="2"/>
  <c r="V54" i="2" s="1"/>
  <c r="Q55" i="2"/>
  <c r="V55" i="2" s="1"/>
  <c r="Q56" i="2"/>
  <c r="Q57" i="2"/>
  <c r="V57" i="2" s="1"/>
  <c r="Q58" i="2"/>
  <c r="V58" i="2" s="1"/>
  <c r="Q60" i="2"/>
  <c r="V60" i="2" s="1"/>
  <c r="Q61" i="2"/>
  <c r="V61" i="2" s="1"/>
  <c r="Q63" i="2"/>
  <c r="V63" i="2" s="1"/>
  <c r="Q64" i="2"/>
  <c r="V64" i="2" s="1"/>
  <c r="Q65" i="2"/>
  <c r="V65" i="2" s="1"/>
  <c r="Q67" i="2"/>
  <c r="V67" i="2" s="1"/>
  <c r="Q68" i="2"/>
  <c r="V68" i="2" s="1"/>
  <c r="Q72" i="2"/>
  <c r="V72" i="2" s="1"/>
  <c r="Q73" i="2"/>
  <c r="V73" i="2" s="1"/>
  <c r="Q74" i="2"/>
  <c r="V74" i="2" s="1"/>
  <c r="Q76" i="2"/>
  <c r="V76" i="2" s="1"/>
  <c r="Q77" i="2"/>
  <c r="V77" i="2" s="1"/>
  <c r="Q78" i="2"/>
  <c r="V78" i="2" s="1"/>
  <c r="Q80" i="2"/>
  <c r="V80" i="2" s="1"/>
  <c r="Q81" i="2"/>
  <c r="V81" i="2" s="1"/>
  <c r="Q82" i="2"/>
  <c r="V82" i="2" s="1"/>
  <c r="Q83" i="2"/>
  <c r="V83" i="2" s="1"/>
  <c r="Q84" i="2"/>
  <c r="Q85" i="2"/>
  <c r="V85" i="2" s="1"/>
  <c r="Q86" i="2"/>
  <c r="V86" i="2"/>
  <c r="Q87" i="2"/>
  <c r="V87" i="2" s="1"/>
  <c r="Q88" i="2"/>
  <c r="V88" i="2" s="1"/>
  <c r="Q90" i="2"/>
  <c r="V90" i="2" s="1"/>
  <c r="Q91" i="2"/>
  <c r="V91" i="2" s="1"/>
  <c r="Q92" i="2"/>
  <c r="V92" i="2" s="1"/>
  <c r="Q93" i="2"/>
  <c r="V93" i="2" s="1"/>
  <c r="Q94" i="2"/>
  <c r="V94" i="2" s="1"/>
  <c r="Q95" i="2"/>
  <c r="V95" i="2" s="1"/>
  <c r="Q97" i="2"/>
  <c r="V97" i="2" s="1"/>
  <c r="Q98" i="2"/>
  <c r="V98" i="2" s="1"/>
  <c r="Q99" i="2"/>
  <c r="V99" i="2" s="1"/>
  <c r="Q100" i="2"/>
  <c r="V100" i="2" s="1"/>
  <c r="Q101" i="2"/>
  <c r="V101" i="2" s="1"/>
  <c r="Q102" i="2"/>
  <c r="V102" i="2" s="1"/>
  <c r="Q103" i="2"/>
  <c r="Q104" i="2"/>
  <c r="V104" i="2" s="1"/>
  <c r="Q105" i="2"/>
  <c r="V105" i="2" s="1"/>
  <c r="Q106" i="2"/>
  <c r="V106" i="2" s="1"/>
  <c r="Q107" i="2"/>
  <c r="V107" i="2" s="1"/>
  <c r="Q108" i="2"/>
  <c r="V108" i="2" s="1"/>
  <c r="Q109" i="2"/>
  <c r="V109" i="2" s="1"/>
  <c r="Q110" i="2"/>
  <c r="V110" i="2" s="1"/>
  <c r="Q111" i="2"/>
  <c r="V111" i="2" s="1"/>
  <c r="Q112" i="2"/>
  <c r="V112" i="2" s="1"/>
  <c r="Q113" i="2"/>
  <c r="V113" i="2" s="1"/>
  <c r="Q114" i="2"/>
  <c r="V114" i="2" s="1"/>
  <c r="Q116" i="2"/>
  <c r="V116" i="2" s="1"/>
  <c r="Q117" i="2"/>
  <c r="V117" i="2" s="1"/>
  <c r="Q118" i="2"/>
  <c r="V118" i="2" s="1"/>
  <c r="Q119" i="2"/>
  <c r="V119" i="2" s="1"/>
  <c r="Q120" i="2"/>
  <c r="V120" i="2" s="1"/>
  <c r="Q121" i="2"/>
  <c r="V121" i="2" s="1"/>
  <c r="Q122" i="2"/>
  <c r="V122" i="2" s="1"/>
  <c r="Q124" i="2"/>
  <c r="T124" i="2" s="1"/>
  <c r="V124" i="2"/>
  <c r="Q125" i="2"/>
  <c r="V125" i="2" s="1"/>
  <c r="Q126" i="2"/>
  <c r="V126" i="2" s="1"/>
  <c r="Q127" i="2"/>
  <c r="V127" i="2" s="1"/>
  <c r="Q128" i="2"/>
  <c r="V128" i="2" s="1"/>
  <c r="Q129" i="2"/>
  <c r="V129" i="2" s="1"/>
  <c r="Q130" i="2"/>
  <c r="Q132" i="2"/>
  <c r="V132" i="2" s="1"/>
  <c r="Q133" i="2"/>
  <c r="V133" i="2" s="1"/>
  <c r="Q134" i="2"/>
  <c r="V134" i="2" s="1"/>
  <c r="Q135" i="2"/>
  <c r="T135" i="2" s="1"/>
  <c r="Q136" i="2"/>
  <c r="V136" i="2" s="1"/>
  <c r="Q138" i="2"/>
  <c r="V138" i="2" s="1"/>
  <c r="Q139" i="2"/>
  <c r="V139" i="2" s="1"/>
  <c r="Q140" i="2"/>
  <c r="V140" i="2" s="1"/>
  <c r="Q141" i="2"/>
  <c r="V141" i="2" s="1"/>
  <c r="Q142" i="2"/>
  <c r="V142" i="2" s="1"/>
  <c r="Q143" i="2"/>
  <c r="V143" i="2" s="1"/>
  <c r="Q144" i="2"/>
  <c r="Q145" i="2"/>
  <c r="V145" i="2" s="1"/>
  <c r="Q147" i="2"/>
  <c r="Q148" i="2"/>
  <c r="V148" i="2" s="1"/>
  <c r="Q149" i="2"/>
  <c r="V149" i="2" s="1"/>
  <c r="Q150" i="2"/>
  <c r="V150" i="2" s="1"/>
  <c r="Q151" i="2"/>
  <c r="V151" i="2"/>
  <c r="Q153" i="2"/>
  <c r="V153" i="2" s="1"/>
  <c r="Q154" i="2"/>
  <c r="V154" i="2" s="1"/>
  <c r="Q155" i="2"/>
  <c r="V155" i="2" s="1"/>
  <c r="Q156" i="2"/>
  <c r="Q157" i="2"/>
  <c r="V157" i="2" s="1"/>
  <c r="Q158" i="2"/>
  <c r="V158" i="2" s="1"/>
  <c r="Q159" i="2"/>
  <c r="V159" i="2" s="1"/>
  <c r="Q161" i="2"/>
  <c r="Q162" i="2"/>
  <c r="Q163" i="2"/>
  <c r="V163" i="2" s="1"/>
  <c r="Q164" i="2"/>
  <c r="Q166" i="2"/>
  <c r="V166" i="2" s="1"/>
  <c r="Q167" i="2"/>
  <c r="Q168" i="2"/>
  <c r="T168" i="2" s="1"/>
  <c r="Q170" i="2"/>
  <c r="V170" i="2" s="1"/>
  <c r="Q171" i="2"/>
  <c r="V171" i="2" s="1"/>
  <c r="Q172" i="2"/>
  <c r="Q173" i="2"/>
  <c r="V173" i="2" s="1"/>
  <c r="Q175" i="2"/>
  <c r="V175" i="2" s="1"/>
  <c r="Q176" i="2"/>
  <c r="R176" i="2" s="1"/>
  <c r="Q177" i="2"/>
  <c r="V177" i="2" s="1"/>
  <c r="Q178" i="2"/>
  <c r="V178" i="2" s="1"/>
  <c r="Q179" i="2"/>
  <c r="V179" i="2" s="1"/>
  <c r="Q180" i="2"/>
  <c r="Q182" i="2"/>
  <c r="Q183" i="2"/>
  <c r="V183" i="2" s="1"/>
  <c r="Q184" i="2"/>
  <c r="Q185" i="2"/>
  <c r="V185" i="2" s="1"/>
  <c r="Q186" i="2"/>
  <c r="V186" i="2" s="1"/>
  <c r="Q187" i="2"/>
  <c r="V187" i="2" s="1"/>
  <c r="Q188" i="2"/>
  <c r="Q190" i="2"/>
  <c r="V190" i="2" s="1"/>
  <c r="Q191" i="2"/>
  <c r="V191" i="2" s="1"/>
  <c r="Q192" i="2"/>
  <c r="V192" i="2" s="1"/>
  <c r="Q193" i="2"/>
  <c r="Q194" i="2"/>
  <c r="V194" i="2" s="1"/>
  <c r="Q195" i="2"/>
  <c r="V195" i="2" s="1"/>
  <c r="Q196" i="2"/>
  <c r="V196" i="2" s="1"/>
  <c r="Q198" i="2"/>
  <c r="V198" i="2" s="1"/>
  <c r="Q199" i="2"/>
  <c r="V199" i="2" s="1"/>
  <c r="Q200" i="2"/>
  <c r="V200" i="2" s="1"/>
  <c r="Q202" i="2"/>
  <c r="V202" i="2"/>
  <c r="Q203" i="2"/>
  <c r="V203" i="2" s="1"/>
  <c r="Q205" i="2"/>
  <c r="Q206" i="2"/>
  <c r="V206" i="2" s="1"/>
  <c r="Q207" i="2"/>
  <c r="Q209" i="2"/>
  <c r="V209" i="2" s="1"/>
  <c r="Q210" i="2"/>
  <c r="V210" i="2" s="1"/>
  <c r="Q211" i="2"/>
  <c r="V211" i="2" s="1"/>
  <c r="Q212" i="2"/>
  <c r="V212" i="2" s="1"/>
  <c r="Q213" i="2"/>
  <c r="V213" i="2" s="1"/>
  <c r="Q215" i="2"/>
  <c r="V215" i="2" s="1"/>
  <c r="Q216" i="2"/>
  <c r="V216" i="2" s="1"/>
  <c r="Q217" i="2"/>
  <c r="V217" i="2" s="1"/>
  <c r="Q219" i="2"/>
  <c r="Q220" i="2"/>
  <c r="V220" i="2" s="1"/>
  <c r="Q221" i="2"/>
  <c r="V221" i="2" s="1"/>
  <c r="Q224" i="2"/>
  <c r="V224" i="2" s="1"/>
  <c r="Q225" i="2"/>
  <c r="V225" i="2" s="1"/>
  <c r="Q226" i="2"/>
  <c r="V226" i="2" s="1"/>
  <c r="Q228" i="2"/>
  <c r="V228" i="2" s="1"/>
  <c r="Q229" i="2"/>
  <c r="Q230" i="2"/>
  <c r="Q231" i="2"/>
  <c r="V231" i="2" s="1"/>
  <c r="Q232" i="2"/>
  <c r="V232" i="2" s="1"/>
  <c r="Q233" i="2"/>
  <c r="V233" i="2" s="1"/>
  <c r="Q234" i="2"/>
  <c r="V234" i="2" s="1"/>
  <c r="Q235" i="2"/>
  <c r="V235" i="2" s="1"/>
  <c r="Q236" i="2"/>
  <c r="Q237" i="2"/>
  <c r="V237" i="2" s="1"/>
  <c r="Q238" i="2"/>
  <c r="Q239" i="2"/>
  <c r="T239" i="2" s="1"/>
  <c r="Q240" i="2"/>
  <c r="V240" i="2" s="1"/>
  <c r="Q242" i="2"/>
  <c r="V242" i="2" s="1"/>
  <c r="Q243" i="2"/>
  <c r="Q245" i="2"/>
  <c r="Q246" i="2"/>
  <c r="V246" i="2" s="1"/>
  <c r="Q248" i="2"/>
  <c r="T248" i="2" s="1"/>
  <c r="Q249" i="2"/>
  <c r="V249" i="2" s="1"/>
  <c r="Q250" i="2"/>
  <c r="V250" i="2" s="1"/>
  <c r="Q251" i="2"/>
  <c r="V251" i="2" s="1"/>
  <c r="Q252" i="2"/>
  <c r="R252" i="2" s="1"/>
  <c r="Q254" i="2"/>
  <c r="V254" i="2" s="1"/>
  <c r="Q256" i="2"/>
  <c r="V256" i="2" s="1"/>
  <c r="Q257" i="2"/>
  <c r="Q258" i="2"/>
  <c r="Q259" i="2"/>
  <c r="V259" i="2" s="1"/>
  <c r="Q261" i="2"/>
  <c r="V261" i="2" s="1"/>
  <c r="Q262" i="2"/>
  <c r="Q263" i="2"/>
  <c r="V263" i="2" s="1"/>
  <c r="Q265" i="2"/>
  <c r="V265" i="2" s="1"/>
  <c r="Q266" i="2"/>
  <c r="Q267" i="2"/>
  <c r="Q268" i="2"/>
  <c r="V268" i="2" s="1"/>
  <c r="Q270" i="2"/>
  <c r="V270" i="2" s="1"/>
  <c r="Q272" i="2"/>
  <c r="V272" i="2" s="1"/>
  <c r="Q273" i="2"/>
  <c r="V273" i="2" s="1"/>
  <c r="Q274" i="2"/>
  <c r="V274" i="2" s="1"/>
  <c r="Q275" i="2"/>
  <c r="Q277" i="2"/>
  <c r="V277" i="2" s="1"/>
  <c r="Q278" i="2"/>
  <c r="V278" i="2" s="1"/>
  <c r="Q279" i="2"/>
  <c r="Q280" i="2"/>
  <c r="V280" i="2" s="1"/>
  <c r="Q282" i="2"/>
  <c r="V282" i="2" s="1"/>
  <c r="Q283" i="2"/>
  <c r="V283" i="2" s="1"/>
  <c r="Q285" i="2"/>
  <c r="Q287" i="2"/>
  <c r="V287" i="2" s="1"/>
  <c r="Q288" i="2"/>
  <c r="V288" i="2" s="1"/>
  <c r="Q290" i="2"/>
  <c r="V290" i="2" s="1"/>
  <c r="Q291" i="2"/>
  <c r="V291" i="2" s="1"/>
  <c r="Q292" i="2"/>
  <c r="V292" i="2" s="1"/>
  <c r="Q295" i="2"/>
  <c r="V295" i="2" s="1"/>
  <c r="Q296" i="2"/>
  <c r="V296" i="2" s="1"/>
  <c r="Q298" i="2"/>
  <c r="V298" i="2" s="1"/>
  <c r="Q299" i="2"/>
  <c r="V299" i="2" s="1"/>
  <c r="Q300" i="2"/>
  <c r="V300" i="2" s="1"/>
  <c r="Q302" i="2"/>
  <c r="V302" i="2" s="1"/>
  <c r="Q303" i="2"/>
  <c r="V303" i="2" s="1"/>
  <c r="Q307" i="2"/>
  <c r="V307" i="2" s="1"/>
  <c r="Q318" i="2"/>
  <c r="V318" i="2" s="1"/>
  <c r="Q320" i="2"/>
  <c r="V320" i="2" s="1"/>
  <c r="Q322" i="2"/>
  <c r="V322" i="2" s="1"/>
  <c r="Q323" i="2"/>
  <c r="V323" i="2" s="1"/>
  <c r="Q324" i="2"/>
  <c r="Q326" i="2"/>
  <c r="V326" i="2" s="1"/>
  <c r="Q330" i="2"/>
  <c r="V330" i="2" s="1"/>
  <c r="Q337" i="2"/>
  <c r="V337" i="2" s="1"/>
  <c r="Q338" i="2"/>
  <c r="V338" i="2" s="1"/>
  <c r="Q339" i="2"/>
  <c r="V339" i="2" s="1"/>
  <c r="Q343" i="2"/>
  <c r="Q345" i="2"/>
  <c r="V345" i="2" s="1"/>
  <c r="Q348" i="2"/>
  <c r="Q350" i="2"/>
  <c r="V350" i="2" s="1"/>
  <c r="Q351" i="2"/>
  <c r="V351" i="2" s="1"/>
  <c r="Q352" i="2"/>
  <c r="V352" i="2" s="1"/>
  <c r="Q353" i="2"/>
  <c r="Q355" i="2"/>
  <c r="V355" i="2" s="1"/>
  <c r="Q357" i="2"/>
  <c r="Q359" i="2"/>
  <c r="V359" i="2" s="1"/>
  <c r="Q360" i="2"/>
  <c r="V360" i="2" s="1"/>
  <c r="Q361" i="2"/>
  <c r="V361" i="2" s="1"/>
  <c r="Q362" i="2"/>
  <c r="V362" i="2" s="1"/>
  <c r="Q378" i="2"/>
  <c r="Q380" i="2"/>
  <c r="V380" i="2" s="1"/>
  <c r="Q381" i="2"/>
  <c r="V381" i="2" s="1"/>
  <c r="Q382" i="2"/>
  <c r="V382" i="2" s="1"/>
  <c r="Q383" i="2"/>
  <c r="V383" i="2" s="1"/>
  <c r="Q386" i="2"/>
  <c r="V386" i="2" s="1"/>
  <c r="Q388" i="2"/>
  <c r="V388" i="2" s="1"/>
  <c r="Q390" i="2"/>
  <c r="V390" i="2" s="1"/>
  <c r="Q425" i="2"/>
  <c r="V425" i="2" s="1"/>
  <c r="Q426" i="2"/>
  <c r="Q427" i="2"/>
  <c r="V427" i="2" s="1"/>
  <c r="Q428" i="2"/>
  <c r="V428" i="2" s="1"/>
  <c r="Q430" i="2"/>
  <c r="Q431" i="2"/>
  <c r="V431" i="2" s="1"/>
  <c r="Q432" i="2"/>
  <c r="V432" i="2" s="1"/>
  <c r="Q434" i="2"/>
  <c r="V434" i="2" s="1"/>
  <c r="Q436" i="2"/>
  <c r="V436" i="2" s="1"/>
  <c r="Q437" i="2"/>
  <c r="V437" i="2" s="1"/>
  <c r="Q438" i="2"/>
  <c r="V438" i="2" s="1"/>
  <c r="Q440" i="2"/>
  <c r="V440" i="2" s="1"/>
  <c r="Q442" i="2"/>
  <c r="V442" i="2" s="1"/>
  <c r="Q443" i="2"/>
  <c r="V443" i="2" s="1"/>
  <c r="Q444" i="2"/>
  <c r="V444" i="2" s="1"/>
  <c r="Q446" i="2"/>
  <c r="V446" i="2" s="1"/>
  <c r="Q448" i="2"/>
  <c r="V448" i="2" s="1"/>
  <c r="Q449" i="2"/>
  <c r="V449" i="2" s="1"/>
  <c r="Q451" i="2"/>
  <c r="V451" i="2" s="1"/>
  <c r="Q452" i="2"/>
  <c r="V452" i="2" s="1"/>
  <c r="Q454" i="2"/>
  <c r="Q456" i="2"/>
  <c r="V456" i="2" s="1"/>
  <c r="Q458" i="2"/>
  <c r="V458" i="2" s="1"/>
  <c r="Q460" i="2"/>
  <c r="V460" i="2" s="1"/>
  <c r="Q461" i="2"/>
  <c r="V461" i="2" s="1"/>
  <c r="Q462" i="2"/>
  <c r="V462" i="2" s="1"/>
  <c r="Q463" i="2"/>
  <c r="V463" i="2" s="1"/>
  <c r="Q464" i="2"/>
  <c r="V464" i="2" s="1"/>
  <c r="Q466" i="2"/>
  <c r="Q467" i="2"/>
  <c r="V467" i="2" s="1"/>
  <c r="Q468" i="2"/>
  <c r="V468" i="2" s="1"/>
  <c r="Q469" i="2"/>
  <c r="V469" i="2" s="1"/>
  <c r="Q470" i="2"/>
  <c r="V470" i="2" s="1"/>
  <c r="Q471" i="2"/>
  <c r="V471" i="2" s="1"/>
  <c r="Q472" i="2"/>
  <c r="V472" i="2" s="1"/>
  <c r="Q474" i="2"/>
  <c r="V474" i="2" s="1"/>
  <c r="Q475" i="2"/>
  <c r="V475" i="2" s="1"/>
  <c r="Q477" i="2"/>
  <c r="V477" i="2" s="1"/>
  <c r="Q478" i="2"/>
  <c r="V478" i="2" s="1"/>
  <c r="Q479" i="2"/>
  <c r="V479" i="2" s="1"/>
  <c r="Q480" i="2"/>
  <c r="V480" i="2" s="1"/>
  <c r="Q481" i="2"/>
  <c r="V481" i="2" s="1"/>
  <c r="Q482" i="2"/>
  <c r="V482" i="2" s="1"/>
  <c r="Q484" i="2"/>
  <c r="Q485" i="2"/>
  <c r="V485" i="2" s="1"/>
  <c r="Q486" i="2"/>
  <c r="V486" i="2" s="1"/>
  <c r="Q487" i="2"/>
  <c r="V487" i="2" s="1"/>
  <c r="Q488" i="2"/>
  <c r="V488" i="2" s="1"/>
  <c r="Q489" i="2"/>
  <c r="V489" i="2" s="1"/>
  <c r="Q490" i="2"/>
  <c r="V490" i="2" s="1"/>
  <c r="Q492" i="2"/>
  <c r="V492" i="2" s="1"/>
  <c r="Q493" i="2"/>
  <c r="Q494" i="2"/>
  <c r="V494" i="2" s="1"/>
  <c r="Q495" i="2"/>
  <c r="V495" i="2" s="1"/>
  <c r="Q496" i="2"/>
  <c r="V496" i="2" s="1"/>
  <c r="Q497" i="2"/>
  <c r="V497" i="2" s="1"/>
  <c r="Q498" i="2"/>
  <c r="V498" i="2" s="1"/>
  <c r="Q499" i="2"/>
  <c r="V499" i="2" s="1"/>
  <c r="Q500" i="2"/>
  <c r="Q501" i="2"/>
  <c r="V501" i="2" s="1"/>
  <c r="Q502" i="2"/>
  <c r="V502" i="2" s="1"/>
  <c r="Q503" i="2"/>
  <c r="V503" i="2" s="1"/>
  <c r="Q504" i="2"/>
  <c r="V504" i="2" s="1"/>
  <c r="Q505" i="2"/>
  <c r="V505" i="2" s="1"/>
  <c r="Q507" i="2"/>
  <c r="T507" i="2" s="1"/>
  <c r="Q508" i="2"/>
  <c r="V508" i="2" s="1"/>
  <c r="Q510" i="2"/>
  <c r="T510" i="2" s="1"/>
  <c r="Q511" i="2"/>
  <c r="V511" i="2" s="1"/>
  <c r="Q512" i="2"/>
  <c r="V512" i="2" s="1"/>
  <c r="Q513" i="2"/>
  <c r="V513" i="2" s="1"/>
  <c r="Q514" i="2"/>
  <c r="Q515" i="2"/>
  <c r="V515" i="2"/>
  <c r="Q516" i="2"/>
  <c r="V516" i="2" s="1"/>
  <c r="Q517" i="2"/>
  <c r="V517" i="2" s="1"/>
  <c r="Q518" i="2"/>
  <c r="Q519" i="2"/>
  <c r="V519" i="2" s="1"/>
  <c r="Q520" i="2"/>
  <c r="V520" i="2" s="1"/>
  <c r="Q521" i="2"/>
  <c r="V521" i="2" s="1"/>
  <c r="Q523" i="2"/>
  <c r="V523" i="2" s="1"/>
  <c r="Q524" i="2"/>
  <c r="Q525" i="2"/>
  <c r="V525" i="2" s="1"/>
  <c r="Q526" i="2"/>
  <c r="V526" i="2" s="1"/>
  <c r="Q527" i="2"/>
  <c r="V527" i="2" s="1"/>
  <c r="Q528" i="2"/>
  <c r="V528" i="2" s="1"/>
  <c r="Q529" i="2"/>
  <c r="V529" i="2" s="1"/>
  <c r="Q530" i="2"/>
  <c r="V530" i="2" s="1"/>
  <c r="Q532" i="2"/>
  <c r="V532" i="2" s="1"/>
  <c r="Q533" i="2"/>
  <c r="V533" i="2" s="1"/>
  <c r="Q534" i="2"/>
  <c r="V534" i="2" s="1"/>
  <c r="Q535" i="2"/>
  <c r="V535" i="2" s="1"/>
  <c r="Q536" i="2"/>
  <c r="V536" i="2" s="1"/>
  <c r="Q537" i="2"/>
  <c r="Q538" i="2"/>
  <c r="V538" i="2" s="1"/>
  <c r="Q539" i="2"/>
  <c r="V539" i="2" s="1"/>
  <c r="Q540" i="2"/>
  <c r="V540" i="2" s="1"/>
  <c r="Q542" i="2"/>
  <c r="Q543" i="2"/>
  <c r="V543" i="2" s="1"/>
  <c r="Q544" i="2"/>
  <c r="V544" i="2" s="1"/>
  <c r="Q545" i="2"/>
  <c r="V545" i="2" s="1"/>
  <c r="Q546" i="2"/>
  <c r="Q547" i="2"/>
  <c r="V547" i="2" s="1"/>
  <c r="Q548" i="2"/>
  <c r="V548" i="2" s="1"/>
  <c r="Q549" i="2"/>
  <c r="V549" i="2" s="1"/>
  <c r="Q550" i="2"/>
  <c r="V550" i="2" s="1"/>
  <c r="Q552" i="2"/>
  <c r="V552" i="2" s="1"/>
  <c r="Q553" i="2"/>
  <c r="Q554" i="2"/>
  <c r="V554" i="2" s="1"/>
  <c r="Q555" i="2"/>
  <c r="V555" i="2" s="1"/>
  <c r="Q556" i="2"/>
  <c r="V556" i="2" s="1"/>
  <c r="Q557" i="2"/>
  <c r="V557" i="2" s="1"/>
  <c r="Q558" i="2"/>
  <c r="Q559" i="2"/>
  <c r="V559" i="2" s="1"/>
  <c r="Q560" i="2"/>
  <c r="V560" i="2" s="1"/>
  <c r="Q562" i="2"/>
  <c r="V562" i="2" s="1"/>
  <c r="Q563" i="2"/>
  <c r="Q564" i="2"/>
  <c r="V564" i="2" s="1"/>
  <c r="Q566" i="2"/>
  <c r="V566" i="2" s="1"/>
  <c r="Q567" i="2"/>
  <c r="V567" i="2" s="1"/>
  <c r="Q568" i="2"/>
  <c r="V568" i="2" s="1"/>
  <c r="Q569" i="2"/>
  <c r="V569" i="2" s="1"/>
  <c r="Q570" i="2"/>
  <c r="V570" i="2" s="1"/>
  <c r="Q571" i="2"/>
  <c r="T571" i="2" s="1"/>
  <c r="Q572" i="2"/>
  <c r="T572" i="2" s="1"/>
  <c r="Q573" i="2"/>
  <c r="V573" i="2" s="1"/>
  <c r="Q576" i="2"/>
  <c r="Q578" i="2"/>
  <c r="V578" i="2" s="1"/>
  <c r="Q580" i="2"/>
  <c r="T580" i="2" s="1"/>
  <c r="Q581" i="2"/>
  <c r="Q583" i="2"/>
  <c r="V583" i="2" s="1"/>
  <c r="Q586" i="2"/>
  <c r="V586" i="2" s="1"/>
  <c r="Q588" i="2"/>
  <c r="V588" i="2" s="1"/>
  <c r="Q591" i="2"/>
  <c r="V591" i="2" s="1"/>
  <c r="Q595" i="2"/>
  <c r="V595" i="2" s="1"/>
  <c r="Q597" i="2"/>
  <c r="V597" i="2" s="1"/>
  <c r="Q598" i="2"/>
  <c r="V598" i="2" s="1"/>
  <c r="Q599" i="2"/>
  <c r="V599" i="2" s="1"/>
  <c r="Q601" i="2"/>
  <c r="V601" i="2" s="1"/>
  <c r="Q602" i="2"/>
  <c r="V602" i="2" s="1"/>
  <c r="Q604" i="2"/>
  <c r="V604" i="2" s="1"/>
  <c r="Q605" i="2"/>
  <c r="V605" i="2" s="1"/>
  <c r="Q606" i="2"/>
  <c r="V606" i="2" s="1"/>
  <c r="Q607" i="2"/>
  <c r="Q608" i="2"/>
  <c r="V608" i="2" s="1"/>
  <c r="Q609" i="2"/>
  <c r="V609" i="2" s="1"/>
  <c r="Q611" i="2"/>
  <c r="V611" i="2" s="1"/>
  <c r="Q612" i="2"/>
  <c r="V612" i="2" s="1"/>
  <c r="Q613" i="2"/>
  <c r="V613" i="2" s="1"/>
  <c r="Q614" i="2"/>
  <c r="V614" i="2" s="1"/>
  <c r="Q617" i="2"/>
  <c r="V617" i="2" s="1"/>
  <c r="Q618" i="2"/>
  <c r="V618" i="2" s="1"/>
  <c r="Q619" i="2"/>
  <c r="V619" i="2" s="1"/>
  <c r="Q620" i="2"/>
  <c r="V620" i="2" s="1"/>
  <c r="Q621" i="2"/>
  <c r="V621" i="2" s="1"/>
  <c r="Q622" i="2"/>
  <c r="Q623" i="2"/>
  <c r="V623" i="2" s="1"/>
  <c r="Q625" i="2"/>
  <c r="V625" i="2" s="1"/>
  <c r="Q627" i="2"/>
  <c r="V627" i="2" s="1"/>
  <c r="Q628" i="2"/>
  <c r="Q629" i="2"/>
  <c r="V629" i="2" s="1"/>
  <c r="Q631" i="2"/>
  <c r="V631" i="2" s="1"/>
  <c r="Q632" i="2"/>
  <c r="V632" i="2" s="1"/>
  <c r="Q633" i="2"/>
  <c r="V633" i="2" s="1"/>
  <c r="Q634" i="2"/>
  <c r="V634" i="2" s="1"/>
  <c r="Q635" i="2"/>
  <c r="Q636" i="2"/>
  <c r="V636" i="2" s="1"/>
  <c r="Q637" i="2"/>
  <c r="V637" i="2" s="1"/>
  <c r="Q638" i="2"/>
  <c r="V638" i="2" s="1"/>
  <c r="Q639" i="2"/>
  <c r="V639" i="2" s="1"/>
  <c r="Q641" i="2"/>
  <c r="V641" i="2" s="1"/>
  <c r="Q642" i="2"/>
  <c r="V642" i="2" s="1"/>
  <c r="Q643" i="2"/>
  <c r="V643" i="2" s="1"/>
  <c r="Q644" i="2"/>
  <c r="Q645" i="2"/>
  <c r="V645" i="2" s="1"/>
  <c r="Q646" i="2"/>
  <c r="V646" i="2" s="1"/>
  <c r="Q648" i="2"/>
  <c r="V648" i="2" s="1"/>
  <c r="Q649" i="2"/>
  <c r="V649" i="2" s="1"/>
  <c r="Q650" i="2"/>
  <c r="V650" i="2" s="1"/>
  <c r="Q651" i="2"/>
  <c r="V651" i="2" s="1"/>
  <c r="Q653" i="2"/>
  <c r="V653" i="2" s="1"/>
  <c r="Q654" i="2"/>
  <c r="V654" i="2" s="1"/>
  <c r="Q655" i="2"/>
  <c r="V655" i="2" s="1"/>
  <c r="Q656" i="2"/>
  <c r="V656" i="2" s="1"/>
  <c r="Q657" i="2"/>
  <c r="V657" i="2" s="1"/>
  <c r="Q658" i="2"/>
  <c r="V658" i="2" s="1"/>
  <c r="Q659" i="2"/>
  <c r="V659" i="2" s="1"/>
  <c r="Q661" i="2"/>
  <c r="Q662" i="2"/>
  <c r="V662" i="2" s="1"/>
  <c r="Q664" i="2"/>
  <c r="V664" i="2" s="1"/>
  <c r="Q666" i="2"/>
  <c r="V666" i="2" s="1"/>
  <c r="Q668" i="2"/>
  <c r="V668" i="2" s="1"/>
  <c r="Q670" i="2"/>
  <c r="V670" i="2" s="1"/>
  <c r="Q672" i="2"/>
  <c r="Q674" i="2"/>
  <c r="V674" i="2" s="1"/>
  <c r="Q676" i="2"/>
  <c r="V676" i="2" s="1"/>
  <c r="Q678" i="2"/>
  <c r="V678" i="2" s="1"/>
  <c r="Q680" i="2"/>
  <c r="V680" i="2" s="1"/>
  <c r="Q682" i="2"/>
  <c r="V682" i="2" s="1"/>
  <c r="Q683" i="2"/>
  <c r="V683" i="2" s="1"/>
  <c r="Q684" i="2"/>
  <c r="V684" i="2" s="1"/>
  <c r="Q686" i="2"/>
  <c r="V686" i="2" s="1"/>
  <c r="Q688" i="2"/>
  <c r="V688" i="2" s="1"/>
  <c r="Q689" i="2"/>
  <c r="V689" i="2" s="1"/>
  <c r="Q690" i="2"/>
  <c r="V690" i="2" s="1"/>
  <c r="Q692" i="2"/>
  <c r="V692" i="2" s="1"/>
  <c r="Q694" i="2"/>
  <c r="V694" i="2" s="1"/>
  <c r="Q695" i="2"/>
  <c r="V695" i="2" s="1"/>
  <c r="Q697" i="2"/>
  <c r="V697" i="2" s="1"/>
  <c r="Q699" i="2"/>
  <c r="V699" i="2" s="1"/>
  <c r="Q700" i="2"/>
  <c r="V700" i="2" s="1"/>
  <c r="Q702" i="2"/>
  <c r="V702" i="2" s="1"/>
  <c r="Q704" i="2"/>
  <c r="V704" i="2" s="1"/>
  <c r="Q705" i="2"/>
  <c r="V705" i="2" s="1"/>
  <c r="Q706" i="2"/>
  <c r="V706" i="2" s="1"/>
  <c r="Q708" i="2"/>
  <c r="V708" i="2" s="1"/>
  <c r="Q710" i="2"/>
  <c r="V710" i="2" s="1"/>
  <c r="Q712" i="2"/>
  <c r="V712" i="2" s="1"/>
  <c r="Q714" i="2"/>
  <c r="V714" i="2" s="1"/>
  <c r="Q716" i="2"/>
  <c r="V716" i="2" s="1"/>
  <c r="Q717" i="2"/>
  <c r="V717" i="2" s="1"/>
  <c r="Q719" i="2"/>
  <c r="V719" i="2" s="1"/>
  <c r="Q720" i="2"/>
  <c r="V720" i="2" s="1"/>
  <c r="Q721" i="2"/>
  <c r="V721" i="2" s="1"/>
  <c r="Q722" i="2"/>
  <c r="V722" i="2" s="1"/>
  <c r="Q723" i="2"/>
  <c r="V723" i="2" s="1"/>
  <c r="Q724" i="2"/>
  <c r="V724" i="2" s="1"/>
  <c r="Q725" i="2"/>
  <c r="V725" i="2" s="1"/>
  <c r="Q726" i="2"/>
  <c r="V726" i="2" s="1"/>
  <c r="Q727" i="2"/>
  <c r="Q728" i="2"/>
  <c r="V728" i="2" s="1"/>
  <c r="Q729" i="2"/>
  <c r="V729" i="2"/>
  <c r="Q730" i="2"/>
  <c r="V730" i="2" s="1"/>
  <c r="Q731" i="2"/>
  <c r="V731" i="2" s="1"/>
  <c r="Q732" i="2"/>
  <c r="V732" i="2" s="1"/>
  <c r="Q733" i="2"/>
  <c r="V733" i="2" s="1"/>
  <c r="Q734" i="2"/>
  <c r="V734" i="2" s="1"/>
  <c r="Q735" i="2"/>
  <c r="Q736" i="2"/>
  <c r="V736" i="2" s="1"/>
  <c r="Q737" i="2"/>
  <c r="V737" i="2" s="1"/>
  <c r="Q738" i="2"/>
  <c r="V738" i="2" s="1"/>
  <c r="Q739" i="2"/>
  <c r="V739" i="2" s="1"/>
  <c r="Q740" i="2"/>
  <c r="V740" i="2" s="1"/>
  <c r="Q741" i="2"/>
  <c r="V741" i="2" s="1"/>
  <c r="Q742" i="2"/>
  <c r="V742" i="2" s="1"/>
  <c r="Q743" i="2"/>
  <c r="V743" i="2" s="1"/>
  <c r="Q745" i="2"/>
  <c r="V745" i="2" s="1"/>
  <c r="Q747" i="2"/>
  <c r="V747" i="2" s="1"/>
  <c r="Q749" i="2"/>
  <c r="V749" i="2" s="1"/>
  <c r="Q750" i="2"/>
  <c r="Q751" i="2"/>
  <c r="V751" i="2" s="1"/>
  <c r="Q752" i="2"/>
  <c r="V752" i="2" s="1"/>
  <c r="Q753" i="2"/>
  <c r="V753" i="2" s="1"/>
  <c r="Q754" i="2"/>
  <c r="V754" i="2" s="1"/>
  <c r="Q755" i="2"/>
  <c r="V755" i="2" s="1"/>
  <c r="Q756" i="2"/>
  <c r="V756" i="2" s="1"/>
  <c r="Q757" i="2"/>
  <c r="V757" i="2" s="1"/>
  <c r="Q759" i="2"/>
  <c r="V759" i="2" s="1"/>
  <c r="Q760" i="2"/>
  <c r="V760" i="2" s="1"/>
  <c r="Q761" i="2"/>
  <c r="V761" i="2" s="1"/>
  <c r="Q763" i="2"/>
  <c r="V763" i="2" s="1"/>
  <c r="Q765" i="2"/>
  <c r="Q767" i="2"/>
  <c r="V767" i="2" s="1"/>
  <c r="Q769" i="2"/>
  <c r="V769" i="2" s="1"/>
  <c r="Q771" i="2"/>
  <c r="V771" i="2" s="1"/>
  <c r="Q773" i="2"/>
  <c r="V773" i="2" s="1"/>
  <c r="Q774" i="2"/>
  <c r="V774" i="2" s="1"/>
  <c r="Q776" i="2"/>
  <c r="Q777" i="2"/>
  <c r="V777" i="2" s="1"/>
  <c r="Q778" i="2"/>
  <c r="V778" i="2" s="1"/>
  <c r="Q779" i="2"/>
  <c r="V779" i="2" s="1"/>
  <c r="Q780" i="2"/>
  <c r="V780" i="2" s="1"/>
  <c r="Q782" i="2"/>
  <c r="V782" i="2" s="1"/>
  <c r="Q783" i="2"/>
  <c r="V783" i="2" s="1"/>
  <c r="Q784" i="2"/>
  <c r="V784" i="2" s="1"/>
  <c r="Q785" i="2"/>
  <c r="Q786" i="2"/>
  <c r="V786" i="2" s="1"/>
  <c r="Q787" i="2"/>
  <c r="V787" i="2" s="1"/>
  <c r="Q788" i="2"/>
  <c r="V788" i="2" s="1"/>
  <c r="Q789" i="2"/>
  <c r="V789" i="2" s="1"/>
  <c r="Q790" i="2"/>
  <c r="V790" i="2" s="1"/>
  <c r="Q791" i="2"/>
  <c r="V791" i="2" s="1"/>
  <c r="Q792" i="2"/>
  <c r="V792" i="2" s="1"/>
  <c r="Q793" i="2"/>
  <c r="Q794" i="2"/>
  <c r="V794" i="2" s="1"/>
  <c r="Q795" i="2"/>
  <c r="V795" i="2" s="1"/>
  <c r="Q796" i="2"/>
  <c r="V796" i="2" s="1"/>
  <c r="Q797" i="2"/>
  <c r="V797" i="2" s="1"/>
  <c r="Q799" i="2"/>
  <c r="V799" i="2" s="1"/>
  <c r="Q800" i="2"/>
  <c r="Q801" i="2"/>
  <c r="V801" i="2" s="1"/>
  <c r="Q802" i="2"/>
  <c r="V802" i="2" s="1"/>
  <c r="Q803" i="2"/>
  <c r="V803" i="2" s="1"/>
  <c r="Q804" i="2"/>
  <c r="V804" i="2" s="1"/>
  <c r="Q805" i="2"/>
  <c r="V805" i="2" s="1"/>
  <c r="Q806" i="2"/>
  <c r="V806" i="2" s="1"/>
  <c r="Q807" i="2"/>
  <c r="V807" i="2" s="1"/>
  <c r="Q808" i="2"/>
  <c r="V808" i="2" s="1"/>
  <c r="Q809" i="2"/>
  <c r="V809" i="2" s="1"/>
  <c r="Q810" i="2"/>
  <c r="V810" i="2" s="1"/>
  <c r="Q811" i="2"/>
  <c r="V811" i="2" s="1"/>
  <c r="Q812" i="2"/>
  <c r="V812" i="2" s="1"/>
  <c r="Q813" i="2"/>
  <c r="V813" i="2" s="1"/>
  <c r="Q814" i="2"/>
  <c r="V814" i="2" s="1"/>
  <c r="Q815" i="2"/>
  <c r="V815" i="2" s="1"/>
  <c r="Q816" i="2"/>
  <c r="V816" i="2" s="1"/>
  <c r="Q817" i="2"/>
  <c r="V817" i="2" s="1"/>
  <c r="Q818" i="2"/>
  <c r="Q819" i="2"/>
  <c r="V819" i="2" s="1"/>
  <c r="Q821" i="2"/>
  <c r="V821" i="2" s="1"/>
  <c r="T7" i="2"/>
  <c r="L11" i="2"/>
  <c r="L12" i="2"/>
  <c r="L13" i="2"/>
  <c r="L14" i="2"/>
  <c r="L15" i="2"/>
  <c r="T15" i="2" s="1"/>
  <c r="L16" i="2"/>
  <c r="T16" i="2" s="1"/>
  <c r="L17" i="2"/>
  <c r="T17" i="2" s="1"/>
  <c r="T19" i="2"/>
  <c r="T20" i="2"/>
  <c r="T23" i="2"/>
  <c r="T25" i="2"/>
  <c r="L27" i="2"/>
  <c r="U27" i="2" s="1"/>
  <c r="T31" i="2"/>
  <c r="L33" i="2"/>
  <c r="U33" i="2" s="1"/>
  <c r="T36" i="2"/>
  <c r="L37" i="2"/>
  <c r="T37" i="2" s="1"/>
  <c r="T39" i="2"/>
  <c r="T40" i="2"/>
  <c r="T43" i="2"/>
  <c r="T45" i="2"/>
  <c r="L46" i="2"/>
  <c r="T47" i="2"/>
  <c r="T49" i="2"/>
  <c r="L51" i="2"/>
  <c r="T54" i="2"/>
  <c r="T57" i="2"/>
  <c r="L59" i="2"/>
  <c r="T61" i="2"/>
  <c r="L62" i="2"/>
  <c r="T63" i="2"/>
  <c r="L66" i="2"/>
  <c r="U66" i="2" s="1"/>
  <c r="T67" i="2"/>
  <c r="L69" i="2"/>
  <c r="L70" i="2"/>
  <c r="U70" i="2" s="1"/>
  <c r="L71" i="2"/>
  <c r="L75" i="2"/>
  <c r="T77" i="2"/>
  <c r="T78" i="2"/>
  <c r="L79" i="2"/>
  <c r="T81" i="2"/>
  <c r="T85" i="2"/>
  <c r="T86" i="2"/>
  <c r="L89" i="2"/>
  <c r="U89" i="2" s="1"/>
  <c r="T92" i="2"/>
  <c r="T94" i="2"/>
  <c r="T95" i="2"/>
  <c r="L96" i="2"/>
  <c r="T99" i="2"/>
  <c r="T100" i="2"/>
  <c r="T102" i="2"/>
  <c r="T104" i="2"/>
  <c r="T109" i="2"/>
  <c r="T112" i="2"/>
  <c r="L115" i="2"/>
  <c r="T116" i="2"/>
  <c r="T117" i="2"/>
  <c r="T118" i="2"/>
  <c r="T119" i="2"/>
  <c r="T120" i="2"/>
  <c r="T121" i="2"/>
  <c r="T122" i="2"/>
  <c r="L123" i="2"/>
  <c r="T126" i="2"/>
  <c r="T127" i="2"/>
  <c r="T129" i="2"/>
  <c r="L131" i="2"/>
  <c r="U131" i="2" s="1"/>
  <c r="T133" i="2"/>
  <c r="T134" i="2"/>
  <c r="T136" i="2"/>
  <c r="L137" i="2"/>
  <c r="T138" i="2"/>
  <c r="T143" i="2"/>
  <c r="L146" i="2"/>
  <c r="U146" i="2" s="1"/>
  <c r="T148" i="2"/>
  <c r="T151" i="2"/>
  <c r="L152" i="2"/>
  <c r="T153" i="2"/>
  <c r="T155" i="2"/>
  <c r="L160" i="2"/>
  <c r="U160" i="2" s="1"/>
  <c r="T163" i="2"/>
  <c r="L165" i="2"/>
  <c r="T166" i="2"/>
  <c r="L169" i="2"/>
  <c r="U169" i="2" s="1"/>
  <c r="T170" i="2"/>
  <c r="T171" i="2"/>
  <c r="T173" i="2"/>
  <c r="L174" i="2"/>
  <c r="T175" i="2"/>
  <c r="L181" i="2"/>
  <c r="U181" i="2" s="1"/>
  <c r="T183" i="2"/>
  <c r="T186" i="2"/>
  <c r="T187" i="2"/>
  <c r="L189" i="2"/>
  <c r="T190" i="2"/>
  <c r="T192" i="2"/>
  <c r="L197" i="2"/>
  <c r="T198" i="2"/>
  <c r="T200" i="2"/>
  <c r="L201" i="2"/>
  <c r="T202" i="2"/>
  <c r="T203" i="2"/>
  <c r="L204" i="2"/>
  <c r="T206" i="2"/>
  <c r="L208" i="2"/>
  <c r="T210" i="2"/>
  <c r="T211" i="2"/>
  <c r="L214" i="2"/>
  <c r="U214" i="2" s="1"/>
  <c r="T217" i="2"/>
  <c r="L218" i="2"/>
  <c r="T220" i="2"/>
  <c r="T221" i="2"/>
  <c r="L222" i="2"/>
  <c r="U222" i="2" s="1"/>
  <c r="L223" i="2"/>
  <c r="U223" i="2" s="1"/>
  <c r="T226" i="2"/>
  <c r="L227" i="2"/>
  <c r="T228" i="2"/>
  <c r="T231" i="2"/>
  <c r="T235" i="2"/>
  <c r="T237" i="2"/>
  <c r="L241" i="2"/>
  <c r="U241" i="2" s="1"/>
  <c r="T242" i="2"/>
  <c r="L244" i="2"/>
  <c r="U244" i="2" s="1"/>
  <c r="L247" i="2"/>
  <c r="U247" i="2" s="1"/>
  <c r="T249" i="2"/>
  <c r="T250" i="2"/>
  <c r="L253" i="2"/>
  <c r="U253" i="2" s="1"/>
  <c r="T254" i="2"/>
  <c r="L255" i="2"/>
  <c r="U255" i="2" s="1"/>
  <c r="T256" i="2"/>
  <c r="L260" i="2"/>
  <c r="T263" i="2"/>
  <c r="L264" i="2"/>
  <c r="T268" i="2"/>
  <c r="L269" i="2"/>
  <c r="U269" i="2" s="1"/>
  <c r="T270" i="2"/>
  <c r="L271" i="2"/>
  <c r="L276" i="2"/>
  <c r="T277" i="2"/>
  <c r="T278" i="2"/>
  <c r="L281" i="2"/>
  <c r="U281" i="2" s="1"/>
  <c r="T283" i="2"/>
  <c r="L284" i="2"/>
  <c r="L286" i="2"/>
  <c r="T288" i="2"/>
  <c r="L289" i="2"/>
  <c r="U289" i="2" s="1"/>
  <c r="T290" i="2"/>
  <c r="T291" i="2"/>
  <c r="T292" i="2"/>
  <c r="L293" i="2"/>
  <c r="U293" i="2" s="1"/>
  <c r="L294" i="2"/>
  <c r="U294" i="2" s="1"/>
  <c r="L297" i="2"/>
  <c r="T300" i="2"/>
  <c r="L301" i="2"/>
  <c r="U301" i="2" s="1"/>
  <c r="T302" i="2"/>
  <c r="T303" i="2"/>
  <c r="L304" i="2"/>
  <c r="L305" i="2"/>
  <c r="L306" i="2"/>
  <c r="L308" i="2"/>
  <c r="L309" i="2"/>
  <c r="U309" i="2" s="1"/>
  <c r="L310" i="2"/>
  <c r="U310" i="2" s="1"/>
  <c r="L311" i="2"/>
  <c r="U311" i="2" s="1"/>
  <c r="L312" i="2"/>
  <c r="U312" i="2" s="1"/>
  <c r="L313" i="2"/>
  <c r="U313" i="2" s="1"/>
  <c r="L314" i="2"/>
  <c r="U314" i="2" s="1"/>
  <c r="L315" i="2"/>
  <c r="U315" i="2" s="1"/>
  <c r="L316" i="2"/>
  <c r="U316" i="2" s="1"/>
  <c r="L317" i="2"/>
  <c r="T318" i="2"/>
  <c r="L319" i="2"/>
  <c r="L321" i="2"/>
  <c r="T322" i="2"/>
  <c r="T323" i="2"/>
  <c r="L325" i="2"/>
  <c r="T326" i="2"/>
  <c r="L327" i="2"/>
  <c r="U327" i="2" s="1"/>
  <c r="L328" i="2"/>
  <c r="L329" i="2"/>
  <c r="T330" i="2"/>
  <c r="L331" i="2"/>
  <c r="U331" i="2" s="1"/>
  <c r="L332" i="2"/>
  <c r="L333" i="2"/>
  <c r="L334" i="2"/>
  <c r="L335" i="2"/>
  <c r="L336" i="2"/>
  <c r="L340" i="2"/>
  <c r="L341" i="2"/>
  <c r="U341" i="2" s="1"/>
  <c r="L342" i="2"/>
  <c r="U342" i="2" s="1"/>
  <c r="L344" i="2"/>
  <c r="L346" i="2"/>
  <c r="U346" i="2" s="1"/>
  <c r="L347" i="2"/>
  <c r="U347" i="2" s="1"/>
  <c r="L349" i="2"/>
  <c r="T350" i="2"/>
  <c r="L354" i="2"/>
  <c r="T355" i="2"/>
  <c r="L356" i="2"/>
  <c r="L358" i="2"/>
  <c r="T359" i="2"/>
  <c r="T360" i="2"/>
  <c r="T361" i="2"/>
  <c r="L363" i="2"/>
  <c r="U363" i="2" s="1"/>
  <c r="L364" i="2"/>
  <c r="L365" i="2"/>
  <c r="U365" i="2" s="1"/>
  <c r="L366" i="2"/>
  <c r="L367" i="2"/>
  <c r="L368" i="2"/>
  <c r="L369" i="2"/>
  <c r="U369" i="2" s="1"/>
  <c r="L370" i="2"/>
  <c r="L371" i="2"/>
  <c r="U371" i="2" s="1"/>
  <c r="L372" i="2"/>
  <c r="L373" i="2"/>
  <c r="L374" i="2"/>
  <c r="L375" i="2"/>
  <c r="L376" i="2"/>
  <c r="L377" i="2"/>
  <c r="U377" i="2" s="1"/>
  <c r="L379" i="2"/>
  <c r="T381" i="2"/>
  <c r="T382" i="2"/>
  <c r="L384" i="2"/>
  <c r="L385" i="2"/>
  <c r="U385" i="2" s="1"/>
  <c r="T386" i="2"/>
  <c r="L387" i="2"/>
  <c r="L389" i="2"/>
  <c r="L391" i="2"/>
  <c r="L392" i="2"/>
  <c r="L393" i="2"/>
  <c r="L394" i="2"/>
  <c r="L395" i="2"/>
  <c r="T395" i="2" s="1"/>
  <c r="L396" i="2"/>
  <c r="L397" i="2"/>
  <c r="T397" i="2" s="1"/>
  <c r="L398" i="2"/>
  <c r="L399" i="2"/>
  <c r="L400" i="2"/>
  <c r="L401" i="2"/>
  <c r="L402" i="2"/>
  <c r="L403" i="2"/>
  <c r="U403" i="2" s="1"/>
  <c r="L404" i="2"/>
  <c r="L405" i="2"/>
  <c r="U405" i="2" s="1"/>
  <c r="L406" i="2"/>
  <c r="L407" i="2"/>
  <c r="L408" i="2"/>
  <c r="L409" i="2"/>
  <c r="L410" i="2"/>
  <c r="L411" i="2"/>
  <c r="U411" i="2" s="1"/>
  <c r="L412" i="2"/>
  <c r="L413" i="2"/>
  <c r="T413" i="2" s="1"/>
  <c r="L414" i="2"/>
  <c r="L415" i="2"/>
  <c r="U415" i="2" s="1"/>
  <c r="L416" i="2"/>
  <c r="L417" i="2"/>
  <c r="L418" i="2"/>
  <c r="L419" i="2"/>
  <c r="U419" i="2" s="1"/>
  <c r="L420" i="2"/>
  <c r="L421" i="2"/>
  <c r="L422" i="2"/>
  <c r="L423" i="2"/>
  <c r="L424" i="2"/>
  <c r="T425" i="2"/>
  <c r="T427" i="2"/>
  <c r="T428" i="2"/>
  <c r="L429" i="2"/>
  <c r="U429" i="2" s="1"/>
  <c r="L433" i="2"/>
  <c r="U433" i="2" s="1"/>
  <c r="L435" i="2"/>
  <c r="T437" i="2"/>
  <c r="L439" i="2"/>
  <c r="T440" i="2"/>
  <c r="L441" i="2"/>
  <c r="T442" i="2"/>
  <c r="T443" i="2"/>
  <c r="L445" i="2"/>
  <c r="U445" i="2" s="1"/>
  <c r="T446" i="2"/>
  <c r="L447" i="2"/>
  <c r="T449" i="2"/>
  <c r="L450" i="2"/>
  <c r="U450" i="2" s="1"/>
  <c r="T451" i="2"/>
  <c r="L453" i="2"/>
  <c r="U453" i="2" s="1"/>
  <c r="L455" i="2"/>
  <c r="U455" i="2" s="1"/>
  <c r="T456" i="2"/>
  <c r="L457" i="2"/>
  <c r="L459" i="2"/>
  <c r="T462" i="2"/>
  <c r="T463" i="2"/>
  <c r="L465" i="2"/>
  <c r="T467" i="2"/>
  <c r="T470" i="2"/>
  <c r="T471" i="2"/>
  <c r="L473" i="2"/>
  <c r="T474" i="2"/>
  <c r="T475" i="2"/>
  <c r="L476" i="2"/>
  <c r="T477" i="2"/>
  <c r="L483" i="2"/>
  <c r="T488" i="2"/>
  <c r="T489" i="2"/>
  <c r="L491" i="2"/>
  <c r="T494" i="2"/>
  <c r="T495" i="2"/>
  <c r="T499" i="2"/>
  <c r="T501" i="2"/>
  <c r="T502" i="2"/>
  <c r="T505" i="2"/>
  <c r="L506" i="2"/>
  <c r="L509" i="2"/>
  <c r="T511" i="2"/>
  <c r="T512" i="2"/>
  <c r="T515" i="2"/>
  <c r="T516" i="2"/>
  <c r="T517" i="2"/>
  <c r="T520" i="2"/>
  <c r="L522" i="2"/>
  <c r="T523" i="2"/>
  <c r="T525" i="2"/>
  <c r="T526" i="2"/>
  <c r="T528" i="2"/>
  <c r="T529" i="2"/>
  <c r="L531" i="2"/>
  <c r="T531" i="2" s="1"/>
  <c r="T534" i="2"/>
  <c r="T535" i="2"/>
  <c r="T538" i="2"/>
  <c r="T540" i="2"/>
  <c r="L541" i="2"/>
  <c r="U541" i="2" s="1"/>
  <c r="T543" i="2"/>
  <c r="T545" i="2"/>
  <c r="T550" i="2"/>
  <c r="L551" i="2"/>
  <c r="T551" i="2" s="1"/>
  <c r="T552" i="2"/>
  <c r="T554" i="2"/>
  <c r="T555" i="2"/>
  <c r="T557" i="2"/>
  <c r="L561" i="2"/>
  <c r="T561" i="2" s="1"/>
  <c r="T562" i="2"/>
  <c r="T564" i="2"/>
  <c r="L565" i="2"/>
  <c r="T565" i="2" s="1"/>
  <c r="T570" i="2"/>
  <c r="T573" i="2"/>
  <c r="L574" i="2"/>
  <c r="L575" i="2"/>
  <c r="L577" i="2"/>
  <c r="U577" i="2" s="1"/>
  <c r="T578" i="2"/>
  <c r="L579" i="2"/>
  <c r="L582" i="2"/>
  <c r="T583" i="2"/>
  <c r="L584" i="2"/>
  <c r="L585" i="2"/>
  <c r="T586" i="2"/>
  <c r="L587" i="2"/>
  <c r="T588" i="2"/>
  <c r="L589" i="2"/>
  <c r="L590" i="2"/>
  <c r="L592" i="2"/>
  <c r="T593" i="2"/>
  <c r="L594" i="2"/>
  <c r="L596" i="2"/>
  <c r="T597" i="2"/>
  <c r="T599" i="2"/>
  <c r="L600" i="2"/>
  <c r="T602" i="2"/>
  <c r="L603" i="2"/>
  <c r="U603" i="2" s="1"/>
  <c r="T605" i="2"/>
  <c r="T609" i="2"/>
  <c r="L610" i="2"/>
  <c r="U610" i="2" s="1"/>
  <c r="T612" i="2"/>
  <c r="L615" i="2"/>
  <c r="L616" i="2"/>
  <c r="T618" i="2"/>
  <c r="T620" i="2"/>
  <c r="L624" i="2"/>
  <c r="T625" i="2"/>
  <c r="L626" i="2"/>
  <c r="U626" i="2" s="1"/>
  <c r="L630" i="2"/>
  <c r="T630" i="2" s="1"/>
  <c r="T631" i="2"/>
  <c r="T633" i="2"/>
  <c r="T637" i="2"/>
  <c r="T639" i="2"/>
  <c r="L640" i="2"/>
  <c r="T640" i="2" s="1"/>
  <c r="T646" i="2"/>
  <c r="L647" i="2"/>
  <c r="U647" i="2" s="1"/>
  <c r="T649" i="2"/>
  <c r="L652" i="2"/>
  <c r="T656" i="2"/>
  <c r="T658" i="2"/>
  <c r="L660" i="2"/>
  <c r="L663" i="2"/>
  <c r="U663" i="2" s="1"/>
  <c r="T664" i="2"/>
  <c r="L665" i="2"/>
  <c r="U665" i="2" s="1"/>
  <c r="L667" i="2"/>
  <c r="T668" i="2"/>
  <c r="L669" i="2"/>
  <c r="U669" i="2" s="1"/>
  <c r="L671" i="2"/>
  <c r="U671" i="2" s="1"/>
  <c r="L673" i="2"/>
  <c r="U673" i="2" s="1"/>
  <c r="L675" i="2"/>
  <c r="L677" i="2"/>
  <c r="U677" i="2" s="1"/>
  <c r="L679" i="2"/>
  <c r="T680" i="2"/>
  <c r="L681" i="2"/>
  <c r="T683" i="2"/>
  <c r="L685" i="2"/>
  <c r="U685" i="2" s="1"/>
  <c r="T686" i="2"/>
  <c r="L687" i="2"/>
  <c r="U687" i="2" s="1"/>
  <c r="T689" i="2"/>
  <c r="L691" i="2"/>
  <c r="T692" i="2"/>
  <c r="L693" i="2"/>
  <c r="U693" i="2" s="1"/>
  <c r="T695" i="2"/>
  <c r="L696" i="2"/>
  <c r="L698" i="2"/>
  <c r="T699" i="2"/>
  <c r="L701" i="2"/>
  <c r="U701" i="2" s="1"/>
  <c r="L703" i="2"/>
  <c r="U703" i="2" s="1"/>
  <c r="T705" i="2"/>
  <c r="L707" i="2"/>
  <c r="T708" i="2"/>
  <c r="L709" i="2"/>
  <c r="U709" i="2" s="1"/>
  <c r="L711" i="2"/>
  <c r="L713" i="2"/>
  <c r="U713" i="2" s="1"/>
  <c r="L715" i="2"/>
  <c r="T716" i="2"/>
  <c r="L718" i="2"/>
  <c r="T719" i="2"/>
  <c r="T721" i="2"/>
  <c r="T729" i="2"/>
  <c r="T731" i="2"/>
  <c r="T733" i="2"/>
  <c r="T737" i="2"/>
  <c r="L744" i="2"/>
  <c r="L746" i="2"/>
  <c r="L748" i="2"/>
  <c r="U748" i="2" s="1"/>
  <c r="T752" i="2"/>
  <c r="T754" i="2"/>
  <c r="L758" i="2"/>
  <c r="T761" i="2"/>
  <c r="L762" i="2"/>
  <c r="L764" i="2"/>
  <c r="L766" i="2"/>
  <c r="U766" i="2" s="1"/>
  <c r="L768" i="2"/>
  <c r="T769" i="2"/>
  <c r="L770" i="2"/>
  <c r="L772" i="2"/>
  <c r="L775" i="2"/>
  <c r="T780" i="2"/>
  <c r="L781" i="2"/>
  <c r="T787" i="2"/>
  <c r="L798" i="2"/>
  <c r="U798" i="2" s="1"/>
  <c r="T804" i="2"/>
  <c r="T808" i="2"/>
  <c r="T810" i="2"/>
  <c r="T812" i="2"/>
  <c r="L820" i="2"/>
  <c r="T821" i="2"/>
  <c r="L822" i="2"/>
  <c r="U822" i="2" s="1"/>
  <c r="L5" i="2"/>
  <c r="U11" i="2"/>
  <c r="U13" i="2"/>
  <c r="U17" i="2"/>
  <c r="U59" i="2"/>
  <c r="U62" i="2"/>
  <c r="U69" i="2"/>
  <c r="U79" i="2"/>
  <c r="U123" i="2"/>
  <c r="U152" i="2"/>
  <c r="U197" i="2"/>
  <c r="U201" i="2"/>
  <c r="U204" i="2"/>
  <c r="U260" i="2"/>
  <c r="U271" i="2"/>
  <c r="U276" i="2"/>
  <c r="U284" i="2"/>
  <c r="U297" i="2"/>
  <c r="U308" i="2"/>
  <c r="U321" i="2"/>
  <c r="U325" i="2"/>
  <c r="U340" i="2"/>
  <c r="U349" i="2"/>
  <c r="U375" i="2"/>
  <c r="U384" i="2"/>
  <c r="U389" i="2"/>
  <c r="U393" i="2"/>
  <c r="U409" i="2"/>
  <c r="U435" i="2"/>
  <c r="U465" i="2"/>
  <c r="U473" i="2"/>
  <c r="U509" i="2"/>
  <c r="U585" i="2"/>
  <c r="U615" i="2"/>
  <c r="U640" i="2"/>
  <c r="U679" i="2"/>
  <c r="U691" i="2"/>
  <c r="U711" i="2"/>
  <c r="U744" i="2"/>
  <c r="U6" i="2"/>
  <c r="U7" i="2"/>
  <c r="U8" i="2"/>
  <c r="U9" i="2"/>
  <c r="U18" i="2"/>
  <c r="U19" i="2"/>
  <c r="U20" i="2"/>
  <c r="U21" i="2"/>
  <c r="U22" i="2"/>
  <c r="U23" i="2"/>
  <c r="U24" i="2"/>
  <c r="U25" i="2"/>
  <c r="U26" i="2"/>
  <c r="U28" i="2"/>
  <c r="U29" i="2"/>
  <c r="U30" i="2"/>
  <c r="U31" i="2"/>
  <c r="U32" i="2"/>
  <c r="U34" i="2"/>
  <c r="U35" i="2"/>
  <c r="U36" i="2"/>
  <c r="U38" i="2"/>
  <c r="U39" i="2"/>
  <c r="U40" i="2"/>
  <c r="U41" i="2"/>
  <c r="U42" i="2"/>
  <c r="U43" i="2"/>
  <c r="U44" i="2"/>
  <c r="U45" i="2"/>
  <c r="U47" i="2"/>
  <c r="U48" i="2"/>
  <c r="U49" i="2"/>
  <c r="U50" i="2"/>
  <c r="U52" i="2"/>
  <c r="U53" i="2"/>
  <c r="U54" i="2"/>
  <c r="U55" i="2"/>
  <c r="U56" i="2"/>
  <c r="U57" i="2"/>
  <c r="U58" i="2"/>
  <c r="U60" i="2"/>
  <c r="U61" i="2"/>
  <c r="U63" i="2"/>
  <c r="U64" i="2"/>
  <c r="U65" i="2"/>
  <c r="U67" i="2"/>
  <c r="U68" i="2"/>
  <c r="U72" i="2"/>
  <c r="U73" i="2"/>
  <c r="U74" i="2"/>
  <c r="U76" i="2"/>
  <c r="U77" i="2"/>
  <c r="U78" i="2"/>
  <c r="U80" i="2"/>
  <c r="U81" i="2"/>
  <c r="U82" i="2"/>
  <c r="U83" i="2"/>
  <c r="U84" i="2"/>
  <c r="U85" i="2"/>
  <c r="U86" i="2"/>
  <c r="U87" i="2"/>
  <c r="U88" i="2"/>
  <c r="U90" i="2"/>
  <c r="U91" i="2"/>
  <c r="U92" i="2"/>
  <c r="U93" i="2"/>
  <c r="U94" i="2"/>
  <c r="U95" i="2"/>
  <c r="U97" i="2"/>
  <c r="U98" i="2"/>
  <c r="U99" i="2"/>
  <c r="U100" i="2"/>
  <c r="U101" i="2"/>
  <c r="U102" i="2"/>
  <c r="U103" i="2"/>
  <c r="U104" i="2"/>
  <c r="U105" i="2"/>
  <c r="U106" i="2"/>
  <c r="U107" i="2"/>
  <c r="U108" i="2"/>
  <c r="U109" i="2"/>
  <c r="U110" i="2"/>
  <c r="U111" i="2"/>
  <c r="U112" i="2"/>
  <c r="U113" i="2"/>
  <c r="U114" i="2"/>
  <c r="U116" i="2"/>
  <c r="U117" i="2"/>
  <c r="U118" i="2"/>
  <c r="U119" i="2"/>
  <c r="U120" i="2"/>
  <c r="U121" i="2"/>
  <c r="U122" i="2"/>
  <c r="U124" i="2"/>
  <c r="U125" i="2"/>
  <c r="U126" i="2"/>
  <c r="U127" i="2"/>
  <c r="U128" i="2"/>
  <c r="U129" i="2"/>
  <c r="U130" i="2"/>
  <c r="U132" i="2"/>
  <c r="U133" i="2"/>
  <c r="U134" i="2"/>
  <c r="U135" i="2"/>
  <c r="U136" i="2"/>
  <c r="U138" i="2"/>
  <c r="U139" i="2"/>
  <c r="U140" i="2"/>
  <c r="U141" i="2"/>
  <c r="U142" i="2"/>
  <c r="U143" i="2"/>
  <c r="U144" i="2"/>
  <c r="U145" i="2"/>
  <c r="U147" i="2"/>
  <c r="U148" i="2"/>
  <c r="U149" i="2"/>
  <c r="U150" i="2"/>
  <c r="U151" i="2"/>
  <c r="U153" i="2"/>
  <c r="U154" i="2"/>
  <c r="U155" i="2"/>
  <c r="U156" i="2"/>
  <c r="U157" i="2"/>
  <c r="U158" i="2"/>
  <c r="U159" i="2"/>
  <c r="U161" i="2"/>
  <c r="U162" i="2"/>
  <c r="U163" i="2"/>
  <c r="U164" i="2"/>
  <c r="U166" i="2"/>
  <c r="U167" i="2"/>
  <c r="U168" i="2"/>
  <c r="U170" i="2"/>
  <c r="U171" i="2"/>
  <c r="U172" i="2"/>
  <c r="U173" i="2"/>
  <c r="U175" i="2"/>
  <c r="U176" i="2"/>
  <c r="U177" i="2"/>
  <c r="U178" i="2"/>
  <c r="U179" i="2"/>
  <c r="U180" i="2"/>
  <c r="U182" i="2"/>
  <c r="U183" i="2"/>
  <c r="U184" i="2"/>
  <c r="U185" i="2"/>
  <c r="U186" i="2"/>
  <c r="U187" i="2"/>
  <c r="U188" i="2"/>
  <c r="U190" i="2"/>
  <c r="U191" i="2"/>
  <c r="U192" i="2"/>
  <c r="U193" i="2"/>
  <c r="U194" i="2"/>
  <c r="U195" i="2"/>
  <c r="U196" i="2"/>
  <c r="U198" i="2"/>
  <c r="U199" i="2"/>
  <c r="U200" i="2"/>
  <c r="U202" i="2"/>
  <c r="U203" i="2"/>
  <c r="U205" i="2"/>
  <c r="U206" i="2"/>
  <c r="U207" i="2"/>
  <c r="U209" i="2"/>
  <c r="U210" i="2"/>
  <c r="U211" i="2"/>
  <c r="U212" i="2"/>
  <c r="U213" i="2"/>
  <c r="U215" i="2"/>
  <c r="U216" i="2"/>
  <c r="U217" i="2"/>
  <c r="U219" i="2"/>
  <c r="U220" i="2"/>
  <c r="U221" i="2"/>
  <c r="U224" i="2"/>
  <c r="U225" i="2"/>
  <c r="U226" i="2"/>
  <c r="U228" i="2"/>
  <c r="U229" i="2"/>
  <c r="U230" i="2"/>
  <c r="U231" i="2"/>
  <c r="U232" i="2"/>
  <c r="U233" i="2"/>
  <c r="U234" i="2"/>
  <c r="U235" i="2"/>
  <c r="U236" i="2"/>
  <c r="U237" i="2"/>
  <c r="U238" i="2"/>
  <c r="U239" i="2"/>
  <c r="U240" i="2"/>
  <c r="U242" i="2"/>
  <c r="U243" i="2"/>
  <c r="U245" i="2"/>
  <c r="U246" i="2"/>
  <c r="U248" i="2"/>
  <c r="U249" i="2"/>
  <c r="U250" i="2"/>
  <c r="U251" i="2"/>
  <c r="U252" i="2"/>
  <c r="U254" i="2"/>
  <c r="U256" i="2"/>
  <c r="U257" i="2"/>
  <c r="U258" i="2"/>
  <c r="U259" i="2"/>
  <c r="U261" i="2"/>
  <c r="U262" i="2"/>
  <c r="U263" i="2"/>
  <c r="U265" i="2"/>
  <c r="U266" i="2"/>
  <c r="U267" i="2"/>
  <c r="U268" i="2"/>
  <c r="U270" i="2"/>
  <c r="U272" i="2"/>
  <c r="U273" i="2"/>
  <c r="U274" i="2"/>
  <c r="U275" i="2"/>
  <c r="U277" i="2"/>
  <c r="U278" i="2"/>
  <c r="U279" i="2"/>
  <c r="U280" i="2"/>
  <c r="U282" i="2"/>
  <c r="U283" i="2"/>
  <c r="U285" i="2"/>
  <c r="U287" i="2"/>
  <c r="U288" i="2"/>
  <c r="U290" i="2"/>
  <c r="U291" i="2"/>
  <c r="U292" i="2"/>
  <c r="U295" i="2"/>
  <c r="U296" i="2"/>
  <c r="U298" i="2"/>
  <c r="U299" i="2"/>
  <c r="U300" i="2"/>
  <c r="U302" i="2"/>
  <c r="U303" i="2"/>
  <c r="U307" i="2"/>
  <c r="U318" i="2"/>
  <c r="U320" i="2"/>
  <c r="U322" i="2"/>
  <c r="U323" i="2"/>
  <c r="U324" i="2"/>
  <c r="U326" i="2"/>
  <c r="U330" i="2"/>
  <c r="U337" i="2"/>
  <c r="U338" i="2"/>
  <c r="U339" i="2"/>
  <c r="U343" i="2"/>
  <c r="U345" i="2"/>
  <c r="U348" i="2"/>
  <c r="U350" i="2"/>
  <c r="U351" i="2"/>
  <c r="U352" i="2"/>
  <c r="U353" i="2"/>
  <c r="U355" i="2"/>
  <c r="U357" i="2"/>
  <c r="U359" i="2"/>
  <c r="U360" i="2"/>
  <c r="U361" i="2"/>
  <c r="U362" i="2"/>
  <c r="U378" i="2"/>
  <c r="U380" i="2"/>
  <c r="U381" i="2"/>
  <c r="U382" i="2"/>
  <c r="U383" i="2"/>
  <c r="U386" i="2"/>
  <c r="U388" i="2"/>
  <c r="U390" i="2"/>
  <c r="U425" i="2"/>
  <c r="U426" i="2"/>
  <c r="U427" i="2"/>
  <c r="U428" i="2"/>
  <c r="U430" i="2"/>
  <c r="U431" i="2"/>
  <c r="U432" i="2"/>
  <c r="U434" i="2"/>
  <c r="U436" i="2"/>
  <c r="U437" i="2"/>
  <c r="U438" i="2"/>
  <c r="U440" i="2"/>
  <c r="U442" i="2"/>
  <c r="U443" i="2"/>
  <c r="U444" i="2"/>
  <c r="U446" i="2"/>
  <c r="U448" i="2"/>
  <c r="U449" i="2"/>
  <c r="U451" i="2"/>
  <c r="U452" i="2"/>
  <c r="U454" i="2"/>
  <c r="U456" i="2"/>
  <c r="U458" i="2"/>
  <c r="U460" i="2"/>
  <c r="U461" i="2"/>
  <c r="U462" i="2"/>
  <c r="U463" i="2"/>
  <c r="U464" i="2"/>
  <c r="U466" i="2"/>
  <c r="U467" i="2"/>
  <c r="U468" i="2"/>
  <c r="U469" i="2"/>
  <c r="U470" i="2"/>
  <c r="U471" i="2"/>
  <c r="U472" i="2"/>
  <c r="U474" i="2"/>
  <c r="U475" i="2"/>
  <c r="U477" i="2"/>
  <c r="U478" i="2"/>
  <c r="U479" i="2"/>
  <c r="U480" i="2"/>
  <c r="U481" i="2"/>
  <c r="U482" i="2"/>
  <c r="U484" i="2"/>
  <c r="U485" i="2"/>
  <c r="U486" i="2"/>
  <c r="U487" i="2"/>
  <c r="U488" i="2"/>
  <c r="U489" i="2"/>
  <c r="U490" i="2"/>
  <c r="U492" i="2"/>
  <c r="U493" i="2"/>
  <c r="U494" i="2"/>
  <c r="U495" i="2"/>
  <c r="U496" i="2"/>
  <c r="U497" i="2"/>
  <c r="U498" i="2"/>
  <c r="U499" i="2"/>
  <c r="U500" i="2"/>
  <c r="U501" i="2"/>
  <c r="U502" i="2"/>
  <c r="U503" i="2"/>
  <c r="U504" i="2"/>
  <c r="U505" i="2"/>
  <c r="U507" i="2"/>
  <c r="U508" i="2"/>
  <c r="U510" i="2"/>
  <c r="U511" i="2"/>
  <c r="U512" i="2"/>
  <c r="U513" i="2"/>
  <c r="U514" i="2"/>
  <c r="U515" i="2"/>
  <c r="U516" i="2"/>
  <c r="U517" i="2"/>
  <c r="U518" i="2"/>
  <c r="U519" i="2"/>
  <c r="U520" i="2"/>
  <c r="U521" i="2"/>
  <c r="U523" i="2"/>
  <c r="U524" i="2"/>
  <c r="U525" i="2"/>
  <c r="U526" i="2"/>
  <c r="U527" i="2"/>
  <c r="U528" i="2"/>
  <c r="U529" i="2"/>
  <c r="U530" i="2"/>
  <c r="U532" i="2"/>
  <c r="U533" i="2"/>
  <c r="U534" i="2"/>
  <c r="U535" i="2"/>
  <c r="U536" i="2"/>
  <c r="U537" i="2"/>
  <c r="U538" i="2"/>
  <c r="U539" i="2"/>
  <c r="U540" i="2"/>
  <c r="U542" i="2"/>
  <c r="U543" i="2"/>
  <c r="U544" i="2"/>
  <c r="U545" i="2"/>
  <c r="U546" i="2"/>
  <c r="U547" i="2"/>
  <c r="U548" i="2"/>
  <c r="U549" i="2"/>
  <c r="U550" i="2"/>
  <c r="U552" i="2"/>
  <c r="U553" i="2"/>
  <c r="U554" i="2"/>
  <c r="U555" i="2"/>
  <c r="U556" i="2"/>
  <c r="U557" i="2"/>
  <c r="U558" i="2"/>
  <c r="U559" i="2"/>
  <c r="U560" i="2"/>
  <c r="U562" i="2"/>
  <c r="U563" i="2"/>
  <c r="U564" i="2"/>
  <c r="U566" i="2"/>
  <c r="U567" i="2"/>
  <c r="U568" i="2"/>
  <c r="U569" i="2"/>
  <c r="U570" i="2"/>
  <c r="U571" i="2"/>
  <c r="U572" i="2"/>
  <c r="U573" i="2"/>
  <c r="U576" i="2"/>
  <c r="U578" i="2"/>
  <c r="U580" i="2"/>
  <c r="U581" i="2"/>
  <c r="U583" i="2"/>
  <c r="U586" i="2"/>
  <c r="U588" i="2"/>
  <c r="U591" i="2"/>
  <c r="U593" i="2"/>
  <c r="U595" i="2"/>
  <c r="U597" i="2"/>
  <c r="U598" i="2"/>
  <c r="U599" i="2"/>
  <c r="U601" i="2"/>
  <c r="U602" i="2"/>
  <c r="U604" i="2"/>
  <c r="U605" i="2"/>
  <c r="U606" i="2"/>
  <c r="U607" i="2"/>
  <c r="U608" i="2"/>
  <c r="U609" i="2"/>
  <c r="U611" i="2"/>
  <c r="U612" i="2"/>
  <c r="U613" i="2"/>
  <c r="U614" i="2"/>
  <c r="U617" i="2"/>
  <c r="U618" i="2"/>
  <c r="U619" i="2"/>
  <c r="U620" i="2"/>
  <c r="U621" i="2"/>
  <c r="U622" i="2"/>
  <c r="U623" i="2"/>
  <c r="U625" i="2"/>
  <c r="U627" i="2"/>
  <c r="U628" i="2"/>
  <c r="U629" i="2"/>
  <c r="U631" i="2"/>
  <c r="U632" i="2"/>
  <c r="U633" i="2"/>
  <c r="U634" i="2"/>
  <c r="U635" i="2"/>
  <c r="U636" i="2"/>
  <c r="U637" i="2"/>
  <c r="U638" i="2"/>
  <c r="U639" i="2"/>
  <c r="U641" i="2"/>
  <c r="U642" i="2"/>
  <c r="U643" i="2"/>
  <c r="U644" i="2"/>
  <c r="U645" i="2"/>
  <c r="U646" i="2"/>
  <c r="U648" i="2"/>
  <c r="U649" i="2"/>
  <c r="U650" i="2"/>
  <c r="U651" i="2"/>
  <c r="U653" i="2"/>
  <c r="U654" i="2"/>
  <c r="U655" i="2"/>
  <c r="U656" i="2"/>
  <c r="U657" i="2"/>
  <c r="U658" i="2"/>
  <c r="U659" i="2"/>
  <c r="U661" i="2"/>
  <c r="U662" i="2"/>
  <c r="U664" i="2"/>
  <c r="U666" i="2"/>
  <c r="U668" i="2"/>
  <c r="U670" i="2"/>
  <c r="U672" i="2"/>
  <c r="U674" i="2"/>
  <c r="U676" i="2"/>
  <c r="U678" i="2"/>
  <c r="U680" i="2"/>
  <c r="U682" i="2"/>
  <c r="U683" i="2"/>
  <c r="U684" i="2"/>
  <c r="U686" i="2"/>
  <c r="U688" i="2"/>
  <c r="U689" i="2"/>
  <c r="U690" i="2"/>
  <c r="U692" i="2"/>
  <c r="U694" i="2"/>
  <c r="U695" i="2"/>
  <c r="U697" i="2"/>
  <c r="U699" i="2"/>
  <c r="U700" i="2"/>
  <c r="U702" i="2"/>
  <c r="U704" i="2"/>
  <c r="U705" i="2"/>
  <c r="U706" i="2"/>
  <c r="U708" i="2"/>
  <c r="U710" i="2"/>
  <c r="U712" i="2"/>
  <c r="U714" i="2"/>
  <c r="U716" i="2"/>
  <c r="U717"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5" i="2"/>
  <c r="U747" i="2"/>
  <c r="U749" i="2"/>
  <c r="U750" i="2"/>
  <c r="U751" i="2"/>
  <c r="U752" i="2"/>
  <c r="U753" i="2"/>
  <c r="U754" i="2"/>
  <c r="U755" i="2"/>
  <c r="U756" i="2"/>
  <c r="U757" i="2"/>
  <c r="U759" i="2"/>
  <c r="U760" i="2"/>
  <c r="U761" i="2"/>
  <c r="U763" i="2"/>
  <c r="U765" i="2"/>
  <c r="U767" i="2"/>
  <c r="U769" i="2"/>
  <c r="U771" i="2"/>
  <c r="U773" i="2"/>
  <c r="U774" i="2"/>
  <c r="U776" i="2"/>
  <c r="U777" i="2"/>
  <c r="U778" i="2"/>
  <c r="U779" i="2"/>
  <c r="U780" i="2"/>
  <c r="U782" i="2"/>
  <c r="U783" i="2"/>
  <c r="U784" i="2"/>
  <c r="U785" i="2"/>
  <c r="U786" i="2"/>
  <c r="U787" i="2"/>
  <c r="U788" i="2"/>
  <c r="U789" i="2"/>
  <c r="U790" i="2"/>
  <c r="U791" i="2"/>
  <c r="U792" i="2"/>
  <c r="U793" i="2"/>
  <c r="U794" i="2"/>
  <c r="U795" i="2"/>
  <c r="U796" i="2"/>
  <c r="U797" i="2"/>
  <c r="U799" i="2"/>
  <c r="U800" i="2"/>
  <c r="U801" i="2"/>
  <c r="U802" i="2"/>
  <c r="U803" i="2"/>
  <c r="U804" i="2"/>
  <c r="U805" i="2"/>
  <c r="U806" i="2"/>
  <c r="U807" i="2"/>
  <c r="U808" i="2"/>
  <c r="U809" i="2"/>
  <c r="U810" i="2"/>
  <c r="U811" i="2"/>
  <c r="U812" i="2"/>
  <c r="U813" i="2"/>
  <c r="U814" i="2"/>
  <c r="U815" i="2"/>
  <c r="U816" i="2"/>
  <c r="U817" i="2"/>
  <c r="U818" i="2"/>
  <c r="U819" i="2"/>
  <c r="U821" i="2"/>
  <c r="I6" i="2"/>
  <c r="I7" i="2"/>
  <c r="I8" i="2"/>
  <c r="I9" i="2"/>
  <c r="I10" i="2"/>
  <c r="I11" i="2"/>
  <c r="I12" i="2"/>
  <c r="I13"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7" i="2"/>
  <c r="I48" i="2"/>
  <c r="I49" i="2"/>
  <c r="I50" i="2"/>
  <c r="I52" i="2"/>
  <c r="I53" i="2"/>
  <c r="I54" i="2"/>
  <c r="I55" i="2"/>
  <c r="I56" i="2"/>
  <c r="I57" i="2"/>
  <c r="I58" i="2"/>
  <c r="I59" i="2"/>
  <c r="I60" i="2"/>
  <c r="I61" i="2"/>
  <c r="I62" i="2"/>
  <c r="I63" i="2"/>
  <c r="I64" i="2"/>
  <c r="I65" i="2"/>
  <c r="I66" i="2"/>
  <c r="I67" i="2"/>
  <c r="I68" i="2"/>
  <c r="I69" i="2"/>
  <c r="I71" i="2"/>
  <c r="I72" i="2"/>
  <c r="I73" i="2"/>
  <c r="I74" i="2"/>
  <c r="I75" i="2"/>
  <c r="I76" i="2"/>
  <c r="I77" i="2"/>
  <c r="I78" i="2"/>
  <c r="I79" i="2"/>
  <c r="I80" i="2"/>
  <c r="I81" i="2"/>
  <c r="I82" i="2"/>
  <c r="I83" i="2"/>
  <c r="I84" i="2"/>
  <c r="I85" i="2"/>
  <c r="I86" i="2"/>
  <c r="I87" i="2"/>
  <c r="I88" i="2"/>
  <c r="I89" i="2"/>
  <c r="I90" i="2"/>
  <c r="I91" i="2"/>
  <c r="I92" i="2"/>
  <c r="I93" i="2"/>
  <c r="I94" i="2"/>
  <c r="I95"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6" i="2"/>
  <c r="I167" i="2"/>
  <c r="I168" i="2"/>
  <c r="I169" i="2"/>
  <c r="I170" i="2"/>
  <c r="I171" i="2"/>
  <c r="I172" i="2"/>
  <c r="I173" i="2"/>
  <c r="I174" i="2"/>
  <c r="I175" i="2"/>
  <c r="I176" i="2"/>
  <c r="I177" i="2"/>
  <c r="I178" i="2"/>
  <c r="I179" i="2"/>
  <c r="I180" i="2"/>
  <c r="I181" i="2"/>
  <c r="I182" i="2"/>
  <c r="I183" i="2"/>
  <c r="I184" i="2"/>
  <c r="I185" i="2"/>
  <c r="I186" i="2"/>
  <c r="I187" i="2"/>
  <c r="I188" i="2"/>
  <c r="I190" i="2"/>
  <c r="I191" i="2"/>
  <c r="I192" i="2"/>
  <c r="I193" i="2"/>
  <c r="I194" i="2"/>
  <c r="I195" i="2"/>
  <c r="I196" i="2"/>
  <c r="I197" i="2"/>
  <c r="I198" i="2"/>
  <c r="I199" i="2"/>
  <c r="I200" i="2"/>
  <c r="I201" i="2"/>
  <c r="I202" i="2"/>
  <c r="I203" i="2"/>
  <c r="I204" i="2"/>
  <c r="I205" i="2"/>
  <c r="I206" i="2"/>
  <c r="I207"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6" i="2"/>
  <c r="I307" i="2"/>
  <c r="I308" i="2"/>
  <c r="I309" i="2"/>
  <c r="I310" i="2"/>
  <c r="I311" i="2"/>
  <c r="I313" i="2"/>
  <c r="I314" i="2"/>
  <c r="I315" i="2"/>
  <c r="I316" i="2"/>
  <c r="I318" i="2"/>
  <c r="I319" i="2"/>
  <c r="I320" i="2"/>
  <c r="I321" i="2"/>
  <c r="I322" i="2"/>
  <c r="I323" i="2"/>
  <c r="I324" i="2"/>
  <c r="I325" i="2"/>
  <c r="I326" i="2"/>
  <c r="I327" i="2"/>
  <c r="I329" i="2"/>
  <c r="I330" i="2"/>
  <c r="I331" i="2"/>
  <c r="I332" i="2"/>
  <c r="I333" i="2"/>
  <c r="I334" i="2"/>
  <c r="I336" i="2"/>
  <c r="I337" i="2"/>
  <c r="I338" i="2"/>
  <c r="I339" i="2"/>
  <c r="I340" i="2"/>
  <c r="I341" i="2"/>
  <c r="I342" i="2"/>
  <c r="I343" i="2"/>
  <c r="I345" i="2"/>
  <c r="I346" i="2"/>
  <c r="I347" i="2"/>
  <c r="I348" i="2"/>
  <c r="I349" i="2"/>
  <c r="I350" i="2"/>
  <c r="I351" i="2"/>
  <c r="I352" i="2"/>
  <c r="I353" i="2"/>
  <c r="I354" i="2"/>
  <c r="I355" i="2"/>
  <c r="I357" i="2"/>
  <c r="I358" i="2"/>
  <c r="I359" i="2"/>
  <c r="I360" i="2"/>
  <c r="I361" i="2"/>
  <c r="I362" i="2"/>
  <c r="I363" i="2"/>
  <c r="I364" i="2"/>
  <c r="I365" i="2"/>
  <c r="I366" i="2"/>
  <c r="I368" i="2"/>
  <c r="I369" i="2"/>
  <c r="I370" i="2"/>
  <c r="I371" i="2"/>
  <c r="I373" i="2"/>
  <c r="I374" i="2"/>
  <c r="I375" i="2"/>
  <c r="I376" i="2"/>
  <c r="I378" i="2"/>
  <c r="I379" i="2"/>
  <c r="I380" i="2"/>
  <c r="I381" i="2"/>
  <c r="I382" i="2"/>
  <c r="I383" i="2"/>
  <c r="I384" i="2"/>
  <c r="I385" i="2"/>
  <c r="I386" i="2"/>
  <c r="I387" i="2"/>
  <c r="I388" i="2"/>
  <c r="I389" i="2"/>
  <c r="I390" i="2"/>
  <c r="I392" i="2"/>
  <c r="I393" i="2"/>
  <c r="I394" i="2"/>
  <c r="I395" i="2"/>
  <c r="I396" i="2"/>
  <c r="I397" i="2"/>
  <c r="I398" i="2"/>
  <c r="I399" i="2"/>
  <c r="I400" i="2"/>
  <c r="I402" i="2"/>
  <c r="I403" i="2"/>
  <c r="I404" i="2"/>
  <c r="I405" i="2"/>
  <c r="I406" i="2"/>
  <c r="I408" i="2"/>
  <c r="I409" i="2"/>
  <c r="I410" i="2"/>
  <c r="I411" i="2"/>
  <c r="I412" i="2"/>
  <c r="I413" i="2"/>
  <c r="I414" i="2"/>
  <c r="I415" i="2"/>
  <c r="I416" i="2"/>
  <c r="I418" i="2"/>
  <c r="I419" i="2"/>
  <c r="I420" i="2"/>
  <c r="I421" i="2"/>
  <c r="I422" i="2"/>
  <c r="I424" i="2"/>
  <c r="I425" i="2"/>
  <c r="I426" i="2"/>
  <c r="I427" i="2"/>
  <c r="I428" i="2"/>
  <c r="I429" i="2"/>
  <c r="I430" i="2"/>
  <c r="I431" i="2"/>
  <c r="I432" i="2"/>
  <c r="I433" i="2"/>
  <c r="I434" i="2"/>
  <c r="I436" i="2"/>
  <c r="I437" i="2"/>
  <c r="I438" i="2"/>
  <c r="I439" i="2"/>
  <c r="I440" i="2"/>
  <c r="I441" i="2"/>
  <c r="I442" i="2"/>
  <c r="I443" i="2"/>
  <c r="I444" i="2"/>
  <c r="I445" i="2"/>
  <c r="I446" i="2"/>
  <c r="I448" i="2"/>
  <c r="I449" i="2"/>
  <c r="I450" i="2"/>
  <c r="I451" i="2"/>
  <c r="I452" i="2"/>
  <c r="I453" i="2"/>
  <c r="I454" i="2"/>
  <c r="I455" i="2"/>
  <c r="I456"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6" i="2"/>
  <c r="I577" i="2"/>
  <c r="I578" i="2"/>
  <c r="I579" i="2"/>
  <c r="I580" i="2"/>
  <c r="I581" i="2"/>
  <c r="I582" i="2"/>
  <c r="I583" i="2"/>
  <c r="I585" i="2"/>
  <c r="I586" i="2"/>
  <c r="I588" i="2"/>
  <c r="I589" i="2"/>
  <c r="I591" i="2"/>
  <c r="I592" i="2"/>
  <c r="I593" i="2"/>
  <c r="I594" i="2"/>
  <c r="I595" i="2"/>
  <c r="I596" i="2"/>
  <c r="I597" i="2"/>
  <c r="I598" i="2"/>
  <c r="I599" i="2"/>
  <c r="I601" i="2"/>
  <c r="I602" i="2"/>
  <c r="I603" i="2"/>
  <c r="I604" i="2"/>
  <c r="I605" i="2"/>
  <c r="I606" i="2"/>
  <c r="I607" i="2"/>
  <c r="I608" i="2"/>
  <c r="I609" i="2"/>
  <c r="I610" i="2"/>
  <c r="I611" i="2"/>
  <c r="I612" i="2"/>
  <c r="I613" i="2"/>
  <c r="I614" i="2"/>
  <c r="I615"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9" i="2"/>
  <c r="I760" i="2"/>
  <c r="I761" i="2"/>
  <c r="I762" i="2"/>
  <c r="I763" i="2"/>
  <c r="I764" i="2"/>
  <c r="I765" i="2"/>
  <c r="I766" i="2"/>
  <c r="I767"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C5" i="4"/>
  <c r="I826" i="3"/>
  <c r="B824" i="3"/>
  <c r="B822" i="3"/>
  <c r="B821" i="3"/>
  <c r="B820" i="3"/>
  <c r="B819" i="3"/>
  <c r="B818" i="3"/>
  <c r="B817" i="3"/>
  <c r="B816" i="3"/>
  <c r="B815" i="3"/>
  <c r="B814" i="3"/>
  <c r="B813" i="3"/>
  <c r="B812" i="3"/>
  <c r="B811" i="3"/>
  <c r="B810" i="3"/>
  <c r="B809" i="3"/>
  <c r="B808" i="3"/>
  <c r="B807" i="3"/>
  <c r="B806" i="3"/>
  <c r="B805" i="3"/>
  <c r="B804" i="3"/>
  <c r="B803" i="3"/>
  <c r="B802" i="3"/>
  <c r="B800" i="3"/>
  <c r="B799" i="3"/>
  <c r="B798" i="3"/>
  <c r="B797" i="3"/>
  <c r="B796" i="3"/>
  <c r="B795" i="3"/>
  <c r="B794" i="3"/>
  <c r="B793" i="3"/>
  <c r="B792" i="3"/>
  <c r="B791" i="3"/>
  <c r="B790" i="3"/>
  <c r="B789" i="3"/>
  <c r="B788" i="3"/>
  <c r="B787" i="3"/>
  <c r="B786" i="3"/>
  <c r="B785" i="3"/>
  <c r="B783" i="3"/>
  <c r="B782" i="3"/>
  <c r="B781" i="3"/>
  <c r="B780" i="3"/>
  <c r="B779" i="3"/>
  <c r="B777" i="3"/>
  <c r="B776" i="3"/>
  <c r="B774" i="3"/>
  <c r="B772" i="3"/>
  <c r="B770" i="3"/>
  <c r="B768" i="3"/>
  <c r="B766" i="3"/>
  <c r="B764" i="3"/>
  <c r="B763" i="3"/>
  <c r="B762" i="3"/>
  <c r="B760" i="3"/>
  <c r="B759" i="3"/>
  <c r="B758" i="3"/>
  <c r="B757" i="3"/>
  <c r="B756" i="3"/>
  <c r="B755" i="3"/>
  <c r="B754" i="3"/>
  <c r="B753" i="3"/>
  <c r="B752" i="3"/>
  <c r="B750" i="3"/>
  <c r="B748" i="3"/>
  <c r="B746" i="3"/>
  <c r="B745" i="3"/>
  <c r="B744" i="3"/>
  <c r="B743" i="3"/>
  <c r="B742" i="3"/>
  <c r="B741" i="3"/>
  <c r="B740" i="3"/>
  <c r="B739" i="3"/>
  <c r="B738" i="3"/>
  <c r="B737" i="3"/>
  <c r="B736" i="3"/>
  <c r="B735" i="3"/>
  <c r="B734" i="3"/>
  <c r="B733" i="3"/>
  <c r="B732" i="3"/>
  <c r="B731" i="3"/>
  <c r="B730" i="3"/>
  <c r="B729" i="3"/>
  <c r="B728" i="3"/>
  <c r="B727" i="3"/>
  <c r="B726" i="3"/>
  <c r="B725" i="3"/>
  <c r="B724" i="3"/>
  <c r="B723" i="3"/>
  <c r="B722" i="3"/>
  <c r="B720" i="3"/>
  <c r="B719" i="3"/>
  <c r="B717" i="3"/>
  <c r="B715" i="3"/>
  <c r="B713" i="3"/>
  <c r="B711" i="3"/>
  <c r="B709" i="3"/>
  <c r="B708" i="3"/>
  <c r="B707" i="3"/>
  <c r="B705" i="3"/>
  <c r="B703" i="3"/>
  <c r="B702" i="3"/>
  <c r="B700" i="3"/>
  <c r="B698" i="3"/>
  <c r="B697" i="3"/>
  <c r="B695" i="3"/>
  <c r="B693" i="3"/>
  <c r="B692" i="3"/>
  <c r="B691" i="3"/>
  <c r="B689" i="3"/>
  <c r="B687" i="3"/>
  <c r="B686" i="3"/>
  <c r="B685" i="3"/>
  <c r="B683" i="3"/>
  <c r="B681" i="3"/>
  <c r="B679" i="3"/>
  <c r="B677" i="3"/>
  <c r="B675" i="3"/>
  <c r="B673" i="3"/>
  <c r="B671" i="3"/>
  <c r="B669" i="3"/>
  <c r="B667" i="3"/>
  <c r="B665" i="3"/>
  <c r="B664" i="3"/>
  <c r="B662" i="3"/>
  <c r="B661" i="3"/>
  <c r="B660" i="3"/>
  <c r="B659" i="3"/>
  <c r="B658" i="3"/>
  <c r="B657" i="3"/>
  <c r="B656" i="3"/>
  <c r="B654" i="3"/>
  <c r="B653" i="3"/>
  <c r="B652" i="3"/>
  <c r="B651" i="3"/>
  <c r="B649" i="3"/>
  <c r="B648" i="3"/>
  <c r="B647" i="3"/>
  <c r="B646" i="3"/>
  <c r="B645" i="3"/>
  <c r="B644" i="3"/>
  <c r="B642" i="3"/>
  <c r="B641" i="3"/>
  <c r="B640" i="3"/>
  <c r="B639" i="3"/>
  <c r="B638" i="3"/>
  <c r="B637" i="3"/>
  <c r="B636" i="3"/>
  <c r="B635" i="3"/>
  <c r="B634" i="3"/>
  <c r="B632" i="3"/>
  <c r="B631" i="3"/>
  <c r="B630" i="3"/>
  <c r="B628" i="3"/>
  <c r="B626" i="3"/>
  <c r="B625" i="3"/>
  <c r="B624" i="3"/>
  <c r="B623" i="3"/>
  <c r="B622" i="3"/>
  <c r="B621" i="3"/>
  <c r="B620" i="3"/>
  <c r="B617" i="3"/>
  <c r="B616" i="3"/>
  <c r="B615" i="3"/>
  <c r="B614" i="3"/>
  <c r="B612" i="3"/>
  <c r="B611" i="3"/>
  <c r="B610" i="3"/>
  <c r="B609" i="3"/>
  <c r="B608" i="3"/>
  <c r="B607" i="3"/>
  <c r="B605" i="3"/>
  <c r="B604" i="3"/>
  <c r="B602" i="3"/>
  <c r="B601" i="3"/>
  <c r="B600" i="3"/>
  <c r="B598" i="3"/>
  <c r="B594" i="3"/>
  <c r="B591" i="3"/>
  <c r="B589" i="3"/>
  <c r="B586" i="3"/>
  <c r="B584" i="3"/>
  <c r="B583" i="3"/>
  <c r="B581" i="3"/>
  <c r="B579" i="3"/>
  <c r="B576" i="3"/>
  <c r="B575" i="3"/>
  <c r="B574" i="3"/>
  <c r="B573" i="3"/>
  <c r="B572" i="3"/>
  <c r="B571" i="3"/>
  <c r="B570" i="3"/>
  <c r="B569" i="3"/>
  <c r="B567" i="3"/>
  <c r="B566" i="3"/>
  <c r="B565" i="3"/>
  <c r="B563" i="3"/>
  <c r="B562" i="3"/>
  <c r="B561" i="3"/>
  <c r="B560" i="3"/>
  <c r="B559" i="3"/>
  <c r="B558" i="3"/>
  <c r="B557" i="3"/>
  <c r="B556" i="3"/>
  <c r="B555" i="3"/>
  <c r="B553" i="3"/>
  <c r="B552" i="3"/>
  <c r="B551" i="3"/>
  <c r="B550" i="3"/>
  <c r="B549" i="3"/>
  <c r="B548" i="3"/>
  <c r="B547" i="3"/>
  <c r="B546" i="3"/>
  <c r="B545" i="3"/>
  <c r="B543" i="3"/>
  <c r="B542" i="3"/>
  <c r="B541" i="3"/>
  <c r="B540" i="3"/>
  <c r="B539" i="3"/>
  <c r="B538" i="3"/>
  <c r="B537" i="3"/>
  <c r="B536" i="3"/>
  <c r="B535" i="3"/>
  <c r="B533" i="3"/>
  <c r="B532" i="3"/>
  <c r="B531" i="3"/>
  <c r="B530" i="3"/>
  <c r="B529" i="3"/>
  <c r="B528" i="3"/>
  <c r="B527" i="3"/>
  <c r="B526" i="3"/>
  <c r="B524" i="3"/>
  <c r="B523" i="3"/>
  <c r="B522" i="3"/>
  <c r="B521" i="3"/>
  <c r="B520" i="3"/>
  <c r="B519" i="3"/>
  <c r="B518" i="3"/>
  <c r="B517" i="3"/>
  <c r="B516" i="3"/>
  <c r="B515" i="3"/>
  <c r="B514" i="3"/>
  <c r="B513" i="3"/>
  <c r="B511" i="3"/>
  <c r="B510" i="3"/>
  <c r="B508" i="3"/>
  <c r="B507" i="3"/>
  <c r="B506" i="3"/>
  <c r="B505" i="3"/>
  <c r="B504" i="3"/>
  <c r="B503" i="3"/>
  <c r="B502" i="3"/>
  <c r="B501" i="3"/>
  <c r="B500" i="3"/>
  <c r="B499" i="3"/>
  <c r="B498" i="3"/>
  <c r="B497" i="3"/>
  <c r="B496" i="3"/>
  <c r="B495" i="3"/>
  <c r="B493" i="3"/>
  <c r="B492" i="3"/>
  <c r="B491" i="3"/>
  <c r="B490" i="3"/>
  <c r="B489" i="3"/>
  <c r="B488" i="3"/>
  <c r="B487" i="3"/>
  <c r="B485" i="3"/>
  <c r="B484" i="3"/>
  <c r="B483" i="3"/>
  <c r="B482" i="3"/>
  <c r="B481" i="3"/>
  <c r="B480" i="3"/>
  <c r="B478" i="3"/>
  <c r="B477" i="3"/>
  <c r="B475" i="3"/>
  <c r="B474" i="3"/>
  <c r="B473" i="3"/>
  <c r="B472" i="3"/>
  <c r="B471" i="3"/>
  <c r="B470" i="3"/>
  <c r="B469" i="3"/>
  <c r="B467" i="3"/>
  <c r="B466" i="3"/>
  <c r="B465" i="3"/>
  <c r="B464" i="3"/>
  <c r="B463" i="3"/>
  <c r="B461" i="3"/>
  <c r="B459" i="3"/>
  <c r="B457" i="3"/>
  <c r="B455" i="3"/>
  <c r="B454" i="3"/>
  <c r="B452" i="3"/>
  <c r="B451" i="3"/>
  <c r="B449" i="3"/>
  <c r="B447" i="3"/>
  <c r="B446" i="3"/>
  <c r="B445" i="3"/>
  <c r="B443" i="3"/>
  <c r="B441" i="3"/>
  <c r="B440" i="3"/>
  <c r="B439" i="3"/>
  <c r="B437" i="3"/>
  <c r="B435" i="3"/>
  <c r="B434" i="3"/>
  <c r="B433" i="3"/>
  <c r="B431" i="3"/>
  <c r="B430" i="3"/>
  <c r="B429" i="3"/>
  <c r="B428" i="3"/>
  <c r="B393" i="3"/>
  <c r="B391" i="3"/>
  <c r="B389" i="3"/>
  <c r="B386" i="3"/>
  <c r="B385" i="3"/>
  <c r="B384" i="3"/>
  <c r="B383" i="3"/>
  <c r="B381" i="3"/>
  <c r="B365" i="3"/>
  <c r="B364" i="3"/>
  <c r="B363" i="3"/>
  <c r="B362" i="3"/>
  <c r="B360" i="3"/>
  <c r="B358" i="3"/>
  <c r="B356" i="3"/>
  <c r="B355" i="3"/>
  <c r="B354" i="3"/>
  <c r="B353" i="3"/>
  <c r="B351" i="3"/>
  <c r="B348" i="3"/>
  <c r="B346" i="3"/>
  <c r="B342" i="3"/>
  <c r="B341" i="3"/>
  <c r="B340" i="3"/>
  <c r="B333" i="3"/>
  <c r="B329" i="3"/>
  <c r="B327" i="3"/>
  <c r="B326" i="3"/>
  <c r="B325" i="3"/>
  <c r="B323" i="3"/>
  <c r="B321" i="3"/>
  <c r="B310" i="3"/>
  <c r="B306" i="3"/>
  <c r="B305" i="3"/>
  <c r="B303" i="3"/>
  <c r="B302" i="3"/>
  <c r="B301" i="3"/>
  <c r="B299" i="3"/>
  <c r="B298" i="3"/>
  <c r="B295" i="3"/>
  <c r="B294" i="3"/>
  <c r="B293" i="3"/>
  <c r="B291" i="3"/>
  <c r="B290" i="3"/>
  <c r="B288" i="3"/>
  <c r="B286" i="3"/>
  <c r="B285" i="3"/>
  <c r="B283" i="3"/>
  <c r="B282" i="3"/>
  <c r="B281" i="3"/>
  <c r="B280" i="3"/>
  <c r="B278" i="3"/>
  <c r="B277" i="3"/>
  <c r="B276" i="3"/>
  <c r="B275" i="3"/>
  <c r="B273" i="3"/>
  <c r="B271" i="3"/>
  <c r="B270" i="3"/>
  <c r="B269" i="3"/>
  <c r="B268" i="3"/>
  <c r="B266" i="3"/>
  <c r="B265" i="3"/>
  <c r="B264" i="3"/>
  <c r="B262" i="3"/>
  <c r="B261" i="3"/>
  <c r="B260" i="3"/>
  <c r="B259" i="3"/>
  <c r="B257" i="3"/>
  <c r="B255" i="3"/>
  <c r="B254" i="3"/>
  <c r="B253" i="3"/>
  <c r="B252" i="3"/>
  <c r="B251" i="3"/>
  <c r="B249" i="3"/>
  <c r="B248" i="3"/>
  <c r="B246" i="3"/>
  <c r="B245" i="3"/>
  <c r="B243" i="3"/>
  <c r="B242" i="3"/>
  <c r="B241" i="3"/>
  <c r="B240" i="3"/>
  <c r="B239" i="3"/>
  <c r="B238" i="3"/>
  <c r="B237" i="3"/>
  <c r="B236" i="3"/>
  <c r="B235" i="3"/>
  <c r="B234" i="3"/>
  <c r="B233" i="3"/>
  <c r="B232" i="3"/>
  <c r="B231" i="3"/>
  <c r="B229" i="3"/>
  <c r="B228" i="3"/>
  <c r="B227" i="3"/>
  <c r="B224" i="3"/>
  <c r="B223" i="3"/>
  <c r="B222" i="3"/>
  <c r="B220" i="3"/>
  <c r="B219" i="3"/>
  <c r="B218" i="3"/>
  <c r="B216" i="3"/>
  <c r="B215" i="3"/>
  <c r="B214" i="3"/>
  <c r="B213" i="3"/>
  <c r="B212" i="3"/>
  <c r="B210" i="3"/>
  <c r="B209" i="3"/>
  <c r="B208" i="3"/>
  <c r="B206" i="3"/>
  <c r="B205" i="3"/>
  <c r="B203" i="3"/>
  <c r="B202" i="3"/>
  <c r="B201" i="3"/>
  <c r="B199" i="3"/>
  <c r="B198" i="3"/>
  <c r="B197" i="3"/>
  <c r="B196" i="3"/>
  <c r="B195" i="3"/>
  <c r="B194" i="3"/>
  <c r="B193" i="3"/>
  <c r="B191" i="3"/>
  <c r="B190" i="3"/>
  <c r="B189" i="3"/>
  <c r="B188" i="3"/>
  <c r="B187" i="3"/>
  <c r="B186" i="3"/>
  <c r="B185" i="3"/>
  <c r="B183" i="3"/>
  <c r="B182" i="3"/>
  <c r="B181" i="3"/>
  <c r="B180" i="3"/>
  <c r="B179" i="3"/>
  <c r="B178" i="3"/>
  <c r="B176" i="3"/>
  <c r="B175" i="3"/>
  <c r="B174" i="3"/>
  <c r="B173" i="3"/>
  <c r="B171" i="3"/>
  <c r="B170" i="3"/>
  <c r="B169" i="3"/>
  <c r="B167" i="3"/>
  <c r="B166" i="3"/>
  <c r="B165" i="3"/>
  <c r="B164" i="3"/>
  <c r="B162" i="3"/>
  <c r="B161" i="3"/>
  <c r="B160" i="3"/>
  <c r="B159" i="3"/>
  <c r="B158" i="3"/>
  <c r="B157" i="3"/>
  <c r="B156" i="3"/>
  <c r="B154" i="3"/>
  <c r="B153" i="3"/>
  <c r="B152" i="3"/>
  <c r="B151" i="3"/>
  <c r="B150" i="3"/>
  <c r="B148" i="3"/>
  <c r="B147" i="3"/>
  <c r="B146" i="3"/>
  <c r="B145" i="3"/>
  <c r="B144" i="3"/>
  <c r="B143" i="3"/>
  <c r="B142" i="3"/>
  <c r="B141" i="3"/>
  <c r="B139" i="3"/>
  <c r="B138" i="3"/>
  <c r="B137" i="3"/>
  <c r="B136" i="3"/>
  <c r="B135" i="3"/>
  <c r="B133" i="3"/>
  <c r="B132" i="3"/>
  <c r="B131" i="3"/>
  <c r="B130" i="3"/>
  <c r="B129" i="3"/>
  <c r="B128" i="3"/>
  <c r="B127" i="3"/>
  <c r="B125" i="3"/>
  <c r="B124" i="3"/>
  <c r="B123" i="3"/>
  <c r="B122" i="3"/>
  <c r="B121" i="3"/>
  <c r="B120" i="3"/>
  <c r="B119" i="3"/>
  <c r="B117" i="3"/>
  <c r="B116" i="3"/>
  <c r="B115" i="3"/>
  <c r="B114" i="3"/>
  <c r="B113" i="3"/>
  <c r="B112" i="3"/>
  <c r="B111" i="3"/>
  <c r="B110" i="3"/>
  <c r="B109" i="3"/>
  <c r="B108" i="3"/>
  <c r="B107" i="3"/>
  <c r="B106" i="3"/>
  <c r="B105" i="3"/>
  <c r="B104" i="3"/>
  <c r="B103" i="3"/>
  <c r="B102" i="3"/>
  <c r="B101" i="3"/>
  <c r="B100" i="3"/>
  <c r="B98" i="3"/>
  <c r="B97" i="3"/>
  <c r="B96" i="3"/>
  <c r="B95" i="3"/>
  <c r="B94" i="3"/>
  <c r="B93" i="3"/>
  <c r="B91" i="3"/>
  <c r="B90" i="3"/>
  <c r="B89" i="3"/>
  <c r="B88" i="3"/>
  <c r="B87" i="3"/>
  <c r="B86" i="3"/>
  <c r="B85" i="3"/>
  <c r="B84" i="3"/>
  <c r="B83" i="3"/>
  <c r="B81" i="3"/>
  <c r="B80" i="3"/>
  <c r="B79" i="3"/>
  <c r="B77" i="3"/>
  <c r="B76" i="3"/>
  <c r="B75" i="3"/>
  <c r="B71" i="3"/>
  <c r="B70" i="3"/>
  <c r="B68" i="3"/>
  <c r="B67" i="3"/>
  <c r="B66" i="3"/>
  <c r="B64" i="3"/>
  <c r="B63" i="3"/>
  <c r="B61" i="3"/>
  <c r="B60" i="3"/>
  <c r="B59" i="3"/>
  <c r="B14" i="3"/>
  <c r="B12" i="3"/>
  <c r="B11" i="3"/>
  <c r="B10" i="3"/>
  <c r="B9" i="3"/>
  <c r="A6" i="2"/>
  <c r="A7" i="2"/>
  <c r="A8" i="2"/>
  <c r="A9" i="2"/>
  <c r="A18" i="2"/>
  <c r="A19" i="2"/>
  <c r="A20" i="2"/>
  <c r="A21" i="2"/>
  <c r="A22" i="2"/>
  <c r="A23" i="2"/>
  <c r="A24" i="2"/>
  <c r="A25" i="2"/>
  <c r="A26" i="2"/>
  <c r="A28" i="2"/>
  <c r="A29" i="2"/>
  <c r="A30" i="2"/>
  <c r="A31" i="2"/>
  <c r="A32" i="2"/>
  <c r="A33" i="2"/>
  <c r="A35" i="2"/>
  <c r="A36" i="2"/>
  <c r="A38" i="2"/>
  <c r="A39" i="2"/>
  <c r="A40" i="2"/>
  <c r="A41" i="2"/>
  <c r="A42" i="2"/>
  <c r="A43" i="2"/>
  <c r="A44" i="2"/>
  <c r="A45" i="2"/>
  <c r="A46" i="2"/>
  <c r="A48" i="2"/>
  <c r="A49" i="2"/>
  <c r="A50" i="2"/>
  <c r="A52" i="2"/>
  <c r="A53" i="2"/>
  <c r="A54" i="2"/>
  <c r="A55" i="2"/>
  <c r="A56" i="2"/>
  <c r="A57" i="2"/>
  <c r="A58" i="2"/>
  <c r="A60" i="2"/>
  <c r="A61" i="2"/>
  <c r="A63" i="2"/>
  <c r="A64" i="2"/>
  <c r="A65" i="2"/>
  <c r="A67" i="2"/>
  <c r="A68" i="2"/>
  <c r="A72" i="2"/>
  <c r="A73" i="2"/>
  <c r="A74" i="2"/>
  <c r="A76" i="2"/>
  <c r="A77" i="2"/>
  <c r="A78" i="2"/>
  <c r="A80" i="2"/>
  <c r="A81" i="2"/>
  <c r="A82" i="2"/>
  <c r="A83" i="2"/>
  <c r="A84" i="2"/>
  <c r="A85" i="2"/>
  <c r="A86" i="2"/>
  <c r="A87" i="2"/>
  <c r="A88" i="2"/>
  <c r="A90" i="2"/>
  <c r="A91" i="2"/>
  <c r="A92" i="2"/>
  <c r="A93" i="2"/>
  <c r="A94" i="2"/>
  <c r="A95" i="2"/>
  <c r="A97" i="2"/>
  <c r="A98" i="2"/>
  <c r="A99" i="2"/>
  <c r="A100" i="2"/>
  <c r="A101" i="2"/>
  <c r="A102" i="2"/>
  <c r="A103" i="2"/>
  <c r="A104" i="2"/>
  <c r="A105" i="2"/>
  <c r="A106" i="2"/>
  <c r="A107" i="2"/>
  <c r="A108" i="2"/>
  <c r="A109" i="2"/>
  <c r="A110" i="2"/>
  <c r="A111" i="2"/>
  <c r="A112" i="2"/>
  <c r="A113" i="2"/>
  <c r="A114" i="2"/>
  <c r="A116" i="2"/>
  <c r="A117" i="2"/>
  <c r="A118" i="2"/>
  <c r="A119" i="2"/>
  <c r="A120" i="2"/>
  <c r="A121" i="2"/>
  <c r="A122" i="2"/>
  <c r="A124" i="2"/>
  <c r="A125" i="2"/>
  <c r="A126" i="2"/>
  <c r="A127" i="2"/>
  <c r="A128" i="2"/>
  <c r="A129" i="2"/>
  <c r="A130" i="2"/>
  <c r="A132" i="2"/>
  <c r="A133" i="2"/>
  <c r="A134" i="2"/>
  <c r="A135" i="2"/>
  <c r="A136" i="2"/>
  <c r="A138" i="2"/>
  <c r="A139" i="2"/>
  <c r="A140" i="2"/>
  <c r="A141" i="2"/>
  <c r="A142" i="2"/>
  <c r="A143" i="2"/>
  <c r="A144" i="2"/>
  <c r="A145" i="2"/>
  <c r="A147" i="2"/>
  <c r="A148" i="2"/>
  <c r="A149" i="2"/>
  <c r="A150" i="2"/>
  <c r="A151" i="2"/>
  <c r="A153" i="2"/>
  <c r="A154" i="2"/>
  <c r="A155" i="2"/>
  <c r="A156" i="2"/>
  <c r="A157" i="2"/>
  <c r="A158" i="2"/>
  <c r="A159" i="2"/>
  <c r="A161" i="2"/>
  <c r="A162" i="2"/>
  <c r="A163" i="2"/>
  <c r="A164" i="2"/>
  <c r="A166" i="2"/>
  <c r="A167" i="2"/>
  <c r="A168" i="2"/>
  <c r="A170" i="2"/>
  <c r="A171" i="2"/>
  <c r="A172" i="2"/>
  <c r="A173" i="2"/>
  <c r="A175" i="2"/>
  <c r="A176" i="2"/>
  <c r="A177" i="2"/>
  <c r="A178" i="2"/>
  <c r="A179" i="2"/>
  <c r="A180" i="2"/>
  <c r="A182" i="2"/>
  <c r="A183" i="2"/>
  <c r="A184" i="2"/>
  <c r="A185" i="2"/>
  <c r="A186" i="2"/>
  <c r="A187" i="2"/>
  <c r="A188" i="2"/>
  <c r="A190" i="2"/>
  <c r="A191" i="2"/>
  <c r="A192" i="2"/>
  <c r="A193" i="2"/>
  <c r="A194" i="2"/>
  <c r="A195" i="2"/>
  <c r="A196" i="2"/>
  <c r="A198" i="2"/>
  <c r="A199" i="2"/>
  <c r="A200" i="2"/>
  <c r="A202" i="2"/>
  <c r="A203" i="2"/>
  <c r="A205" i="2"/>
  <c r="A206" i="2"/>
  <c r="A207" i="2"/>
  <c r="A209" i="2"/>
  <c r="A210" i="2"/>
  <c r="A211" i="2"/>
  <c r="A212" i="2"/>
  <c r="A213" i="2"/>
  <c r="A215" i="2"/>
  <c r="A216" i="2"/>
  <c r="A217" i="2"/>
  <c r="A219" i="2"/>
  <c r="A220" i="2"/>
  <c r="A221" i="2"/>
  <c r="A224" i="2"/>
  <c r="A225" i="2"/>
  <c r="A226" i="2"/>
  <c r="A228" i="2"/>
  <c r="A229" i="2"/>
  <c r="A230" i="2"/>
  <c r="A231" i="2"/>
  <c r="A232" i="2"/>
  <c r="A233" i="2"/>
  <c r="A234" i="2"/>
  <c r="A235" i="2"/>
  <c r="A236" i="2"/>
  <c r="A237" i="2"/>
  <c r="A238" i="2"/>
  <c r="A239" i="2"/>
  <c r="A240" i="2"/>
  <c r="A242" i="2"/>
  <c r="A243" i="2"/>
  <c r="A245" i="2"/>
  <c r="A246" i="2"/>
  <c r="A248" i="2"/>
  <c r="A249" i="2"/>
  <c r="A250" i="2"/>
  <c r="A251" i="2"/>
  <c r="A252" i="2"/>
  <c r="A254" i="2"/>
  <c r="A256" i="2"/>
  <c r="A257" i="2"/>
  <c r="A258" i="2"/>
  <c r="A259" i="2"/>
  <c r="A261" i="2"/>
  <c r="A262" i="2"/>
  <c r="A263" i="2"/>
  <c r="A265" i="2"/>
  <c r="A266" i="2"/>
  <c r="A267" i="2"/>
  <c r="A268" i="2"/>
  <c r="A270" i="2"/>
  <c r="A272" i="2"/>
  <c r="A273" i="2"/>
  <c r="A274" i="2"/>
  <c r="A275" i="2"/>
  <c r="A277" i="2"/>
  <c r="A278" i="2"/>
  <c r="A279" i="2"/>
  <c r="A280" i="2"/>
  <c r="A282" i="2"/>
  <c r="A283" i="2"/>
  <c r="A285" i="2"/>
  <c r="A287" i="2"/>
  <c r="A288" i="2"/>
  <c r="A290" i="2"/>
  <c r="A291" i="2"/>
  <c r="A292" i="2"/>
  <c r="A295" i="2"/>
  <c r="A296" i="2"/>
  <c r="A298" i="2"/>
  <c r="A299" i="2"/>
  <c r="A300" i="2"/>
  <c r="A302" i="2"/>
  <c r="A303" i="2"/>
  <c r="A307" i="2"/>
  <c r="A318" i="2"/>
  <c r="A320" i="2"/>
  <c r="A322" i="2"/>
  <c r="A323" i="2"/>
  <c r="A324" i="2"/>
  <c r="A326" i="2"/>
  <c r="A330" i="2"/>
  <c r="A337" i="2"/>
  <c r="A338" i="2"/>
  <c r="A339" i="2"/>
  <c r="A343" i="2"/>
  <c r="A345" i="2"/>
  <c r="A348" i="2"/>
  <c r="A350" i="2"/>
  <c r="A351" i="2"/>
  <c r="A352" i="2"/>
  <c r="A353" i="2"/>
  <c r="A355" i="2"/>
  <c r="A357" i="2"/>
  <c r="A359" i="2"/>
  <c r="A360" i="2"/>
  <c r="A361" i="2"/>
  <c r="A362" i="2"/>
  <c r="A378" i="2"/>
  <c r="A380" i="2"/>
  <c r="A381" i="2"/>
  <c r="A382" i="2"/>
  <c r="A383" i="2"/>
  <c r="A386" i="2"/>
  <c r="A388" i="2"/>
  <c r="A390" i="2"/>
  <c r="A425" i="2"/>
  <c r="A426" i="2"/>
  <c r="A427" i="2"/>
  <c r="A428" i="2"/>
  <c r="A430" i="2"/>
  <c r="A431" i="2"/>
  <c r="A432" i="2"/>
  <c r="A434" i="2"/>
  <c r="A436" i="2"/>
  <c r="A437" i="2"/>
  <c r="A438" i="2"/>
  <c r="A440" i="2"/>
  <c r="A442" i="2"/>
  <c r="A443" i="2"/>
  <c r="A444" i="2"/>
  <c r="A446" i="2"/>
  <c r="A448" i="2"/>
  <c r="A449" i="2"/>
  <c r="A451" i="2"/>
  <c r="A452" i="2"/>
  <c r="A454" i="2"/>
  <c r="A456" i="2"/>
  <c r="A458" i="2"/>
  <c r="A460" i="2"/>
  <c r="A461" i="2"/>
  <c r="A462" i="2"/>
  <c r="A463" i="2"/>
  <c r="A464" i="2"/>
  <c r="A466" i="2"/>
  <c r="A467" i="2"/>
  <c r="A468" i="2"/>
  <c r="A469" i="2"/>
  <c r="A470" i="2"/>
  <c r="A471" i="2"/>
  <c r="A472" i="2"/>
  <c r="A474" i="2"/>
  <c r="A475" i="2"/>
  <c r="A477" i="2"/>
  <c r="A478" i="2"/>
  <c r="A479" i="2"/>
  <c r="A480" i="2"/>
  <c r="A481" i="2"/>
  <c r="A482" i="2"/>
  <c r="A484" i="2"/>
  <c r="A485" i="2"/>
  <c r="A486" i="2"/>
  <c r="A487" i="2"/>
  <c r="A488" i="2"/>
  <c r="A489" i="2"/>
  <c r="A490" i="2"/>
  <c r="A492" i="2"/>
  <c r="A493" i="2"/>
  <c r="A494" i="2"/>
  <c r="A495" i="2"/>
  <c r="A496" i="2"/>
  <c r="A497" i="2"/>
  <c r="A498" i="2"/>
  <c r="A499" i="2"/>
  <c r="A500" i="2"/>
  <c r="A501" i="2"/>
  <c r="A502" i="2"/>
  <c r="A503" i="2"/>
  <c r="A504" i="2"/>
  <c r="A505" i="2"/>
  <c r="A507" i="2"/>
  <c r="A508" i="2"/>
  <c r="A510" i="2"/>
  <c r="A511" i="2"/>
  <c r="A512" i="2"/>
  <c r="A513" i="2"/>
  <c r="A514" i="2"/>
  <c r="A515" i="2"/>
  <c r="A516" i="2"/>
  <c r="A517" i="2"/>
  <c r="A518" i="2"/>
  <c r="A519" i="2"/>
  <c r="A520" i="2"/>
  <c r="A521" i="2"/>
  <c r="A523" i="2"/>
  <c r="A524" i="2"/>
  <c r="A525" i="2"/>
  <c r="A526" i="2"/>
  <c r="A527" i="2"/>
  <c r="A528" i="2"/>
  <c r="A529" i="2"/>
  <c r="A530" i="2"/>
  <c r="A532" i="2"/>
  <c r="A533" i="2"/>
  <c r="A534" i="2"/>
  <c r="A535" i="2"/>
  <c r="A536" i="2"/>
  <c r="A537" i="2"/>
  <c r="A538" i="2"/>
  <c r="A539" i="2"/>
  <c r="A540" i="2"/>
  <c r="A542" i="2"/>
  <c r="A543" i="2"/>
  <c r="A544" i="2"/>
  <c r="A545" i="2"/>
  <c r="A546" i="2"/>
  <c r="A547" i="2"/>
  <c r="A548" i="2"/>
  <c r="A549" i="2"/>
  <c r="A550" i="2"/>
  <c r="A552" i="2"/>
  <c r="A553" i="2"/>
  <c r="A554" i="2"/>
  <c r="A555" i="2"/>
  <c r="A556" i="2"/>
  <c r="A557" i="2"/>
  <c r="A558" i="2"/>
  <c r="A559" i="2"/>
  <c r="A560" i="2"/>
  <c r="A562" i="2"/>
  <c r="A563" i="2"/>
  <c r="A564" i="2"/>
  <c r="A566" i="2"/>
  <c r="A567" i="2"/>
  <c r="A568" i="2"/>
  <c r="A569" i="2"/>
  <c r="A570" i="2"/>
  <c r="A571" i="2"/>
  <c r="A572" i="2"/>
  <c r="A573" i="2"/>
  <c r="A576" i="2"/>
  <c r="A578" i="2"/>
  <c r="A580" i="2"/>
  <c r="A581" i="2"/>
  <c r="A583" i="2"/>
  <c r="A586" i="2"/>
  <c r="A588" i="2"/>
  <c r="A591" i="2"/>
  <c r="A594" i="2"/>
  <c r="A595" i="2"/>
  <c r="A597" i="2"/>
  <c r="A598" i="2"/>
  <c r="A599" i="2"/>
  <c r="A601" i="2"/>
  <c r="A602" i="2"/>
  <c r="A604" i="2"/>
  <c r="A605" i="2"/>
  <c r="A606" i="2"/>
  <c r="A607" i="2"/>
  <c r="A608" i="2"/>
  <c r="A609" i="2"/>
  <c r="A611" i="2"/>
  <c r="A612" i="2"/>
  <c r="A613" i="2"/>
  <c r="A614" i="2"/>
  <c r="A617" i="2"/>
  <c r="A618" i="2"/>
  <c r="A619" i="2"/>
  <c r="A620" i="2"/>
  <c r="A621" i="2"/>
  <c r="A622" i="2"/>
  <c r="A623" i="2"/>
  <c r="A625" i="2"/>
  <c r="A627" i="2"/>
  <c r="A628" i="2"/>
  <c r="A629" i="2"/>
  <c r="A631" i="2"/>
  <c r="A632" i="2"/>
  <c r="A633" i="2"/>
  <c r="A634" i="2"/>
  <c r="A635" i="2"/>
  <c r="A636" i="2"/>
  <c r="A637" i="2"/>
  <c r="A638" i="2"/>
  <c r="A639" i="2"/>
  <c r="A641" i="2"/>
  <c r="A642" i="2"/>
  <c r="A643" i="2"/>
  <c r="A644" i="2"/>
  <c r="A645" i="2"/>
  <c r="A646" i="2"/>
  <c r="A648" i="2"/>
  <c r="A649" i="2"/>
  <c r="A650" i="2"/>
  <c r="A651" i="2"/>
  <c r="A653" i="2"/>
  <c r="A654" i="2"/>
  <c r="A655" i="2"/>
  <c r="A656" i="2"/>
  <c r="A657" i="2"/>
  <c r="A658" i="2"/>
  <c r="A659" i="2"/>
  <c r="A661" i="2"/>
  <c r="A662" i="2"/>
  <c r="A664" i="2"/>
  <c r="A666" i="2"/>
  <c r="A668" i="2"/>
  <c r="A670" i="2"/>
  <c r="A672" i="2"/>
  <c r="A674" i="2"/>
  <c r="A676" i="2"/>
  <c r="A678" i="2"/>
  <c r="A680" i="2"/>
  <c r="A682" i="2"/>
  <c r="A683" i="2"/>
  <c r="A684" i="2"/>
  <c r="A686" i="2"/>
  <c r="A688" i="2"/>
  <c r="A689" i="2"/>
  <c r="A690" i="2"/>
  <c r="A692" i="2"/>
  <c r="A694" i="2"/>
  <c r="A695" i="2"/>
  <c r="A697" i="2"/>
  <c r="A699" i="2"/>
  <c r="A700" i="2"/>
  <c r="A702" i="2"/>
  <c r="A704" i="2"/>
  <c r="A705" i="2"/>
  <c r="A706" i="2"/>
  <c r="A708" i="2"/>
  <c r="A710" i="2"/>
  <c r="A712" i="2"/>
  <c r="A714" i="2"/>
  <c r="A716" i="2"/>
  <c r="A717"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5" i="2"/>
  <c r="A747" i="2"/>
  <c r="A749" i="2"/>
  <c r="A750" i="2"/>
  <c r="A751" i="2"/>
  <c r="A752" i="2"/>
  <c r="A753" i="2"/>
  <c r="A754" i="2"/>
  <c r="A755" i="2"/>
  <c r="A756" i="2"/>
  <c r="A757" i="2"/>
  <c r="A759" i="2"/>
  <c r="A760" i="2"/>
  <c r="A761" i="2"/>
  <c r="A763" i="2"/>
  <c r="A765" i="2"/>
  <c r="A767" i="2"/>
  <c r="A769" i="2"/>
  <c r="A771" i="2"/>
  <c r="A773" i="2"/>
  <c r="A774" i="2"/>
  <c r="A776" i="2"/>
  <c r="A777" i="2"/>
  <c r="A778" i="2"/>
  <c r="A779" i="2"/>
  <c r="A780" i="2"/>
  <c r="A782" i="2"/>
  <c r="A783" i="2"/>
  <c r="A784" i="2"/>
  <c r="A785" i="2"/>
  <c r="A786" i="2"/>
  <c r="A787" i="2"/>
  <c r="A788" i="2"/>
  <c r="A789" i="2"/>
  <c r="A790" i="2"/>
  <c r="A791" i="2"/>
  <c r="A792" i="2"/>
  <c r="A793" i="2"/>
  <c r="A794" i="2"/>
  <c r="A795" i="2"/>
  <c r="A796" i="2"/>
  <c r="A797" i="2"/>
  <c r="A799" i="2"/>
  <c r="A800" i="2"/>
  <c r="A801" i="2"/>
  <c r="A802" i="2"/>
  <c r="A803" i="2"/>
  <c r="A804" i="2"/>
  <c r="A805" i="2"/>
  <c r="A806" i="2"/>
  <c r="A807" i="2"/>
  <c r="A808" i="2"/>
  <c r="A809" i="2"/>
  <c r="A810" i="2"/>
  <c r="A811" i="2"/>
  <c r="A812" i="2"/>
  <c r="A813" i="2"/>
  <c r="A814" i="2"/>
  <c r="A815" i="2"/>
  <c r="A816" i="2"/>
  <c r="A817" i="2"/>
  <c r="A818" i="2"/>
  <c r="A819" i="2"/>
  <c r="A821" i="2"/>
  <c r="A5" i="2"/>
  <c r="R6" i="2"/>
  <c r="R7" i="2"/>
  <c r="A11" i="2"/>
  <c r="A12" i="2"/>
  <c r="R15" i="2"/>
  <c r="A16" i="2"/>
  <c r="R16" i="2"/>
  <c r="A17" i="2"/>
  <c r="R17" i="2"/>
  <c r="R19" i="2"/>
  <c r="R20" i="2"/>
  <c r="R21" i="2"/>
  <c r="R22" i="2"/>
  <c r="R23" i="2"/>
  <c r="R24" i="2"/>
  <c r="R25" i="2"/>
  <c r="R26" i="2"/>
  <c r="R28" i="2"/>
  <c r="R29" i="2"/>
  <c r="R30" i="2"/>
  <c r="R31" i="2"/>
  <c r="R36" i="2"/>
  <c r="R38" i="2"/>
  <c r="R39" i="2"/>
  <c r="R40" i="2"/>
  <c r="R41" i="2"/>
  <c r="R42" i="2"/>
  <c r="R43" i="2"/>
  <c r="R44" i="2"/>
  <c r="R45" i="2"/>
  <c r="R47" i="2"/>
  <c r="R48" i="2"/>
  <c r="R49" i="2"/>
  <c r="R50" i="2"/>
  <c r="R54" i="2"/>
  <c r="R55" i="2"/>
  <c r="R56" i="2"/>
  <c r="R57" i="2"/>
  <c r="R58" i="2"/>
  <c r="R60" i="2"/>
  <c r="R61" i="2"/>
  <c r="R63" i="2"/>
  <c r="R64" i="2"/>
  <c r="R65" i="2"/>
  <c r="R67" i="2"/>
  <c r="R68" i="2"/>
  <c r="R76" i="2"/>
  <c r="R77" i="2"/>
  <c r="R78" i="2"/>
  <c r="R80" i="2"/>
  <c r="R81" i="2"/>
  <c r="R82" i="2"/>
  <c r="R83" i="2"/>
  <c r="R84" i="2"/>
  <c r="R85" i="2"/>
  <c r="R86" i="2"/>
  <c r="R87" i="2"/>
  <c r="R88" i="2"/>
  <c r="R90" i="2"/>
  <c r="R92" i="2"/>
  <c r="R93" i="2"/>
  <c r="R94" i="2"/>
  <c r="R95" i="2"/>
  <c r="R97" i="2"/>
  <c r="R98" i="2"/>
  <c r="R99" i="2"/>
  <c r="R100" i="2"/>
  <c r="R101" i="2"/>
  <c r="R102" i="2"/>
  <c r="R103" i="2"/>
  <c r="R104" i="2"/>
  <c r="R105" i="2"/>
  <c r="R106" i="2"/>
  <c r="R107" i="2"/>
  <c r="R109" i="2"/>
  <c r="R110" i="2"/>
  <c r="R111" i="2"/>
  <c r="R112" i="2"/>
  <c r="R113" i="2"/>
  <c r="R114" i="2"/>
  <c r="R116" i="2"/>
  <c r="R117" i="2"/>
  <c r="R118" i="2"/>
  <c r="R119" i="2"/>
  <c r="R120" i="2"/>
  <c r="R121" i="2"/>
  <c r="R122" i="2"/>
  <c r="R124" i="2"/>
  <c r="R125" i="2"/>
  <c r="R126" i="2"/>
  <c r="R127" i="2"/>
  <c r="R128" i="2"/>
  <c r="R129" i="2"/>
  <c r="R130" i="2"/>
  <c r="R132" i="2"/>
  <c r="R133" i="2"/>
  <c r="R134" i="2"/>
  <c r="R135" i="2"/>
  <c r="R136" i="2"/>
  <c r="R138" i="2"/>
  <c r="R139" i="2"/>
  <c r="R143" i="2"/>
  <c r="R144" i="2"/>
  <c r="R145" i="2"/>
  <c r="R147" i="2"/>
  <c r="R148" i="2"/>
  <c r="R149" i="2"/>
  <c r="R150" i="2"/>
  <c r="R151" i="2"/>
  <c r="R153" i="2"/>
  <c r="R154" i="2"/>
  <c r="R155" i="2"/>
  <c r="R156" i="2"/>
  <c r="R161" i="2"/>
  <c r="R162" i="2"/>
  <c r="R163" i="2"/>
  <c r="R164" i="2"/>
  <c r="R166" i="2"/>
  <c r="R167" i="2"/>
  <c r="R168" i="2"/>
  <c r="R170" i="2"/>
  <c r="R171" i="2"/>
  <c r="R172" i="2"/>
  <c r="R173" i="2"/>
  <c r="R175" i="2"/>
  <c r="R179" i="2"/>
  <c r="R180" i="2"/>
  <c r="R182" i="2"/>
  <c r="R183" i="2"/>
  <c r="R184" i="2"/>
  <c r="R185" i="2"/>
  <c r="R186" i="2"/>
  <c r="R187" i="2"/>
  <c r="R188" i="2"/>
  <c r="R190" i="2"/>
  <c r="R191" i="2"/>
  <c r="R192" i="2"/>
  <c r="R193" i="2"/>
  <c r="R198" i="2"/>
  <c r="R199" i="2"/>
  <c r="R200" i="2"/>
  <c r="R202" i="2"/>
  <c r="R203" i="2"/>
  <c r="R205" i="2"/>
  <c r="R206" i="2"/>
  <c r="R207" i="2"/>
  <c r="R209" i="2"/>
  <c r="R210" i="2"/>
  <c r="R211" i="2"/>
  <c r="R216" i="2"/>
  <c r="R217" i="2"/>
  <c r="R219" i="2"/>
  <c r="R220" i="2"/>
  <c r="R221" i="2"/>
  <c r="R224" i="2"/>
  <c r="R225" i="2"/>
  <c r="R226" i="2"/>
  <c r="R228" i="2"/>
  <c r="R229" i="2"/>
  <c r="R230" i="2"/>
  <c r="R231" i="2"/>
  <c r="R235" i="2"/>
  <c r="R236" i="2"/>
  <c r="R237" i="2"/>
  <c r="R238" i="2"/>
  <c r="R239" i="2"/>
  <c r="R240" i="2"/>
  <c r="R242" i="2"/>
  <c r="R243" i="2"/>
  <c r="R245" i="2"/>
  <c r="R246" i="2"/>
  <c r="R248" i="2"/>
  <c r="R249" i="2"/>
  <c r="R254" i="2"/>
  <c r="R256" i="2"/>
  <c r="R257" i="2"/>
  <c r="R258" i="2"/>
  <c r="R259" i="2"/>
  <c r="R261" i="2"/>
  <c r="R262" i="2"/>
  <c r="R263" i="2"/>
  <c r="R265" i="2"/>
  <c r="R266" i="2"/>
  <c r="R267" i="2"/>
  <c r="R268" i="2"/>
  <c r="R270" i="2"/>
  <c r="R275" i="2"/>
  <c r="R277" i="2"/>
  <c r="R278" i="2"/>
  <c r="R279" i="2"/>
  <c r="R280" i="2"/>
  <c r="R282" i="2"/>
  <c r="R283" i="2"/>
  <c r="R285" i="2"/>
  <c r="R287" i="2"/>
  <c r="R288" i="2"/>
  <c r="R290" i="2"/>
  <c r="R291" i="2"/>
  <c r="R298" i="2"/>
  <c r="R299" i="2"/>
  <c r="R300" i="2"/>
  <c r="R302" i="2"/>
  <c r="R303" i="2"/>
  <c r="R307" i="2"/>
  <c r="R318" i="2"/>
  <c r="R320" i="2"/>
  <c r="R322" i="2"/>
  <c r="R323" i="2"/>
  <c r="R324" i="2"/>
  <c r="R326" i="2"/>
  <c r="R330" i="2"/>
  <c r="R337" i="2"/>
  <c r="R343" i="2"/>
  <c r="R345" i="2"/>
  <c r="R348" i="2"/>
  <c r="R350" i="2"/>
  <c r="R351" i="2"/>
  <c r="R352" i="2"/>
  <c r="R353" i="2"/>
  <c r="R355" i="2"/>
  <c r="R357" i="2"/>
  <c r="R359" i="2"/>
  <c r="R360" i="2"/>
  <c r="R361" i="2"/>
  <c r="R362" i="2"/>
  <c r="R381" i="2"/>
  <c r="R382" i="2"/>
  <c r="R383" i="2"/>
  <c r="R386" i="2"/>
  <c r="R388" i="2"/>
  <c r="R390" i="2"/>
  <c r="A405" i="2"/>
  <c r="R425" i="2"/>
  <c r="R426" i="2"/>
  <c r="R427" i="2"/>
  <c r="R428" i="2"/>
  <c r="R430" i="2"/>
  <c r="R431" i="2"/>
  <c r="R437" i="2"/>
  <c r="R438" i="2"/>
  <c r="R440" i="2"/>
  <c r="R442" i="2"/>
  <c r="R443" i="2"/>
  <c r="R444" i="2"/>
  <c r="R446" i="2"/>
  <c r="R448" i="2"/>
  <c r="R449" i="2"/>
  <c r="R451" i="2"/>
  <c r="R452" i="2"/>
  <c r="R454" i="2"/>
  <c r="R456" i="2"/>
  <c r="R462" i="2"/>
  <c r="R463" i="2"/>
  <c r="R464" i="2"/>
  <c r="R466" i="2"/>
  <c r="R467" i="2"/>
  <c r="R468" i="2"/>
  <c r="R469" i="2"/>
  <c r="R470" i="2"/>
  <c r="R471" i="2"/>
  <c r="R472" i="2"/>
  <c r="R474" i="2"/>
  <c r="R475" i="2"/>
  <c r="R477" i="2"/>
  <c r="R478" i="2"/>
  <c r="R479" i="2"/>
  <c r="R480" i="2"/>
  <c r="R481" i="2"/>
  <c r="R482" i="2"/>
  <c r="R484" i="2"/>
  <c r="R485" i="2"/>
  <c r="R486" i="2"/>
  <c r="R487" i="2"/>
  <c r="R488" i="2"/>
  <c r="R489" i="2"/>
  <c r="R490" i="2"/>
  <c r="R492" i="2"/>
  <c r="R493" i="2"/>
  <c r="R494" i="2"/>
  <c r="R495" i="2"/>
  <c r="R496" i="2"/>
  <c r="R497" i="2"/>
  <c r="R498" i="2"/>
  <c r="R499" i="2"/>
  <c r="R500" i="2"/>
  <c r="R501" i="2"/>
  <c r="R502" i="2"/>
  <c r="R503" i="2"/>
  <c r="R504" i="2"/>
  <c r="R505" i="2"/>
  <c r="R507" i="2"/>
  <c r="R508" i="2"/>
  <c r="R510" i="2"/>
  <c r="R511" i="2"/>
  <c r="R512" i="2"/>
  <c r="R513" i="2"/>
  <c r="R514" i="2"/>
  <c r="R515" i="2"/>
  <c r="R516" i="2"/>
  <c r="R517" i="2"/>
  <c r="R518" i="2"/>
  <c r="R519" i="2"/>
  <c r="R520" i="2"/>
  <c r="R521" i="2"/>
  <c r="R523" i="2"/>
  <c r="R524" i="2"/>
  <c r="R525" i="2"/>
  <c r="R526" i="2"/>
  <c r="R527" i="2"/>
  <c r="R528" i="2"/>
  <c r="R529" i="2"/>
  <c r="R530" i="2"/>
  <c r="R531" i="2"/>
  <c r="R532" i="2"/>
  <c r="R534" i="2"/>
  <c r="R535" i="2"/>
  <c r="R536" i="2"/>
  <c r="R537" i="2"/>
  <c r="R538" i="2"/>
  <c r="R539" i="2"/>
  <c r="R540" i="2"/>
  <c r="R542" i="2"/>
  <c r="R543" i="2"/>
  <c r="R544" i="2"/>
  <c r="R545" i="2"/>
  <c r="R546" i="2"/>
  <c r="R547" i="2"/>
  <c r="R548" i="2"/>
  <c r="R550" i="2"/>
  <c r="R551" i="2"/>
  <c r="R552" i="2"/>
  <c r="R553" i="2"/>
  <c r="R554" i="2"/>
  <c r="R555" i="2"/>
  <c r="R556" i="2"/>
  <c r="R557" i="2"/>
  <c r="R558" i="2"/>
  <c r="R559" i="2"/>
  <c r="R560" i="2"/>
  <c r="R562" i="2"/>
  <c r="R563" i="2"/>
  <c r="R564" i="2"/>
  <c r="R566" i="2"/>
  <c r="R568" i="2"/>
  <c r="R569" i="2"/>
  <c r="R570" i="2"/>
  <c r="R571" i="2"/>
  <c r="R572" i="2"/>
  <c r="R573" i="2"/>
  <c r="R576" i="2"/>
  <c r="R578" i="2"/>
  <c r="R580" i="2"/>
  <c r="R581" i="2"/>
  <c r="R583" i="2"/>
  <c r="R586" i="2"/>
  <c r="R588" i="2"/>
  <c r="A589" i="2"/>
  <c r="R597" i="2"/>
  <c r="R598" i="2"/>
  <c r="R599" i="2"/>
  <c r="R601" i="2"/>
  <c r="R602" i="2"/>
  <c r="R604" i="2"/>
  <c r="R605" i="2"/>
  <c r="R606" i="2"/>
  <c r="R607" i="2"/>
  <c r="R608" i="2"/>
  <c r="R609" i="2"/>
  <c r="R611" i="2"/>
  <c r="R612" i="2"/>
  <c r="R618" i="2"/>
  <c r="R619" i="2"/>
  <c r="R620" i="2"/>
  <c r="R621" i="2"/>
  <c r="R622" i="2"/>
  <c r="R623" i="2"/>
  <c r="R625" i="2"/>
  <c r="R627" i="2"/>
  <c r="R628" i="2"/>
  <c r="R629" i="2"/>
  <c r="R630" i="2"/>
  <c r="R631" i="2"/>
  <c r="R632" i="2"/>
  <c r="R636" i="2"/>
  <c r="R637" i="2"/>
  <c r="R638" i="2"/>
  <c r="R639" i="2"/>
  <c r="R640" i="2"/>
  <c r="R641" i="2"/>
  <c r="R642" i="2"/>
  <c r="R643" i="2"/>
  <c r="R644" i="2"/>
  <c r="R645" i="2"/>
  <c r="R646" i="2"/>
  <c r="R647" i="2"/>
  <c r="R648" i="2"/>
  <c r="R649" i="2"/>
  <c r="R650" i="2"/>
  <c r="R655" i="2"/>
  <c r="R656" i="2"/>
  <c r="R657" i="2"/>
  <c r="R658" i="2"/>
  <c r="R659" i="2"/>
  <c r="R661" i="2"/>
  <c r="R662" i="2"/>
  <c r="R664" i="2"/>
  <c r="R666" i="2"/>
  <c r="R668" i="2"/>
  <c r="R670" i="2"/>
  <c r="R672" i="2"/>
  <c r="R680" i="2"/>
  <c r="R682" i="2"/>
  <c r="R683" i="2"/>
  <c r="R684" i="2"/>
  <c r="R686" i="2"/>
  <c r="R688" i="2"/>
  <c r="R689" i="2"/>
  <c r="R690" i="2"/>
  <c r="R692" i="2"/>
  <c r="R694" i="2"/>
  <c r="R695" i="2"/>
  <c r="R697" i="2"/>
  <c r="R699" i="2"/>
  <c r="R705" i="2"/>
  <c r="R706" i="2"/>
  <c r="R708" i="2"/>
  <c r="R710" i="2"/>
  <c r="R712" i="2"/>
  <c r="R714" i="2"/>
  <c r="R716" i="2"/>
  <c r="R717" i="2"/>
  <c r="R719" i="2"/>
  <c r="R720" i="2"/>
  <c r="R721" i="2"/>
  <c r="R722" i="2"/>
  <c r="R726" i="2"/>
  <c r="R727" i="2"/>
  <c r="R728" i="2"/>
  <c r="R729" i="2"/>
  <c r="R730" i="2"/>
  <c r="R731" i="2"/>
  <c r="R732" i="2"/>
  <c r="R733" i="2"/>
  <c r="R734" i="2"/>
  <c r="R735" i="2"/>
  <c r="R736" i="2"/>
  <c r="R737" i="2"/>
  <c r="R741" i="2"/>
  <c r="R742" i="2"/>
  <c r="R743" i="2"/>
  <c r="R745" i="2"/>
  <c r="R747" i="2"/>
  <c r="R749" i="2"/>
  <c r="R750" i="2"/>
  <c r="R751" i="2"/>
  <c r="R752" i="2"/>
  <c r="R753" i="2"/>
  <c r="R754" i="2"/>
  <c r="R755" i="2"/>
  <c r="R756" i="2"/>
  <c r="R761" i="2"/>
  <c r="R763" i="2"/>
  <c r="R765" i="2"/>
  <c r="R767" i="2"/>
  <c r="R769" i="2"/>
  <c r="R771" i="2"/>
  <c r="R773" i="2"/>
  <c r="R774" i="2"/>
  <c r="R776" i="2"/>
  <c r="R777" i="2"/>
  <c r="R778" i="2"/>
  <c r="R779" i="2"/>
  <c r="R780" i="2"/>
  <c r="R782" i="2"/>
  <c r="R783" i="2"/>
  <c r="R785" i="2"/>
  <c r="R786" i="2"/>
  <c r="R787" i="2"/>
  <c r="R788" i="2"/>
  <c r="R789" i="2"/>
  <c r="R790" i="2"/>
  <c r="R791" i="2"/>
  <c r="R792" i="2"/>
  <c r="R793" i="2"/>
  <c r="R794" i="2"/>
  <c r="R795" i="2"/>
  <c r="R796" i="2"/>
  <c r="R797" i="2"/>
  <c r="R799" i="2"/>
  <c r="R800" i="2"/>
  <c r="R801" i="2"/>
  <c r="R802" i="2"/>
  <c r="R803" i="2"/>
  <c r="R804" i="2"/>
  <c r="R805" i="2"/>
  <c r="R806" i="2"/>
  <c r="R807" i="2"/>
  <c r="R808" i="2"/>
  <c r="R809" i="2"/>
  <c r="R810" i="2"/>
  <c r="R811" i="2"/>
  <c r="R812" i="2"/>
  <c r="R813" i="2"/>
  <c r="R814" i="2"/>
  <c r="R815" i="2"/>
  <c r="R816" i="2"/>
  <c r="R817" i="2"/>
  <c r="R818" i="2"/>
  <c r="R819" i="2"/>
  <c r="R821" i="2"/>
  <c r="R411" i="2"/>
  <c r="A398" i="2"/>
  <c r="A51" i="2"/>
  <c r="A407" i="2"/>
  <c r="A306" i="2"/>
  <c r="A13" i="2"/>
  <c r="A677" i="2"/>
  <c r="A34" i="2"/>
  <c r="A575" i="2"/>
  <c r="A748" i="2"/>
  <c r="R561" i="2"/>
  <c r="R395" i="2"/>
  <c r="A169" i="2"/>
  <c r="A37" i="2"/>
  <c r="B10" i="2"/>
  <c r="A10" i="2"/>
  <c r="A204" i="2"/>
  <c r="A27" i="2"/>
  <c r="R718" i="2"/>
  <c r="A685" i="2"/>
  <c r="R565" i="2"/>
  <c r="A244" i="2"/>
  <c r="A15" i="2"/>
  <c r="R593" i="2"/>
  <c r="R37" i="2"/>
  <c r="A531" i="2"/>
  <c r="A47" i="2"/>
  <c r="A14" i="2"/>
  <c r="B8" i="4"/>
  <c r="T802" i="2" l="1"/>
  <c r="T789" i="2"/>
  <c r="T778" i="2"/>
  <c r="T756" i="2"/>
  <c r="T747" i="2"/>
  <c r="T741" i="2"/>
  <c r="T559" i="2"/>
  <c r="T544" i="2"/>
  <c r="T482" i="2"/>
  <c r="T468" i="2"/>
  <c r="T352" i="2"/>
  <c r="T88" i="2"/>
  <c r="T6" i="2"/>
  <c r="V661" i="2"/>
  <c r="T661" i="2"/>
  <c r="V628" i="2"/>
  <c r="T628" i="2"/>
  <c r="V622" i="2"/>
  <c r="T622" i="2"/>
  <c r="V607" i="2"/>
  <c r="T607" i="2"/>
  <c r="V571" i="2"/>
  <c r="V563" i="2"/>
  <c r="T563" i="2"/>
  <c r="V558" i="2"/>
  <c r="T558" i="2"/>
  <c r="V518" i="2"/>
  <c r="T518" i="2"/>
  <c r="V493" i="2"/>
  <c r="T493" i="2"/>
  <c r="V484" i="2"/>
  <c r="T484" i="2"/>
  <c r="V357" i="2"/>
  <c r="T357" i="2"/>
  <c r="V343" i="2"/>
  <c r="T343" i="2"/>
  <c r="V285" i="2"/>
  <c r="T285" i="2"/>
  <c r="V279" i="2"/>
  <c r="T279" i="2"/>
  <c r="V258" i="2"/>
  <c r="T258" i="2"/>
  <c r="V229" i="2"/>
  <c r="T229" i="2"/>
  <c r="V193" i="2"/>
  <c r="T193" i="2"/>
  <c r="V188" i="2"/>
  <c r="T188" i="2"/>
  <c r="V103" i="2"/>
  <c r="T103" i="2"/>
  <c r="T800" i="2"/>
  <c r="V800" i="2"/>
  <c r="V765" i="2"/>
  <c r="T765" i="2"/>
  <c r="V750" i="2"/>
  <c r="T750" i="2"/>
  <c r="V735" i="2"/>
  <c r="T735" i="2"/>
  <c r="V576" i="2"/>
  <c r="T576" i="2"/>
  <c r="V553" i="2"/>
  <c r="T553" i="2"/>
  <c r="V514" i="2"/>
  <c r="T514" i="2"/>
  <c r="V500" i="2"/>
  <c r="T500" i="2"/>
  <c r="V48" i="2"/>
  <c r="T48" i="2"/>
  <c r="V44" i="2"/>
  <c r="T44" i="2"/>
  <c r="T795" i="2"/>
  <c r="T773" i="2"/>
  <c r="V727" i="2"/>
  <c r="T727" i="2"/>
  <c r="V672" i="2"/>
  <c r="T672" i="2"/>
  <c r="V644" i="2"/>
  <c r="T644" i="2"/>
  <c r="V635" i="2"/>
  <c r="T635" i="2"/>
  <c r="V581" i="2"/>
  <c r="T581" i="2"/>
  <c r="V426" i="2"/>
  <c r="T426" i="2"/>
  <c r="V353" i="2"/>
  <c r="T353" i="2"/>
  <c r="V348" i="2"/>
  <c r="T348" i="2"/>
  <c r="V324" i="2"/>
  <c r="T324" i="2"/>
  <c r="V266" i="2"/>
  <c r="T266" i="2"/>
  <c r="V245" i="2"/>
  <c r="T245" i="2"/>
  <c r="V205" i="2"/>
  <c r="T205" i="2"/>
  <c r="V182" i="2"/>
  <c r="T182" i="2"/>
  <c r="V167" i="2"/>
  <c r="T167" i="2"/>
  <c r="V162" i="2"/>
  <c r="T162" i="2"/>
  <c r="V144" i="2"/>
  <c r="T144" i="2"/>
  <c r="V130" i="2"/>
  <c r="T130" i="2"/>
  <c r="V84" i="2"/>
  <c r="T84" i="2"/>
  <c r="V56" i="2"/>
  <c r="T56" i="2"/>
  <c r="V21" i="2"/>
  <c r="T21" i="2"/>
  <c r="U781" i="2"/>
  <c r="U584" i="2"/>
  <c r="T791" i="2"/>
  <c r="T743" i="2"/>
  <c r="V818" i="2"/>
  <c r="T818" i="2"/>
  <c r="V793" i="2"/>
  <c r="T793" i="2"/>
  <c r="V785" i="2"/>
  <c r="T785" i="2"/>
  <c r="V776" i="2"/>
  <c r="T776" i="2"/>
  <c r="V546" i="2"/>
  <c r="T546" i="2"/>
  <c r="V542" i="2"/>
  <c r="T542" i="2"/>
  <c r="V537" i="2"/>
  <c r="T537" i="2"/>
  <c r="V524" i="2"/>
  <c r="T524" i="2"/>
  <c r="V466" i="2"/>
  <c r="T466" i="2"/>
  <c r="V454" i="2"/>
  <c r="T454" i="2"/>
  <c r="V430" i="2"/>
  <c r="T430" i="2"/>
  <c r="V378" i="2"/>
  <c r="T378" i="2"/>
  <c r="V238" i="2"/>
  <c r="T238" i="2"/>
  <c r="V219" i="2"/>
  <c r="T219" i="2"/>
  <c r="V28" i="2"/>
  <c r="T28" i="2"/>
  <c r="A698" i="2"/>
  <c r="U457" i="2"/>
  <c r="U447" i="2"/>
  <c r="A687" i="2"/>
  <c r="A669" i="2"/>
  <c r="A423" i="2"/>
  <c r="A391" i="2"/>
  <c r="A367" i="2"/>
  <c r="A312" i="2"/>
  <c r="A294" i="2"/>
  <c r="A284" i="2"/>
  <c r="A269" i="2"/>
  <c r="A253" i="2"/>
  <c r="U165" i="2"/>
  <c r="U137" i="2"/>
  <c r="U770" i="2"/>
  <c r="U594" i="2"/>
  <c r="U476" i="2"/>
  <c r="U459" i="2"/>
  <c r="U439" i="2"/>
  <c r="T336" i="2"/>
  <c r="Q400" i="2"/>
  <c r="R400" i="2" s="1"/>
  <c r="Q368" i="2"/>
  <c r="R368" i="2" s="1"/>
  <c r="Q336" i="2"/>
  <c r="R336" i="2" s="1"/>
  <c r="A491" i="2"/>
  <c r="A459" i="2"/>
  <c r="A450" i="2"/>
  <c r="A439" i="2"/>
  <c r="A373" i="2"/>
  <c r="A346" i="2"/>
  <c r="Q329" i="2"/>
  <c r="R329" i="2" s="1"/>
  <c r="A319" i="2"/>
  <c r="B402" i="3"/>
  <c r="R759" i="2"/>
  <c r="A66" i="2"/>
  <c r="T816" i="2"/>
  <c r="T35" i="2"/>
  <c r="A701" i="2"/>
  <c r="A419" i="2"/>
  <c r="R460" i="2"/>
  <c r="R195" i="2"/>
  <c r="T566" i="2"/>
  <c r="A317" i="2"/>
  <c r="A369" i="2"/>
  <c r="A453" i="2"/>
  <c r="A746" i="2"/>
  <c r="A410" i="2"/>
  <c r="A75" i="2"/>
  <c r="A433" i="2"/>
  <c r="R757" i="2"/>
  <c r="R740" i="2"/>
  <c r="R724" i="2"/>
  <c r="A703" i="2"/>
  <c r="A640" i="2"/>
  <c r="A584" i="2"/>
  <c r="R458" i="2"/>
  <c r="A396" i="2"/>
  <c r="R296" i="2"/>
  <c r="R215" i="2"/>
  <c r="R194" i="2"/>
  <c r="R157" i="2"/>
  <c r="R140" i="2"/>
  <c r="I457" i="2"/>
  <c r="I137" i="2"/>
  <c r="U423" i="2"/>
  <c r="T814" i="2"/>
  <c r="T548" i="2"/>
  <c r="T530" i="2"/>
  <c r="T487" i="2"/>
  <c r="T444" i="2"/>
  <c r="T272" i="2"/>
  <c r="T74" i="2"/>
  <c r="T52" i="2"/>
  <c r="Q344" i="2"/>
  <c r="R344" i="2" s="1"/>
  <c r="Q305" i="2"/>
  <c r="R305" i="2" s="1"/>
  <c r="A293" i="2"/>
  <c r="A411" i="2"/>
  <c r="R159" i="2"/>
  <c r="A775" i="2"/>
  <c r="A377" i="2"/>
  <c r="A374" i="2"/>
  <c r="A333" i="2"/>
  <c r="A389" i="2"/>
  <c r="A457" i="2"/>
  <c r="A772" i="2"/>
  <c r="A483" i="2"/>
  <c r="A89" i="2"/>
  <c r="A522" i="2"/>
  <c r="R739" i="2"/>
  <c r="R723" i="2"/>
  <c r="R702" i="2"/>
  <c r="R678" i="2"/>
  <c r="R654" i="2"/>
  <c r="R436" i="2"/>
  <c r="R295" i="2"/>
  <c r="R274" i="2"/>
  <c r="R234" i="2"/>
  <c r="R213" i="2"/>
  <c r="R9" i="2"/>
  <c r="B337" i="3"/>
  <c r="I584" i="2"/>
  <c r="U417" i="2"/>
  <c r="U329" i="2"/>
  <c r="T702" i="2"/>
  <c r="T584" i="2"/>
  <c r="T547" i="2"/>
  <c r="T224" i="2"/>
  <c r="T73" i="2"/>
  <c r="T32" i="2"/>
  <c r="Q768" i="2"/>
  <c r="R768" i="2" s="1"/>
  <c r="Q758" i="2"/>
  <c r="R758" i="2" s="1"/>
  <c r="Q584" i="2"/>
  <c r="R584" i="2" s="1"/>
  <c r="Q447" i="2"/>
  <c r="R447" i="2" s="1"/>
  <c r="Q334" i="2"/>
  <c r="R334" i="2" s="1"/>
  <c r="A70" i="2"/>
  <c r="R158" i="2"/>
  <c r="T549" i="2"/>
  <c r="A334" i="2"/>
  <c r="A394" i="2"/>
  <c r="A630" i="2"/>
  <c r="A403" i="2"/>
  <c r="A626" i="2"/>
  <c r="A241" i="2"/>
  <c r="A414" i="2"/>
  <c r="A476" i="2"/>
  <c r="A820" i="2"/>
  <c r="R738" i="2"/>
  <c r="R700" i="2"/>
  <c r="R676" i="2"/>
  <c r="R653" i="2"/>
  <c r="R434" i="2"/>
  <c r="R273" i="2"/>
  <c r="R233" i="2"/>
  <c r="R212" i="2"/>
  <c r="R8" i="2"/>
  <c r="B534" i="3"/>
  <c r="U51" i="2"/>
  <c r="T725" i="2"/>
  <c r="T654" i="2"/>
  <c r="U600" i="2"/>
  <c r="U483" i="2"/>
  <c r="T307" i="2"/>
  <c r="T185" i="2"/>
  <c r="T72" i="2"/>
  <c r="T50" i="2"/>
  <c r="A313" i="2"/>
  <c r="R704" i="2"/>
  <c r="R141" i="2"/>
  <c r="T783" i="2"/>
  <c r="A429" i="2"/>
  <c r="A420" i="2"/>
  <c r="A247" i="2"/>
  <c r="A404" i="2"/>
  <c r="A412" i="2"/>
  <c r="A445" i="2"/>
  <c r="A707" i="2"/>
  <c r="A395" i="2"/>
  <c r="A336" i="2"/>
  <c r="A441" i="2"/>
  <c r="A181" i="2"/>
  <c r="A764" i="2"/>
  <c r="A222" i="2"/>
  <c r="A582" i="2"/>
  <c r="R674" i="2"/>
  <c r="R432" i="2"/>
  <c r="R292" i="2"/>
  <c r="R272" i="2"/>
  <c r="R251" i="2"/>
  <c r="R232" i="2"/>
  <c r="A62" i="2"/>
  <c r="U37" i="2"/>
  <c r="T723" i="2"/>
  <c r="T676" i="2"/>
  <c r="T652" i="2"/>
  <c r="T461" i="2"/>
  <c r="U407" i="2"/>
  <c r="T391" i="2"/>
  <c r="T339" i="2"/>
  <c r="T91" i="2"/>
  <c r="V135" i="2"/>
  <c r="AB509" i="3"/>
  <c r="AC509" i="3" s="1"/>
  <c r="A696" i="2"/>
  <c r="R461" i="2"/>
  <c r="R178" i="2"/>
  <c r="T533" i="2"/>
  <c r="A397" i="2"/>
  <c r="T273" i="2"/>
  <c r="T142" i="2"/>
  <c r="A137" i="2"/>
  <c r="A327" i="2"/>
  <c r="A421" i="2"/>
  <c r="A660" i="2"/>
  <c r="A392" i="2"/>
  <c r="A281" i="2"/>
  <c r="A509" i="2"/>
  <c r="A400" i="2"/>
  <c r="A289" i="2"/>
  <c r="A652" i="2"/>
  <c r="R651" i="2"/>
  <c r="A600" i="2"/>
  <c r="R250" i="2"/>
  <c r="I165" i="2"/>
  <c r="U401" i="2"/>
  <c r="U317" i="2"/>
  <c r="T806" i="2"/>
  <c r="T651" i="2"/>
  <c r="T480" i="2"/>
  <c r="T390" i="2"/>
  <c r="T338" i="2"/>
  <c r="T305" i="2"/>
  <c r="T158" i="2"/>
  <c r="T90" i="2"/>
  <c r="T9" i="2"/>
  <c r="A709" i="2"/>
  <c r="R142" i="2"/>
  <c r="A335" i="2"/>
  <c r="A715" i="2"/>
  <c r="A822" i="2"/>
  <c r="A417" i="2"/>
  <c r="A424" i="2"/>
  <c r="A590" i="2"/>
  <c r="A315" i="2"/>
  <c r="A663" i="2"/>
  <c r="A574" i="2"/>
  <c r="A301" i="2"/>
  <c r="A673" i="2"/>
  <c r="R635" i="2"/>
  <c r="R617" i="2"/>
  <c r="A152" i="2"/>
  <c r="A96" i="2"/>
  <c r="B345" i="3"/>
  <c r="U551" i="2"/>
  <c r="U397" i="2"/>
  <c r="U189" i="2"/>
  <c r="T479" i="2"/>
  <c r="T337" i="2"/>
  <c r="T157" i="2"/>
  <c r="T114" i="2"/>
  <c r="T8" i="2"/>
  <c r="V630" i="2"/>
  <c r="Q615" i="2"/>
  <c r="R615" i="2" s="1"/>
  <c r="Q596" i="2"/>
  <c r="R596" i="2" s="1"/>
  <c r="Q10" i="2"/>
  <c r="AB423" i="3"/>
  <c r="AC423" i="3" s="1"/>
  <c r="AB388" i="3"/>
  <c r="AC388" i="3" s="1"/>
  <c r="AB367" i="3"/>
  <c r="AC367" i="3" s="1"/>
  <c r="A214" i="2"/>
  <c r="A308" i="2"/>
  <c r="T660" i="2"/>
  <c r="A408" i="2"/>
  <c r="A551" i="2"/>
  <c r="A506" i="2"/>
  <c r="A422" i="2"/>
  <c r="A455" i="2"/>
  <c r="A693" i="2"/>
  <c r="A325" i="2"/>
  <c r="A610" i="2"/>
  <c r="A160" i="2"/>
  <c r="A316" i="2"/>
  <c r="A718" i="2"/>
  <c r="R634" i="2"/>
  <c r="U395" i="2"/>
  <c r="T718" i="2"/>
  <c r="T595" i="2"/>
  <c r="T240" i="2"/>
  <c r="T178" i="2"/>
  <c r="U46" i="2"/>
  <c r="T24" i="2"/>
  <c r="Q509" i="2"/>
  <c r="R509" i="2" s="1"/>
  <c r="Q399" i="2"/>
  <c r="R399" i="2" s="1"/>
  <c r="Q375" i="2"/>
  <c r="R375" i="2" s="1"/>
  <c r="A227" i="2"/>
  <c r="R196" i="2"/>
  <c r="T759" i="2"/>
  <c r="A647" i="2"/>
  <c r="A328" i="2"/>
  <c r="A59" i="2"/>
  <c r="A758" i="2"/>
  <c r="A341" i="2"/>
  <c r="A331" i="2"/>
  <c r="A208" i="2"/>
  <c r="A321" i="2"/>
  <c r="A781" i="2"/>
  <c r="R633" i="2"/>
  <c r="A615" i="2"/>
  <c r="U15" i="2"/>
  <c r="T436" i="2"/>
  <c r="U335" i="2"/>
  <c r="T177" i="2"/>
  <c r="AB421" i="3"/>
  <c r="AC421" i="3" s="1"/>
  <c r="AB382" i="3"/>
  <c r="AC382" i="3" s="1"/>
  <c r="T556" i="2"/>
  <c r="T521" i="2"/>
  <c r="T498" i="2"/>
  <c r="T351" i="2"/>
  <c r="T334" i="2"/>
  <c r="T282" i="2"/>
  <c r="T261" i="2"/>
  <c r="T108" i="2"/>
  <c r="Q420" i="2"/>
  <c r="R420" i="2" s="1"/>
  <c r="Q332" i="2"/>
  <c r="R332" i="2" s="1"/>
  <c r="A342" i="2"/>
  <c r="R760" i="2"/>
  <c r="A565" i="2"/>
  <c r="A79" i="2"/>
  <c r="A69" i="2"/>
  <c r="A768" i="2"/>
  <c r="A309" i="2"/>
  <c r="A587" i="2"/>
  <c r="A376" i="2"/>
  <c r="A579" i="2"/>
  <c r="A201" i="2"/>
  <c r="A681" i="2"/>
  <c r="A370" i="2"/>
  <c r="A385" i="2"/>
  <c r="A123" i="2"/>
  <c r="A264" i="2"/>
  <c r="A349" i="2"/>
  <c r="R613" i="2"/>
  <c r="A596" i="2"/>
  <c r="R378" i="2"/>
  <c r="A671" i="2"/>
  <c r="R18" i="2"/>
  <c r="A223" i="2"/>
  <c r="B317" i="3"/>
  <c r="T642" i="2"/>
  <c r="T615" i="2"/>
  <c r="T539" i="2"/>
  <c r="T497" i="2"/>
  <c r="T434" i="2"/>
  <c r="T215" i="2"/>
  <c r="T196" i="2"/>
  <c r="T106" i="2"/>
  <c r="Q746" i="2"/>
  <c r="R746" i="2" s="1"/>
  <c r="Q409" i="2"/>
  <c r="R409" i="2" s="1"/>
  <c r="A340" i="2"/>
  <c r="A365" i="2"/>
  <c r="A131" i="2"/>
  <c r="A416" i="2"/>
  <c r="A165" i="2"/>
  <c r="A255" i="2"/>
  <c r="A447" i="2"/>
  <c r="A363" i="2"/>
  <c r="A174" i="2"/>
  <c r="A593" i="2"/>
  <c r="A415" i="2"/>
  <c r="A665" i="2"/>
  <c r="A305" i="2"/>
  <c r="A271" i="2"/>
  <c r="A276" i="2"/>
  <c r="A311" i="2"/>
  <c r="A356" i="2"/>
  <c r="A766" i="2"/>
  <c r="A711" i="2"/>
  <c r="R595" i="2"/>
  <c r="A465" i="2"/>
  <c r="A375" i="2"/>
  <c r="R74" i="2"/>
  <c r="R35" i="2"/>
  <c r="B73" i="3"/>
  <c r="I447" i="2"/>
  <c r="T712" i="2"/>
  <c r="T614" i="2"/>
  <c r="T591" i="2"/>
  <c r="T332" i="2"/>
  <c r="T234" i="2"/>
  <c r="T194" i="2"/>
  <c r="T149" i="2"/>
  <c r="T125" i="2"/>
  <c r="T82" i="2"/>
  <c r="T42" i="2"/>
  <c r="A409" i="2"/>
  <c r="T567" i="2"/>
  <c r="A713" i="2"/>
  <c r="R725" i="2"/>
  <c r="A679" i="2"/>
  <c r="A561" i="2"/>
  <c r="A366" i="2"/>
  <c r="A616" i="2"/>
  <c r="A347" i="2"/>
  <c r="A387" i="2"/>
  <c r="A675" i="2"/>
  <c r="A304" i="2"/>
  <c r="A286" i="2"/>
  <c r="A371" i="2"/>
  <c r="R339" i="2"/>
  <c r="R73" i="2"/>
  <c r="R53" i="2"/>
  <c r="R34" i="2"/>
  <c r="T739" i="2"/>
  <c r="U590" i="2"/>
  <c r="T432" i="2"/>
  <c r="T399" i="2"/>
  <c r="T296" i="2"/>
  <c r="T233" i="2"/>
  <c r="T213" i="2"/>
  <c r="T60" i="2"/>
  <c r="T18" i="2"/>
  <c r="T274" i="2"/>
  <c r="A372" i="2"/>
  <c r="R177" i="2"/>
  <c r="A344" i="2"/>
  <c r="A354" i="2"/>
  <c r="A332" i="2"/>
  <c r="R614" i="2"/>
  <c r="R380" i="2"/>
  <c r="A189" i="2"/>
  <c r="A603" i="2"/>
  <c r="A310" i="2"/>
  <c r="A401" i="2"/>
  <c r="A473" i="2"/>
  <c r="A368" i="2"/>
  <c r="A435" i="2"/>
  <c r="A218" i="2"/>
  <c r="A691" i="2"/>
  <c r="A314" i="2"/>
  <c r="A399" i="2"/>
  <c r="A406" i="2"/>
  <c r="A667" i="2"/>
  <c r="A297" i="2"/>
  <c r="A384" i="2"/>
  <c r="A393" i="2"/>
  <c r="R784" i="2"/>
  <c r="R591" i="2"/>
  <c r="R567" i="2"/>
  <c r="R549" i="2"/>
  <c r="R533" i="2"/>
  <c r="A413" i="2"/>
  <c r="A364" i="2"/>
  <c r="R338" i="2"/>
  <c r="A260" i="2"/>
  <c r="R108" i="2"/>
  <c r="R91" i="2"/>
  <c r="R72" i="2"/>
  <c r="R52" i="2"/>
  <c r="R32" i="2"/>
  <c r="T380" i="2"/>
  <c r="T295" i="2"/>
  <c r="T212" i="2"/>
  <c r="Q319" i="2"/>
  <c r="R319" i="2" s="1"/>
  <c r="X178" i="5"/>
  <c r="Y178" i="5" s="1"/>
  <c r="V168" i="2"/>
  <c r="T51" i="2"/>
  <c r="Q393" i="2"/>
  <c r="R393" i="2" s="1"/>
  <c r="T5" i="2"/>
  <c r="Q770" i="2"/>
  <c r="R770" i="2" s="1"/>
  <c r="U746" i="2"/>
  <c r="T33" i="2"/>
  <c r="V652" i="2"/>
  <c r="Q541" i="2"/>
  <c r="R541" i="2" s="1"/>
  <c r="Q506" i="2"/>
  <c r="R506" i="2" s="1"/>
  <c r="Q473" i="2"/>
  <c r="R473" i="2" s="1"/>
  <c r="Q422" i="2"/>
  <c r="R422" i="2" s="1"/>
  <c r="Q418" i="2"/>
  <c r="R418" i="2" s="1"/>
  <c r="Q414" i="2"/>
  <c r="R414" i="2" s="1"/>
  <c r="Q406" i="2"/>
  <c r="R406" i="2" s="1"/>
  <c r="Q402" i="2"/>
  <c r="R402" i="2" s="1"/>
  <c r="Q389" i="2"/>
  <c r="R389" i="2" s="1"/>
  <c r="Q310" i="2"/>
  <c r="R310" i="2" s="1"/>
  <c r="Q197" i="2"/>
  <c r="R197" i="2" s="1"/>
  <c r="Q71" i="2"/>
  <c r="Q62" i="2"/>
  <c r="T62" i="2" s="1"/>
  <c r="X264" i="5"/>
  <c r="Y264" i="5" s="1"/>
  <c r="U399" i="2"/>
  <c r="T768" i="2"/>
  <c r="Q214" i="2"/>
  <c r="R214" i="2" s="1"/>
  <c r="Q165" i="2"/>
  <c r="R165" i="2" s="1"/>
  <c r="Q160" i="2"/>
  <c r="R160" i="2" s="1"/>
  <c r="Q115" i="2"/>
  <c r="R115" i="2" s="1"/>
  <c r="Q79" i="2"/>
  <c r="R79" i="2" s="1"/>
  <c r="X279" i="5"/>
  <c r="Y279" i="5" s="1"/>
  <c r="Q328" i="2"/>
  <c r="R328" i="2" s="1"/>
  <c r="Q70" i="2"/>
  <c r="R70" i="2" s="1"/>
  <c r="Q59" i="2"/>
  <c r="R59" i="2" s="1"/>
  <c r="T541" i="2"/>
  <c r="Q429" i="2"/>
  <c r="R429" i="2" s="1"/>
  <c r="V413" i="2"/>
  <c r="Q379" i="2"/>
  <c r="R379" i="2" s="1"/>
  <c r="Q374" i="2"/>
  <c r="R374" i="2" s="1"/>
  <c r="Q370" i="2"/>
  <c r="R370" i="2" s="1"/>
  <c r="Q358" i="2"/>
  <c r="R358" i="2" s="1"/>
  <c r="V344" i="2"/>
  <c r="V334" i="2"/>
  <c r="Q333" i="2"/>
  <c r="R333" i="2" s="1"/>
  <c r="Q169" i="2"/>
  <c r="Q14" i="2"/>
  <c r="R14" i="2" s="1"/>
  <c r="N45" i="5"/>
  <c r="AB588" i="3"/>
  <c r="AC588" i="3" s="1"/>
  <c r="AB577" i="3"/>
  <c r="AC577" i="3" s="1"/>
  <c r="AB534" i="3"/>
  <c r="AC534" i="3" s="1"/>
  <c r="AB494" i="3"/>
  <c r="AC494" i="3" s="1"/>
  <c r="AB468" i="3"/>
  <c r="AC468" i="3" s="1"/>
  <c r="X238" i="5"/>
  <c r="Y238" i="5" s="1"/>
  <c r="X218" i="5"/>
  <c r="Y218" i="5" s="1"/>
  <c r="X216" i="5"/>
  <c r="Y216" i="5" s="1"/>
  <c r="X184" i="5"/>
  <c r="Y184" i="5" s="1"/>
  <c r="T344" i="2"/>
  <c r="V647" i="2"/>
  <c r="V420" i="2"/>
  <c r="Q146" i="2"/>
  <c r="R146" i="2" s="1"/>
  <c r="X220" i="5"/>
  <c r="Y220" i="5" s="1"/>
  <c r="X219" i="5"/>
  <c r="Y219" i="5" s="1"/>
  <c r="X187" i="5"/>
  <c r="Y187" i="5" s="1"/>
  <c r="A28" i="5"/>
  <c r="Q398" i="2"/>
  <c r="R398" i="2" s="1"/>
  <c r="V391" i="2"/>
  <c r="Q365" i="2"/>
  <c r="Q356" i="2"/>
  <c r="R356" i="2" s="1"/>
  <c r="AB380" i="3"/>
  <c r="AC380" i="3" s="1"/>
  <c r="X204" i="5"/>
  <c r="Y204" i="5" s="1"/>
  <c r="X69" i="5"/>
  <c r="Y69" i="5" s="1"/>
  <c r="T379" i="2"/>
  <c r="T27" i="2"/>
  <c r="V275" i="2"/>
  <c r="T275" i="2"/>
  <c r="V267" i="2"/>
  <c r="T267" i="2"/>
  <c r="V262" i="2"/>
  <c r="T262" i="2"/>
  <c r="V257" i="2"/>
  <c r="T257" i="2"/>
  <c r="V184" i="2"/>
  <c r="T184" i="2"/>
  <c r="V147" i="2"/>
  <c r="T147" i="2"/>
  <c r="U575" i="2"/>
  <c r="U356" i="2"/>
  <c r="U328" i="2"/>
  <c r="U305" i="2"/>
  <c r="T603" i="2"/>
  <c r="T569" i="2"/>
  <c r="T560" i="2"/>
  <c r="T527" i="2"/>
  <c r="T519" i="2"/>
  <c r="T490" i="2"/>
  <c r="T486" i="2"/>
  <c r="T251" i="2"/>
  <c r="U71" i="2"/>
  <c r="T71" i="2"/>
  <c r="V207" i="2"/>
  <c r="T207" i="2"/>
  <c r="V161" i="2"/>
  <c r="T161" i="2"/>
  <c r="U561" i="2"/>
  <c r="U5" i="2"/>
  <c r="T797" i="2"/>
  <c r="T503" i="2"/>
  <c r="T481" i="2"/>
  <c r="T469" i="2"/>
  <c r="T452" i="2"/>
  <c r="T448" i="2"/>
  <c r="T362" i="2"/>
  <c r="T298" i="2"/>
  <c r="T199" i="2"/>
  <c r="T195" i="2"/>
  <c r="T191" i="2"/>
  <c r="T154" i="2"/>
  <c r="T150" i="2"/>
  <c r="V230" i="2"/>
  <c r="T230" i="2"/>
  <c r="V172" i="2"/>
  <c r="T172" i="2"/>
  <c r="V164" i="2"/>
  <c r="T164" i="2"/>
  <c r="V156" i="2"/>
  <c r="T156" i="2"/>
  <c r="U391" i="2"/>
  <c r="T513" i="2"/>
  <c r="T508" i="2"/>
  <c r="T464" i="2"/>
  <c r="T460" i="2"/>
  <c r="T431" i="2"/>
  <c r="T388" i="2"/>
  <c r="T280" i="2"/>
  <c r="V572" i="2"/>
  <c r="V252" i="2"/>
  <c r="T252" i="2"/>
  <c r="V248" i="2"/>
  <c r="V243" i="2"/>
  <c r="T243" i="2"/>
  <c r="V239" i="2"/>
  <c r="V236" i="2"/>
  <c r="T236" i="2"/>
  <c r="V180" i="2"/>
  <c r="T180" i="2"/>
  <c r="V176" i="2"/>
  <c r="T176" i="2"/>
  <c r="T145" i="2"/>
  <c r="T140" i="2"/>
  <c r="T132" i="2"/>
  <c r="T128" i="2"/>
  <c r="T111" i="2"/>
  <c r="T107" i="2"/>
  <c r="T98" i="2"/>
  <c r="T93" i="2"/>
  <c r="T80" i="2"/>
  <c r="T76" i="2"/>
  <c r="T38" i="2"/>
  <c r="T34" i="2"/>
  <c r="T30" i="2"/>
  <c r="T26" i="2"/>
  <c r="T22" i="2"/>
  <c r="Q762" i="2"/>
  <c r="R762" i="2" s="1"/>
  <c r="Q715" i="2"/>
  <c r="R715" i="2" s="1"/>
  <c r="Q696" i="2"/>
  <c r="R696" i="2" s="1"/>
  <c r="Q675" i="2"/>
  <c r="R675" i="2" s="1"/>
  <c r="V565" i="2"/>
  <c r="Q483" i="2"/>
  <c r="R483" i="2" s="1"/>
  <c r="Q457" i="2"/>
  <c r="R457" i="2" s="1"/>
  <c r="Q455" i="2"/>
  <c r="R455" i="2" s="1"/>
  <c r="Q421" i="2"/>
  <c r="R421" i="2" s="1"/>
  <c r="Q412" i="2"/>
  <c r="R412" i="2" s="1"/>
  <c r="V368" i="2"/>
  <c r="Q364" i="2"/>
  <c r="R364" i="2" s="1"/>
  <c r="Q306" i="2"/>
  <c r="Q13" i="2"/>
  <c r="Q12" i="2"/>
  <c r="R12" i="2" s="1"/>
  <c r="A8" i="5"/>
  <c r="N56" i="5"/>
  <c r="AB597" i="3"/>
  <c r="AC597" i="3" s="1"/>
  <c r="X242" i="5"/>
  <c r="Y242" i="5" s="1"/>
  <c r="X153" i="5"/>
  <c r="Y153" i="5" s="1"/>
  <c r="A22" i="5"/>
  <c r="A21" i="5"/>
  <c r="T139" i="2"/>
  <c r="T110" i="2"/>
  <c r="T101" i="2"/>
  <c r="T83" i="2"/>
  <c r="T68" i="2"/>
  <c r="T64" i="2"/>
  <c r="T58" i="2"/>
  <c r="T53" i="2"/>
  <c r="T41" i="2"/>
  <c r="T29" i="2"/>
  <c r="Q781" i="2"/>
  <c r="R781" i="2" s="1"/>
  <c r="Q616" i="2"/>
  <c r="R616" i="2" s="1"/>
  <c r="Q590" i="2"/>
  <c r="R590" i="2" s="1"/>
  <c r="Q589" i="2"/>
  <c r="R589" i="2" s="1"/>
  <c r="Q575" i="2"/>
  <c r="R575" i="2" s="1"/>
  <c r="Q574" i="2"/>
  <c r="R574" i="2" s="1"/>
  <c r="Q491" i="2"/>
  <c r="T491" i="2" s="1"/>
  <c r="Q433" i="2"/>
  <c r="V433" i="2" s="1"/>
  <c r="Q423" i="2"/>
  <c r="Q410" i="2"/>
  <c r="R410" i="2" s="1"/>
  <c r="Q371" i="2"/>
  <c r="R371" i="2" s="1"/>
  <c r="Q366" i="2"/>
  <c r="R366" i="2" s="1"/>
  <c r="A13" i="5"/>
  <c r="X255" i="5"/>
  <c r="Y255" i="5" s="1"/>
  <c r="X214" i="5"/>
  <c r="Y214" i="5" s="1"/>
  <c r="X208" i="5"/>
  <c r="Y208" i="5" s="1"/>
  <c r="Y29" i="5"/>
  <c r="Q707" i="2"/>
  <c r="R707" i="2" s="1"/>
  <c r="Q703" i="2"/>
  <c r="R703" i="2" s="1"/>
  <c r="Q685" i="2"/>
  <c r="R685" i="2" s="1"/>
  <c r="Q681" i="2"/>
  <c r="R681" i="2" s="1"/>
  <c r="Q667" i="2"/>
  <c r="R667" i="2" s="1"/>
  <c r="Q665" i="2"/>
  <c r="R665" i="2" s="1"/>
  <c r="Q476" i="2"/>
  <c r="R476" i="2" s="1"/>
  <c r="Q441" i="2"/>
  <c r="R441" i="2" s="1"/>
  <c r="V455" i="2"/>
  <c r="Q373" i="2"/>
  <c r="R373" i="2" s="1"/>
  <c r="Q372" i="2"/>
  <c r="T372" i="2" s="1"/>
  <c r="Q367" i="2"/>
  <c r="R367" i="2" s="1"/>
  <c r="Q363" i="2"/>
  <c r="R363" i="2" s="1"/>
  <c r="V356" i="2"/>
  <c r="Q313" i="2"/>
  <c r="R313" i="2" s="1"/>
  <c r="Q304" i="2"/>
  <c r="R304" i="2" s="1"/>
  <c r="Q208" i="2"/>
  <c r="T208" i="2" s="1"/>
  <c r="Q204" i="2"/>
  <c r="Q66" i="2"/>
  <c r="V66" i="2" s="1"/>
  <c r="A7" i="5"/>
  <c r="A20" i="5"/>
  <c r="X241" i="5"/>
  <c r="Y241" i="5" s="1"/>
  <c r="X240" i="5"/>
  <c r="Y240" i="5" s="1"/>
  <c r="X122" i="5"/>
  <c r="Y122" i="5" s="1"/>
  <c r="X73" i="5"/>
  <c r="Y73" i="5" s="1"/>
  <c r="Y28" i="5"/>
  <c r="U768" i="2"/>
  <c r="U596" i="2"/>
  <c r="U379" i="2"/>
  <c r="U333" i="2"/>
  <c r="T46" i="2"/>
  <c r="U762" i="2"/>
  <c r="U696" i="2"/>
  <c r="U616" i="2"/>
  <c r="U441" i="2"/>
  <c r="U367" i="2"/>
  <c r="U354" i="2"/>
  <c r="U681" i="2"/>
  <c r="U660" i="2"/>
  <c r="U589" i="2"/>
  <c r="U522" i="2"/>
  <c r="U421" i="2"/>
  <c r="T647" i="2"/>
  <c r="T214" i="2"/>
  <c r="Q798" i="2"/>
  <c r="T798" i="2" s="1"/>
  <c r="Q764" i="2"/>
  <c r="R764" i="2" s="1"/>
  <c r="Q713" i="2"/>
  <c r="Q701" i="2"/>
  <c r="R701" i="2" s="1"/>
  <c r="Q693" i="2"/>
  <c r="Q679" i="2"/>
  <c r="Q673" i="2"/>
  <c r="Q663" i="2"/>
  <c r="Q624" i="2"/>
  <c r="R624" i="2" s="1"/>
  <c r="Q587" i="2"/>
  <c r="R587" i="2" s="1"/>
  <c r="Q582" i="2"/>
  <c r="T582" i="2" s="1"/>
  <c r="V531" i="2"/>
  <c r="V483" i="2"/>
  <c r="V473" i="2"/>
  <c r="Q453" i="2"/>
  <c r="V453" i="2" s="1"/>
  <c r="Q445" i="2"/>
  <c r="V429" i="2"/>
  <c r="V423" i="2"/>
  <c r="Q415" i="2"/>
  <c r="Q408" i="2"/>
  <c r="V406" i="2"/>
  <c r="Q403" i="2"/>
  <c r="Q401" i="2"/>
  <c r="R401" i="2" s="1"/>
  <c r="V399" i="2"/>
  <c r="Q396" i="2"/>
  <c r="R396" i="2" s="1"/>
  <c r="V358" i="2"/>
  <c r="Q347" i="2"/>
  <c r="Q340" i="2"/>
  <c r="R340" i="2" s="1"/>
  <c r="V336" i="2"/>
  <c r="Q315" i="2"/>
  <c r="Q314" i="2"/>
  <c r="R314" i="2" s="1"/>
  <c r="Q311" i="2"/>
  <c r="Q309" i="2"/>
  <c r="R309" i="2" s="1"/>
  <c r="Q294" i="2"/>
  <c r="V294" i="2" s="1"/>
  <c r="Q284" i="2"/>
  <c r="R284" i="2" s="1"/>
  <c r="Q269" i="2"/>
  <c r="R269" i="2" s="1"/>
  <c r="Q253" i="2"/>
  <c r="V253" i="2" s="1"/>
  <c r="Q227" i="2"/>
  <c r="R227" i="2" s="1"/>
  <c r="Q96" i="2"/>
  <c r="T96" i="2" s="1"/>
  <c r="V59" i="2"/>
  <c r="X225" i="5"/>
  <c r="Y225" i="5" s="1"/>
  <c r="X161" i="5"/>
  <c r="Y161" i="5" s="1"/>
  <c r="X137" i="5"/>
  <c r="Y137" i="5" s="1"/>
  <c r="X129" i="5"/>
  <c r="Y129" i="5" s="1"/>
  <c r="X20" i="5"/>
  <c r="Y20" i="5" s="1"/>
  <c r="A27" i="5"/>
  <c r="T411" i="2"/>
  <c r="T409" i="2"/>
  <c r="V269" i="2"/>
  <c r="Y47" i="5"/>
  <c r="N47" i="5"/>
  <c r="AB595" i="3"/>
  <c r="AC595" i="3" s="1"/>
  <c r="AB403" i="3"/>
  <c r="AC403" i="3" s="1"/>
  <c r="AB402" i="3"/>
  <c r="AC402" i="3" s="1"/>
  <c r="Q820" i="2"/>
  <c r="R820" i="2" s="1"/>
  <c r="V762" i="2"/>
  <c r="Q711" i="2"/>
  <c r="V711" i="2" s="1"/>
  <c r="Q691" i="2"/>
  <c r="V691" i="2" s="1"/>
  <c r="Q671" i="2"/>
  <c r="R671" i="2" s="1"/>
  <c r="V660" i="2"/>
  <c r="V640" i="2"/>
  <c r="Q579" i="2"/>
  <c r="R579" i="2" s="1"/>
  <c r="V541" i="2"/>
  <c r="Q465" i="2"/>
  <c r="Q416" i="2"/>
  <c r="T416" i="2" s="1"/>
  <c r="Q394" i="2"/>
  <c r="R394" i="2" s="1"/>
  <c r="Q387" i="2"/>
  <c r="R387" i="2" s="1"/>
  <c r="Q385" i="2"/>
  <c r="T371" i="2"/>
  <c r="Q369" i="2"/>
  <c r="V366" i="2"/>
  <c r="Q349" i="2"/>
  <c r="R349" i="2" s="1"/>
  <c r="Q341" i="2"/>
  <c r="T341" i="2" s="1"/>
  <c r="V329" i="2"/>
  <c r="Q327" i="2"/>
  <c r="R327" i="2" s="1"/>
  <c r="V580" i="2"/>
  <c r="V510" i="2"/>
  <c r="V507" i="2"/>
  <c r="Q772" i="2"/>
  <c r="R772" i="2" s="1"/>
  <c r="Q744" i="2"/>
  <c r="Q600" i="2"/>
  <c r="T600" i="2" s="1"/>
  <c r="Q522" i="2"/>
  <c r="T522" i="2" s="1"/>
  <c r="V506" i="2"/>
  <c r="Q435" i="2"/>
  <c r="R435" i="2" s="1"/>
  <c r="V400" i="2"/>
  <c r="V398" i="2"/>
  <c r="V397" i="2"/>
  <c r="Q376" i="2"/>
  <c r="V374" i="2"/>
  <c r="Q222" i="2"/>
  <c r="R222" i="2" s="1"/>
  <c r="Q189" i="2"/>
  <c r="Q181" i="2"/>
  <c r="R181" i="2" s="1"/>
  <c r="Q137" i="2"/>
  <c r="Q131" i="2"/>
  <c r="Q69" i="2"/>
  <c r="Q424" i="2"/>
  <c r="T424" i="2" s="1"/>
  <c r="V422" i="2"/>
  <c r="Q419" i="2"/>
  <c r="Q417" i="2"/>
  <c r="V415" i="2"/>
  <c r="Q407" i="2"/>
  <c r="Q405" i="2"/>
  <c r="R405" i="2" s="1"/>
  <c r="Q404" i="2"/>
  <c r="T404" i="2" s="1"/>
  <c r="Q392" i="2"/>
  <c r="T392" i="2" s="1"/>
  <c r="V389" i="2"/>
  <c r="V387" i="2"/>
  <c r="Q384" i="2"/>
  <c r="R384" i="2" s="1"/>
  <c r="Q377" i="2"/>
  <c r="V375" i="2"/>
  <c r="Q354" i="2"/>
  <c r="R354" i="2" s="1"/>
  <c r="Q346" i="2"/>
  <c r="Q342" i="2"/>
  <c r="R342" i="2" s="1"/>
  <c r="Q335" i="2"/>
  <c r="V332" i="2"/>
  <c r="Q321" i="2"/>
  <c r="Q317" i="2"/>
  <c r="R317" i="2" s="1"/>
  <c r="V309" i="2"/>
  <c r="Q297" i="2"/>
  <c r="Q293" i="2"/>
  <c r="T293" i="2" s="1"/>
  <c r="Q286" i="2"/>
  <c r="T286" i="2" s="1"/>
  <c r="Q281" i="2"/>
  <c r="Q271" i="2"/>
  <c r="T271" i="2" s="1"/>
  <c r="Q264" i="2"/>
  <c r="Q255" i="2"/>
  <c r="Q247" i="2"/>
  <c r="Q241" i="2"/>
  <c r="T241" i="2" s="1"/>
  <c r="Q223" i="2"/>
  <c r="V204" i="2"/>
  <c r="V160" i="2"/>
  <c r="Q89" i="2"/>
  <c r="T89" i="2" s="1"/>
  <c r="Q75" i="2"/>
  <c r="R75" i="2" s="1"/>
  <c r="X276" i="5"/>
  <c r="Y276" i="5" s="1"/>
  <c r="X273" i="5"/>
  <c r="Y273" i="5" s="1"/>
  <c r="X257" i="5"/>
  <c r="Y257" i="5" s="1"/>
  <c r="X233" i="5"/>
  <c r="Y233" i="5" s="1"/>
  <c r="X222" i="5"/>
  <c r="Y222" i="5" s="1"/>
  <c r="X215" i="5"/>
  <c r="Y215" i="5" s="1"/>
  <c r="X157" i="5"/>
  <c r="Y157" i="5" s="1"/>
  <c r="X22" i="5"/>
  <c r="X21" i="5"/>
  <c r="X13" i="5"/>
  <c r="Y13" i="5" s="1"/>
  <c r="V37" i="2"/>
  <c r="V16" i="2"/>
  <c r="V12" i="2"/>
  <c r="AB582" i="3"/>
  <c r="AC582" i="3" s="1"/>
  <c r="X309" i="5"/>
  <c r="Y309" i="5" s="1"/>
  <c r="X232" i="5"/>
  <c r="Y232" i="5" s="1"/>
  <c r="X228" i="5"/>
  <c r="Y228" i="5" s="1"/>
  <c r="X193" i="5"/>
  <c r="Y193" i="5" s="1"/>
  <c r="X189" i="5"/>
  <c r="Y189" i="5" s="1"/>
  <c r="X185" i="5"/>
  <c r="Y185" i="5" s="1"/>
  <c r="X170" i="5"/>
  <c r="Y170" i="5" s="1"/>
  <c r="X112" i="5"/>
  <c r="Y112" i="5" s="1"/>
  <c r="X8" i="5"/>
  <c r="Y8" i="5" s="1"/>
  <c r="AB618" i="3"/>
  <c r="AC618" i="3" s="1"/>
  <c r="A47" i="5"/>
  <c r="A275" i="5"/>
  <c r="AB771" i="3"/>
  <c r="AC771" i="3" s="1"/>
  <c r="AB767" i="3"/>
  <c r="AC767" i="3" s="1"/>
  <c r="AB761" i="3"/>
  <c r="AC761" i="3" s="1"/>
  <c r="AB525" i="3"/>
  <c r="AC525" i="3" s="1"/>
  <c r="AB486" i="3"/>
  <c r="AC486" i="3" s="1"/>
  <c r="AB377" i="3"/>
  <c r="AC377" i="3" s="1"/>
  <c r="AB373" i="3"/>
  <c r="AC373" i="3" s="1"/>
  <c r="AB369" i="3"/>
  <c r="AC369" i="3" s="1"/>
  <c r="X269" i="5"/>
  <c r="Y269" i="5" s="1"/>
  <c r="X198" i="5"/>
  <c r="Y198" i="5" s="1"/>
  <c r="X132" i="5"/>
  <c r="Y132" i="5" s="1"/>
  <c r="X7" i="5"/>
  <c r="Y7" i="5" s="1"/>
  <c r="B590" i="3"/>
  <c r="AB390" i="3"/>
  <c r="AC390" i="3" s="1"/>
  <c r="B368" i="3"/>
  <c r="B349" i="3"/>
  <c r="B313" i="3"/>
  <c r="B297" i="3"/>
  <c r="B217" i="3"/>
  <c r="B149" i="3"/>
  <c r="B850" i="3"/>
  <c r="B16" i="3"/>
  <c r="B680" i="3"/>
  <c r="AB580" i="3"/>
  <c r="AC580" i="3" s="1"/>
  <c r="AB420" i="3"/>
  <c r="AC420" i="3" s="1"/>
  <c r="AB376" i="3"/>
  <c r="AC376" i="3" s="1"/>
  <c r="AB372" i="3"/>
  <c r="AC372" i="3" s="1"/>
  <c r="AB368" i="3"/>
  <c r="AC368" i="3" s="1"/>
  <c r="B15" i="3"/>
  <c r="B65" i="3"/>
  <c r="B69" i="3"/>
  <c r="B221" i="3"/>
  <c r="B309" i="3"/>
  <c r="B8" i="3"/>
  <c r="B716" i="3"/>
  <c r="AB408" i="3"/>
  <c r="AC408" i="3" s="1"/>
  <c r="AB217" i="3"/>
  <c r="AC217" i="3" s="1"/>
  <c r="B840" i="3"/>
  <c r="B846" i="3"/>
  <c r="B714" i="3"/>
  <c r="B704" i="3"/>
  <c r="B694" i="3"/>
  <c r="B682" i="3"/>
  <c r="B674" i="3"/>
  <c r="B666" i="3"/>
  <c r="B603" i="3"/>
  <c r="B593" i="3"/>
  <c r="B587" i="3"/>
  <c r="AB578" i="3"/>
  <c r="AC578" i="3" s="1"/>
  <c r="B554" i="3"/>
  <c r="B460" i="3"/>
  <c r="B450" i="3"/>
  <c r="B438" i="3"/>
  <c r="B426" i="3"/>
  <c r="AB422" i="3"/>
  <c r="AC422" i="3" s="1"/>
  <c r="B414" i="3"/>
  <c r="B406" i="3"/>
  <c r="B387" i="3"/>
  <c r="B378" i="3"/>
  <c r="B374" i="3"/>
  <c r="B370" i="3"/>
  <c r="B366" i="3"/>
  <c r="B352" i="3"/>
  <c r="B338" i="3"/>
  <c r="B334" i="3"/>
  <c r="B328" i="3"/>
  <c r="B319" i="3"/>
  <c r="B315" i="3"/>
  <c r="B311" i="3"/>
  <c r="B304" i="3"/>
  <c r="B36" i="3"/>
  <c r="B225" i="3"/>
  <c r="B418" i="3"/>
  <c r="B13" i="3"/>
  <c r="B17" i="3"/>
  <c r="B177" i="3"/>
  <c r="B289" i="3"/>
  <c r="B578" i="3"/>
  <c r="AB716" i="3"/>
  <c r="AC716" i="3" s="1"/>
  <c r="AB712" i="3"/>
  <c r="AC712" i="3" s="1"/>
  <c r="AB706" i="3"/>
  <c r="AC706" i="3" s="1"/>
  <c r="AB701" i="3"/>
  <c r="AC701" i="3" s="1"/>
  <c r="AB696" i="3"/>
  <c r="AC696" i="3" s="1"/>
  <c r="AB690" i="3"/>
  <c r="AC690" i="3" s="1"/>
  <c r="AB684" i="3"/>
  <c r="AC684" i="3" s="1"/>
  <c r="AB680" i="3"/>
  <c r="AC680" i="3" s="1"/>
  <c r="AB676" i="3"/>
  <c r="AC676" i="3" s="1"/>
  <c r="AB672" i="3"/>
  <c r="AC672" i="3" s="1"/>
  <c r="AB668" i="3"/>
  <c r="AC668" i="3" s="1"/>
  <c r="AB629" i="3"/>
  <c r="AC629" i="3" s="1"/>
  <c r="AB410" i="3"/>
  <c r="AC410" i="3" s="1"/>
  <c r="B207" i="3"/>
  <c r="B92" i="3"/>
  <c r="B54" i="3"/>
  <c r="B829" i="3"/>
  <c r="B30" i="3"/>
  <c r="B19" i="3"/>
  <c r="AB775" i="3"/>
  <c r="AC775" i="3" s="1"/>
  <c r="AB590" i="3"/>
  <c r="AC590" i="3" s="1"/>
  <c r="B20" i="3"/>
  <c r="AB374" i="3"/>
  <c r="AC374" i="3" s="1"/>
  <c r="AB749" i="3"/>
  <c r="AC749" i="3" s="1"/>
  <c r="AB593" i="3"/>
  <c r="AC593" i="3" s="1"/>
  <c r="AB592" i="3"/>
  <c r="AC592" i="3" s="1"/>
  <c r="AB769" i="3"/>
  <c r="AC769" i="3" s="1"/>
  <c r="AB387" i="3"/>
  <c r="AC387" i="3" s="1"/>
  <c r="AB426" i="3"/>
  <c r="AC426" i="3" s="1"/>
  <c r="B801" i="3"/>
  <c r="AB801" i="3"/>
  <c r="AC801" i="3" s="1"/>
  <c r="AB773" i="3"/>
  <c r="AC773" i="3" s="1"/>
  <c r="B773" i="3"/>
  <c r="AB765" i="3"/>
  <c r="AC765" i="3" s="1"/>
  <c r="B765" i="3"/>
  <c r="AB747" i="3"/>
  <c r="AC747" i="3" s="1"/>
  <c r="B747" i="3"/>
  <c r="B643" i="3"/>
  <c r="AB643" i="3"/>
  <c r="AC643" i="3" s="1"/>
  <c r="B619" i="3"/>
  <c r="AB619" i="3"/>
  <c r="AC619" i="3" s="1"/>
  <c r="AB512" i="3"/>
  <c r="AC512" i="3" s="1"/>
  <c r="B512" i="3"/>
  <c r="AB479" i="3"/>
  <c r="AC479" i="3" s="1"/>
  <c r="B479" i="3"/>
  <c r="B830" i="3"/>
  <c r="B864" i="3"/>
  <c r="B40" i="3"/>
  <c r="B825" i="3"/>
  <c r="B769" i="3"/>
  <c r="B761" i="3"/>
  <c r="B749" i="3"/>
  <c r="B721" i="3"/>
  <c r="B701" i="3"/>
  <c r="B633" i="3"/>
  <c r="B629" i="3"/>
  <c r="B613" i="3"/>
  <c r="B595" i="3"/>
  <c r="B427" i="3"/>
  <c r="B423" i="3"/>
  <c r="B419" i="3"/>
  <c r="B415" i="3"/>
  <c r="B411" i="3"/>
  <c r="B407" i="3"/>
  <c r="B403" i="3"/>
  <c r="B399" i="3"/>
  <c r="B395" i="3"/>
  <c r="B379" i="3"/>
  <c r="B375" i="3"/>
  <c r="B371" i="3"/>
  <c r="B367" i="3"/>
  <c r="B823" i="3"/>
  <c r="B775" i="3"/>
  <c r="B771" i="3"/>
  <c r="B767" i="3"/>
  <c r="B751" i="3"/>
  <c r="B699" i="3"/>
  <c r="B663" i="3"/>
  <c r="B655" i="3"/>
  <c r="B627" i="3"/>
  <c r="B599" i="3"/>
  <c r="B585" i="3"/>
  <c r="B577" i="3"/>
  <c r="B525" i="3"/>
  <c r="B509" i="3"/>
  <c r="B453" i="3"/>
  <c r="B425" i="3"/>
  <c r="B421" i="3"/>
  <c r="B417" i="3"/>
  <c r="B413" i="3"/>
  <c r="B409" i="3"/>
  <c r="B405" i="3"/>
  <c r="B401" i="3"/>
  <c r="B397" i="3"/>
  <c r="B377" i="3"/>
  <c r="B373" i="3"/>
  <c r="B369" i="3"/>
  <c r="B361" i="3"/>
  <c r="B357" i="3"/>
  <c r="B778" i="3"/>
  <c r="B718" i="3"/>
  <c r="B710" i="3"/>
  <c r="B706" i="3"/>
  <c r="B690" i="3"/>
  <c r="B678" i="3"/>
  <c r="B670" i="3"/>
  <c r="B650" i="3"/>
  <c r="B618" i="3"/>
  <c r="B606" i="3"/>
  <c r="B592" i="3"/>
  <c r="B588" i="3"/>
  <c r="B580" i="3"/>
  <c r="B568" i="3"/>
  <c r="B564" i="3"/>
  <c r="B544" i="3"/>
  <c r="B476" i="3"/>
  <c r="B468" i="3"/>
  <c r="B456" i="3"/>
  <c r="B448" i="3"/>
  <c r="B444" i="3"/>
  <c r="B436" i="3"/>
  <c r="B432" i="3"/>
  <c r="B424" i="3"/>
  <c r="B420" i="3"/>
  <c r="B416" i="3"/>
  <c r="B412" i="3"/>
  <c r="B408" i="3"/>
  <c r="B404" i="3"/>
  <c r="B400" i="3"/>
  <c r="B396" i="3"/>
  <c r="B392" i="3"/>
  <c r="B388" i="3"/>
  <c r="B380" i="3"/>
  <c r="B376" i="3"/>
  <c r="B372" i="3"/>
  <c r="B62" i="3"/>
  <c r="B74" i="3"/>
  <c r="B78" i="3"/>
  <c r="B82" i="3"/>
  <c r="B118" i="3"/>
  <c r="B126" i="3"/>
  <c r="B134" i="3"/>
  <c r="B226" i="3"/>
  <c r="B230" i="3"/>
  <c r="B250" i="3"/>
  <c r="B258" i="3"/>
  <c r="B274" i="3"/>
  <c r="B314" i="3"/>
  <c r="B318" i="3"/>
  <c r="B322" i="3"/>
  <c r="B330" i="3"/>
  <c r="B350" i="3"/>
  <c r="B359" i="3"/>
  <c r="B382" i="3"/>
  <c r="B422" i="3"/>
  <c r="B676" i="3"/>
  <c r="B696" i="3"/>
  <c r="B712" i="3"/>
  <c r="B99" i="3"/>
  <c r="B155" i="3"/>
  <c r="B163" i="3"/>
  <c r="B211" i="3"/>
  <c r="B247" i="3"/>
  <c r="B263" i="3"/>
  <c r="B267" i="3"/>
  <c r="B279" i="3"/>
  <c r="B287" i="3"/>
  <c r="B307" i="3"/>
  <c r="B331" i="3"/>
  <c r="B335" i="3"/>
  <c r="B339" i="3"/>
  <c r="B343" i="3"/>
  <c r="B347" i="3"/>
  <c r="B394" i="3"/>
  <c r="B410" i="3"/>
  <c r="B462" i="3"/>
  <c r="B672" i="3"/>
  <c r="AB751" i="3"/>
  <c r="AC751" i="3" s="1"/>
  <c r="AB627" i="3"/>
  <c r="AC627" i="3" s="1"/>
  <c r="AB587" i="3"/>
  <c r="AC587" i="3" s="1"/>
  <c r="AB585" i="3"/>
  <c r="AC585" i="3" s="1"/>
  <c r="B72" i="3"/>
  <c r="B140" i="3"/>
  <c r="B168" i="3"/>
  <c r="B172" i="3"/>
  <c r="B184" i="3"/>
  <c r="B192" i="3"/>
  <c r="B200" i="3"/>
  <c r="B204" i="3"/>
  <c r="B244" i="3"/>
  <c r="B256" i="3"/>
  <c r="B272" i="3"/>
  <c r="B284" i="3"/>
  <c r="B292" i="3"/>
  <c r="B296" i="3"/>
  <c r="B300" i="3"/>
  <c r="B308" i="3"/>
  <c r="B312" i="3"/>
  <c r="B316" i="3"/>
  <c r="B320" i="3"/>
  <c r="B324" i="3"/>
  <c r="B332" i="3"/>
  <c r="B336" i="3"/>
  <c r="B344" i="3"/>
  <c r="B390" i="3"/>
  <c r="B398" i="3"/>
  <c r="B442" i="3"/>
  <c r="B458" i="3"/>
  <c r="B486" i="3"/>
  <c r="B494" i="3"/>
  <c r="B582" i="3"/>
  <c r="B668" i="3"/>
  <c r="B684" i="3"/>
  <c r="B688" i="3"/>
  <c r="B784" i="3"/>
  <c r="AB718" i="3"/>
  <c r="AC718" i="3" s="1"/>
  <c r="AB714" i="3"/>
  <c r="AC714" i="3" s="1"/>
  <c r="AB710" i="3"/>
  <c r="AC710" i="3" s="1"/>
  <c r="AB704" i="3"/>
  <c r="AC704" i="3" s="1"/>
  <c r="AB699" i="3"/>
  <c r="AC699" i="3" s="1"/>
  <c r="AB694" i="3"/>
  <c r="AC694" i="3" s="1"/>
  <c r="AB688" i="3"/>
  <c r="AC688" i="3" s="1"/>
  <c r="AB682" i="3"/>
  <c r="AC682" i="3" s="1"/>
  <c r="AB678" i="3"/>
  <c r="AC678" i="3" s="1"/>
  <c r="AB674" i="3"/>
  <c r="AC674" i="3" s="1"/>
  <c r="AB670" i="3"/>
  <c r="AC670" i="3" s="1"/>
  <c r="AB666" i="3"/>
  <c r="AC666" i="3" s="1"/>
  <c r="AB460" i="3"/>
  <c r="AC460" i="3" s="1"/>
  <c r="AB456" i="3"/>
  <c r="AC456" i="3" s="1"/>
  <c r="AB450" i="3"/>
  <c r="AC450" i="3" s="1"/>
  <c r="AB444" i="3"/>
  <c r="AC444" i="3" s="1"/>
  <c r="AB438" i="3"/>
  <c r="AC438" i="3" s="1"/>
  <c r="AB432" i="3"/>
  <c r="AC432" i="3" s="1"/>
  <c r="B828" i="3"/>
  <c r="AB603" i="3"/>
  <c r="AC603" i="3" s="1"/>
  <c r="AB378" i="3"/>
  <c r="AC378" i="3" s="1"/>
  <c r="B18" i="3"/>
  <c r="AB599" i="3"/>
  <c r="AC599" i="3" s="1"/>
  <c r="AB370" i="3"/>
  <c r="AC370" i="3" s="1"/>
  <c r="B49" i="3"/>
  <c r="N891" i="3"/>
  <c r="X77" i="5"/>
  <c r="Y77" i="5" s="1"/>
  <c r="A77" i="5"/>
  <c r="A291" i="5"/>
  <c r="A271" i="5"/>
  <c r="A178" i="5"/>
  <c r="A174" i="5"/>
  <c r="A170" i="5"/>
  <c r="A122" i="5"/>
  <c r="A198" i="5"/>
  <c r="A214" i="5"/>
  <c r="U758" i="2"/>
  <c r="U718" i="2"/>
  <c r="U698" i="2"/>
  <c r="U630" i="2"/>
  <c r="U582" i="2"/>
  <c r="U574" i="2"/>
  <c r="U506" i="2"/>
  <c r="U422" i="2"/>
  <c r="U418" i="2"/>
  <c r="U414" i="2"/>
  <c r="U410" i="2"/>
  <c r="U406" i="2"/>
  <c r="U402" i="2"/>
  <c r="U398" i="2"/>
  <c r="U394" i="2"/>
  <c r="U374" i="2"/>
  <c r="U370" i="2"/>
  <c r="U366" i="2"/>
  <c r="U358" i="2"/>
  <c r="U334" i="2"/>
  <c r="U306" i="2"/>
  <c r="U286" i="2"/>
  <c r="U218" i="2"/>
  <c r="U174" i="2"/>
  <c r="U14" i="2"/>
  <c r="T819" i="2"/>
  <c r="T815" i="2"/>
  <c r="T811" i="2"/>
  <c r="T807" i="2"/>
  <c r="T803" i="2"/>
  <c r="T799" i="2"/>
  <c r="T796" i="2"/>
  <c r="T792" i="2"/>
  <c r="T788" i="2"/>
  <c r="T784" i="2"/>
  <c r="T777" i="2"/>
  <c r="T774" i="2"/>
  <c r="T771" i="2"/>
  <c r="T763" i="2"/>
  <c r="T760" i="2"/>
  <c r="T757" i="2"/>
  <c r="T753" i="2"/>
  <c r="T749" i="2"/>
  <c r="T740" i="2"/>
  <c r="T736" i="2"/>
  <c r="T732" i="2"/>
  <c r="T728" i="2"/>
  <c r="T724" i="2"/>
  <c r="T720" i="2"/>
  <c r="T717" i="2"/>
  <c r="T714" i="2"/>
  <c r="T706" i="2"/>
  <c r="T700" i="2"/>
  <c r="T697" i="2"/>
  <c r="T694" i="2"/>
  <c r="T688" i="2"/>
  <c r="T682" i="2"/>
  <c r="T674" i="2"/>
  <c r="T666" i="2"/>
  <c r="T657" i="2"/>
  <c r="T653" i="2"/>
  <c r="T650" i="2"/>
  <c r="T643" i="2"/>
  <c r="T636" i="2"/>
  <c r="T632" i="2"/>
  <c r="T629" i="2"/>
  <c r="T623" i="2"/>
  <c r="T619" i="2"/>
  <c r="T613" i="2"/>
  <c r="T606" i="2"/>
  <c r="V701" i="2"/>
  <c r="V679" i="2"/>
  <c r="V663" i="2"/>
  <c r="I587" i="2"/>
  <c r="U775" i="2"/>
  <c r="U715" i="2"/>
  <c r="U707" i="2"/>
  <c r="U675" i="2"/>
  <c r="U667" i="2"/>
  <c r="U587" i="2"/>
  <c r="U579" i="2"/>
  <c r="U565" i="2"/>
  <c r="U531" i="2"/>
  <c r="U491" i="2"/>
  <c r="U413" i="2"/>
  <c r="U387" i="2"/>
  <c r="U373" i="2"/>
  <c r="U319" i="2"/>
  <c r="U227" i="2"/>
  <c r="U115" i="2"/>
  <c r="U75" i="2"/>
  <c r="T568" i="2"/>
  <c r="T536" i="2"/>
  <c r="T532" i="2"/>
  <c r="T504" i="2"/>
  <c r="T496" i="2"/>
  <c r="T492" i="2"/>
  <c r="T485" i="2"/>
  <c r="T478" i="2"/>
  <c r="T472" i="2"/>
  <c r="T458" i="2"/>
  <c r="T438" i="2"/>
  <c r="T383" i="2"/>
  <c r="T345" i="2"/>
  <c r="T320" i="2"/>
  <c r="T299" i="2"/>
  <c r="T287" i="2"/>
  <c r="T265" i="2"/>
  <c r="T259" i="2"/>
  <c r="T246" i="2"/>
  <c r="T232" i="2"/>
  <c r="T225" i="2"/>
  <c r="T216" i="2"/>
  <c r="T209" i="2"/>
  <c r="T179" i="2"/>
  <c r="T159" i="2"/>
  <c r="T141" i="2"/>
  <c r="T113" i="2"/>
  <c r="T105" i="2"/>
  <c r="T97" i="2"/>
  <c r="T87" i="2"/>
  <c r="T65" i="2"/>
  <c r="T55" i="2"/>
  <c r="U820" i="2"/>
  <c r="U772" i="2"/>
  <c r="U764" i="2"/>
  <c r="U624" i="2"/>
  <c r="U592" i="2"/>
  <c r="U424" i="2"/>
  <c r="U420" i="2"/>
  <c r="U416" i="2"/>
  <c r="U412" i="2"/>
  <c r="U408" i="2"/>
  <c r="U404" i="2"/>
  <c r="U400" i="2"/>
  <c r="U396" i="2"/>
  <c r="U392" i="2"/>
  <c r="U376" i="2"/>
  <c r="U372" i="2"/>
  <c r="U368" i="2"/>
  <c r="U364" i="2"/>
  <c r="U344" i="2"/>
  <c r="U336" i="2"/>
  <c r="U332" i="2"/>
  <c r="U304" i="2"/>
  <c r="U264" i="2"/>
  <c r="U208" i="2"/>
  <c r="U96" i="2"/>
  <c r="U16" i="2"/>
  <c r="U12" i="2"/>
  <c r="T817" i="2"/>
  <c r="T813" i="2"/>
  <c r="T809" i="2"/>
  <c r="T805" i="2"/>
  <c r="T801" i="2"/>
  <c r="T794" i="2"/>
  <c r="T790" i="2"/>
  <c r="T786" i="2"/>
  <c r="T782" i="2"/>
  <c r="T779" i="2"/>
  <c r="T767" i="2"/>
  <c r="T755" i="2"/>
  <c r="T751" i="2"/>
  <c r="T745" i="2"/>
  <c r="T742" i="2"/>
  <c r="T738" i="2"/>
  <c r="T734" i="2"/>
  <c r="T730" i="2"/>
  <c r="T726" i="2"/>
  <c r="T722" i="2"/>
  <c r="T710" i="2"/>
  <c r="T704" i="2"/>
  <c r="T690" i="2"/>
  <c r="T684" i="2"/>
  <c r="T678" i="2"/>
  <c r="T670" i="2"/>
  <c r="T662" i="2"/>
  <c r="T659" i="2"/>
  <c r="T655" i="2"/>
  <c r="T648" i="2"/>
  <c r="T645" i="2"/>
  <c r="T641" i="2"/>
  <c r="T638" i="2"/>
  <c r="T634" i="2"/>
  <c r="T627" i="2"/>
  <c r="T621" i="2"/>
  <c r="T617" i="2"/>
  <c r="T611" i="2"/>
  <c r="T608" i="2"/>
  <c r="T604" i="2"/>
  <c r="T601" i="2"/>
  <c r="T598" i="2"/>
  <c r="V820" i="2"/>
  <c r="V772" i="2"/>
  <c r="V764" i="2"/>
  <c r="V746" i="2"/>
  <c r="V624" i="2"/>
  <c r="V603" i="2"/>
  <c r="V509" i="2"/>
  <c r="V476" i="2"/>
  <c r="V367" i="2"/>
  <c r="V335" i="2"/>
  <c r="V222" i="2"/>
  <c r="V181" i="2"/>
  <c r="V131" i="2"/>
  <c r="A245" i="5"/>
  <c r="A282" i="5"/>
  <c r="Q822" i="2"/>
  <c r="Q775" i="2"/>
  <c r="T775" i="2" s="1"/>
  <c r="Q766" i="2"/>
  <c r="Q748" i="2"/>
  <c r="V715" i="2"/>
  <c r="V707" i="2"/>
  <c r="V696" i="2"/>
  <c r="V685" i="2"/>
  <c r="V675" i="2"/>
  <c r="V667" i="2"/>
  <c r="Q626" i="2"/>
  <c r="Q610" i="2"/>
  <c r="Q594" i="2"/>
  <c r="V590" i="2"/>
  <c r="V584" i="2"/>
  <c r="V575" i="2"/>
  <c r="V551" i="2"/>
  <c r="V457" i="2"/>
  <c r="V447" i="2"/>
  <c r="V435" i="2"/>
  <c r="V418" i="2"/>
  <c r="V417" i="2"/>
  <c r="V410" i="2"/>
  <c r="V409" i="2"/>
  <c r="V402" i="2"/>
  <c r="V401" i="2"/>
  <c r="V394" i="2"/>
  <c r="V393" i="2"/>
  <c r="V379" i="2"/>
  <c r="V377" i="2"/>
  <c r="V370" i="2"/>
  <c r="V369" i="2"/>
  <c r="V364" i="2"/>
  <c r="V340" i="2"/>
  <c r="V768" i="2"/>
  <c r="V758" i="2"/>
  <c r="V718" i="2"/>
  <c r="Q709" i="2"/>
  <c r="Q698" i="2"/>
  <c r="Q687" i="2"/>
  <c r="Q677" i="2"/>
  <c r="Q669" i="2"/>
  <c r="V615" i="2"/>
  <c r="V596" i="2"/>
  <c r="Q592" i="2"/>
  <c r="T592" i="2" s="1"/>
  <c r="Q585" i="2"/>
  <c r="Q577" i="2"/>
  <c r="V561" i="2"/>
  <c r="Q459" i="2"/>
  <c r="Q450" i="2"/>
  <c r="Q439" i="2"/>
  <c r="V419" i="2"/>
  <c r="V411" i="2"/>
  <c r="V403" i="2"/>
  <c r="V395" i="2"/>
  <c r="V384" i="2"/>
  <c r="V371" i="2"/>
  <c r="X307" i="5"/>
  <c r="Y307" i="5" s="1"/>
  <c r="A307" i="5"/>
  <c r="Q331" i="2"/>
  <c r="Q325" i="2"/>
  <c r="T325" i="2" s="1"/>
  <c r="Q316" i="2"/>
  <c r="Q312" i="2"/>
  <c r="Q308" i="2"/>
  <c r="Q301" i="2"/>
  <c r="Q289" i="2"/>
  <c r="R289" i="2" s="1"/>
  <c r="Q276" i="2"/>
  <c r="Q260" i="2"/>
  <c r="Q244" i="2"/>
  <c r="Q218" i="2"/>
  <c r="T218" i="2" s="1"/>
  <c r="Q201" i="2"/>
  <c r="Q174" i="2"/>
  <c r="Q152" i="2"/>
  <c r="Q123" i="2"/>
  <c r="V46" i="2"/>
  <c r="V17" i="2"/>
  <c r="Q11" i="2"/>
  <c r="V10" i="2"/>
  <c r="U10" i="2"/>
  <c r="A218" i="5"/>
  <c r="A238" i="5"/>
  <c r="A279" i="5"/>
  <c r="N826" i="3"/>
  <c r="C6" i="4" s="1"/>
  <c r="C7" i="4" s="1"/>
  <c r="AB462" i="3"/>
  <c r="AC462" i="3" s="1"/>
  <c r="AB458" i="3"/>
  <c r="AC458" i="3" s="1"/>
  <c r="AB453" i="3"/>
  <c r="AC453" i="3" s="1"/>
  <c r="AB448" i="3"/>
  <c r="AC448" i="3" s="1"/>
  <c r="AB442" i="3"/>
  <c r="AC442" i="3" s="1"/>
  <c r="AB436" i="3"/>
  <c r="AC436" i="3" s="1"/>
  <c r="X308" i="5"/>
  <c r="Y308" i="5" s="1"/>
  <c r="A308" i="5"/>
  <c r="X229" i="5"/>
  <c r="Y229" i="5" s="1"/>
  <c r="A229" i="5"/>
  <c r="V365" i="2"/>
  <c r="V346" i="2"/>
  <c r="V328" i="2"/>
  <c r="V319" i="2"/>
  <c r="V314" i="2"/>
  <c r="V310" i="2"/>
  <c r="V305" i="2"/>
  <c r="V214" i="2"/>
  <c r="V197" i="2"/>
  <c r="V169" i="2"/>
  <c r="V146" i="2"/>
  <c r="V115" i="2"/>
  <c r="V75" i="2"/>
  <c r="V51" i="2"/>
  <c r="V27" i="2"/>
  <c r="V14" i="2"/>
  <c r="V5" i="2"/>
  <c r="A45" i="5"/>
  <c r="A206" i="5"/>
  <c r="A222" i="5"/>
  <c r="A242" i="5"/>
  <c r="N310" i="5"/>
  <c r="X243" i="5"/>
  <c r="Y243" i="5" s="1"/>
  <c r="A243" i="5"/>
  <c r="V33" i="2"/>
  <c r="V15" i="2"/>
  <c r="A153" i="5"/>
  <c r="A149" i="5"/>
  <c r="A137" i="5"/>
  <c r="A129" i="5"/>
  <c r="A73" i="5"/>
  <c r="A69" i="5"/>
  <c r="A60" i="5"/>
  <c r="A56" i="5"/>
  <c r="A39" i="5"/>
  <c r="A208" i="5"/>
  <c r="A204" i="5"/>
  <c r="A200" i="5"/>
  <c r="A196" i="5"/>
  <c r="A184" i="5"/>
  <c r="A132" i="5"/>
  <c r="A112" i="5"/>
  <c r="A304" i="5"/>
  <c r="A292" i="5"/>
  <c r="A276" i="5"/>
  <c r="A264" i="5"/>
  <c r="A255" i="5"/>
  <c r="A239" i="5"/>
  <c r="A219" i="5"/>
  <c r="A215" i="5"/>
  <c r="A191" i="5"/>
  <c r="A187" i="5"/>
  <c r="A29" i="5"/>
  <c r="X275" i="5"/>
  <c r="Y275" i="5" s="1"/>
  <c r="A216" i="5"/>
  <c r="A220" i="5"/>
  <c r="A228" i="5"/>
  <c r="A232" i="5"/>
  <c r="A240" i="5"/>
  <c r="A261" i="5"/>
  <c r="A269" i="5"/>
  <c r="A273" i="5"/>
  <c r="A289" i="5"/>
  <c r="A309" i="5"/>
  <c r="X291" i="5"/>
  <c r="Y291" i="5" s="1"/>
  <c r="X282" i="5"/>
  <c r="Y282" i="5" s="1"/>
  <c r="Y22" i="5"/>
  <c r="A157" i="5"/>
  <c r="A161" i="5"/>
  <c r="A165" i="5"/>
  <c r="A185" i="5"/>
  <c r="A189" i="5"/>
  <c r="A193" i="5"/>
  <c r="A213" i="5"/>
  <c r="A217" i="5"/>
  <c r="A221" i="5"/>
  <c r="A225" i="5"/>
  <c r="A233" i="5"/>
  <c r="A241" i="5"/>
  <c r="A257" i="5"/>
  <c r="AB15" i="3"/>
  <c r="AC15" i="3" s="1"/>
  <c r="X304" i="5"/>
  <c r="Y304" i="5" s="1"/>
  <c r="X292" i="5"/>
  <c r="Y292" i="5" s="1"/>
  <c r="X289" i="5"/>
  <c r="Y289" i="5" s="1"/>
  <c r="X200" i="5"/>
  <c r="Y200" i="5" s="1"/>
  <c r="X239" i="5"/>
  <c r="Y239" i="5" s="1"/>
  <c r="X196" i="5"/>
  <c r="Y196" i="5" s="1"/>
  <c r="X165" i="5"/>
  <c r="Y165" i="5" s="1"/>
  <c r="X261" i="5"/>
  <c r="Y261" i="5" s="1"/>
  <c r="X217" i="5"/>
  <c r="Y217" i="5" s="1"/>
  <c r="X191" i="5"/>
  <c r="Y191" i="5" s="1"/>
  <c r="X271" i="5"/>
  <c r="Y271" i="5" s="1"/>
  <c r="X221" i="5"/>
  <c r="Y221" i="5" s="1"/>
  <c r="X213" i="5"/>
  <c r="Y213" i="5" s="1"/>
  <c r="X206" i="5"/>
  <c r="Y206" i="5" s="1"/>
  <c r="X174" i="5"/>
  <c r="Y174" i="5" s="1"/>
  <c r="X149" i="5"/>
  <c r="Y149" i="5" s="1"/>
  <c r="Y21" i="5"/>
  <c r="B859" i="3"/>
  <c r="V441" i="2" l="1"/>
  <c r="V227" i="2"/>
  <c r="V587" i="2"/>
  <c r="T14" i="2"/>
  <c r="T389" i="2"/>
  <c r="T429" i="2"/>
  <c r="T596" i="2"/>
  <c r="T420" i="2"/>
  <c r="T368" i="2"/>
  <c r="T400" i="2"/>
  <c r="V616" i="2"/>
  <c r="T329" i="2"/>
  <c r="V79" i="2"/>
  <c r="T79" i="2"/>
  <c r="T375" i="2"/>
  <c r="T509" i="2"/>
  <c r="V421" i="2"/>
  <c r="V412" i="2"/>
  <c r="T310" i="2"/>
  <c r="V363" i="2"/>
  <c r="R10" i="2"/>
  <c r="T10" i="2"/>
  <c r="V781" i="2"/>
  <c r="T447" i="2"/>
  <c r="T115" i="2"/>
  <c r="V414" i="2"/>
  <c r="T746" i="2"/>
  <c r="T319" i="2"/>
  <c r="T758" i="2"/>
  <c r="V333" i="2"/>
  <c r="V304" i="2"/>
  <c r="T473" i="2"/>
  <c r="V770" i="2"/>
  <c r="T770" i="2"/>
  <c r="T146" i="2"/>
  <c r="T160" i="2"/>
  <c r="T328" i="2"/>
  <c r="T393" i="2"/>
  <c r="T165" i="2"/>
  <c r="T414" i="2"/>
  <c r="T333" i="2"/>
  <c r="T197" i="2"/>
  <c r="T418" i="2"/>
  <c r="V70" i="2"/>
  <c r="V165" i="2"/>
  <c r="V62" i="2"/>
  <c r="R62" i="2"/>
  <c r="T59" i="2"/>
  <c r="T402" i="2"/>
  <c r="T422" i="2"/>
  <c r="T506" i="2"/>
  <c r="V71" i="2"/>
  <c r="R71" i="2"/>
  <c r="T70" i="2"/>
  <c r="T406" i="2"/>
  <c r="T772" i="2"/>
  <c r="T455" i="2"/>
  <c r="T363" i="2"/>
  <c r="T398" i="2"/>
  <c r="T358" i="2"/>
  <c r="V681" i="2"/>
  <c r="T703" i="2"/>
  <c r="T313" i="2"/>
  <c r="T575" i="2"/>
  <c r="T356" i="2"/>
  <c r="T169" i="2"/>
  <c r="R169" i="2"/>
  <c r="T370" i="2"/>
  <c r="R365" i="2"/>
  <c r="T365" i="2"/>
  <c r="T374" i="2"/>
  <c r="T75" i="2"/>
  <c r="T66" i="2"/>
  <c r="R66" i="2"/>
  <c r="V372" i="2"/>
  <c r="R372" i="2"/>
  <c r="V373" i="2"/>
  <c r="V491" i="2"/>
  <c r="R491" i="2"/>
  <c r="V703" i="2"/>
  <c r="V306" i="2"/>
  <c r="R306" i="2"/>
  <c r="T715" i="2"/>
  <c r="T667" i="2"/>
  <c r="T366" i="2"/>
  <c r="T616" i="2"/>
  <c r="T364" i="2"/>
  <c r="T675" i="2"/>
  <c r="V579" i="2"/>
  <c r="T222" i="2"/>
  <c r="T227" i="2"/>
  <c r="T701" i="2"/>
  <c r="T204" i="2"/>
  <c r="R204" i="2"/>
  <c r="V313" i="2"/>
  <c r="T12" i="2"/>
  <c r="T421" i="2"/>
  <c r="T665" i="2"/>
  <c r="T762" i="2"/>
  <c r="T410" i="2"/>
  <c r="T781" i="2"/>
  <c r="T304" i="2"/>
  <c r="T441" i="2"/>
  <c r="T574" i="2"/>
  <c r="T685" i="2"/>
  <c r="T367" i="2"/>
  <c r="T373" i="2"/>
  <c r="V405" i="2"/>
  <c r="T342" i="2"/>
  <c r="T401" i="2"/>
  <c r="V208" i="2"/>
  <c r="R208" i="2"/>
  <c r="R423" i="2"/>
  <c r="T423" i="2"/>
  <c r="V665" i="2"/>
  <c r="V574" i="2"/>
  <c r="T483" i="2"/>
  <c r="T681" i="2"/>
  <c r="T306" i="2"/>
  <c r="T457" i="2"/>
  <c r="T590" i="2"/>
  <c r="T696" i="2"/>
  <c r="T412" i="2"/>
  <c r="T476" i="2"/>
  <c r="T433" i="2"/>
  <c r="R433" i="2"/>
  <c r="V13" i="2"/>
  <c r="R13" i="2"/>
  <c r="V589" i="2"/>
  <c r="T13" i="2"/>
  <c r="T589" i="2"/>
  <c r="T707" i="2"/>
  <c r="V247" i="2"/>
  <c r="R247" i="2"/>
  <c r="V281" i="2"/>
  <c r="R281" i="2"/>
  <c r="T335" i="2"/>
  <c r="R335" i="2"/>
  <c r="T419" i="2"/>
  <c r="R419" i="2"/>
  <c r="T69" i="2"/>
  <c r="R69" i="2"/>
  <c r="V189" i="2"/>
  <c r="R189" i="2"/>
  <c r="V376" i="2"/>
  <c r="R376" i="2"/>
  <c r="V341" i="2"/>
  <c r="R341" i="2"/>
  <c r="V396" i="2"/>
  <c r="V317" i="2"/>
  <c r="T294" i="2"/>
  <c r="R294" i="2"/>
  <c r="V315" i="2"/>
  <c r="R315" i="2"/>
  <c r="V347" i="2"/>
  <c r="R347" i="2"/>
  <c r="T679" i="2"/>
  <c r="R679" i="2"/>
  <c r="T376" i="2"/>
  <c r="T247" i="2"/>
  <c r="T347" i="2"/>
  <c r="T764" i="2"/>
  <c r="T189" i="2"/>
  <c r="T579" i="2"/>
  <c r="T349" i="2"/>
  <c r="T820" i="2"/>
  <c r="T405" i="2"/>
  <c r="T354" i="2"/>
  <c r="Y310" i="5"/>
  <c r="D5" i="4" s="1"/>
  <c r="V255" i="2"/>
  <c r="R255" i="2"/>
  <c r="V286" i="2"/>
  <c r="R286" i="2"/>
  <c r="R407" i="2"/>
  <c r="T407" i="2"/>
  <c r="T131" i="2"/>
  <c r="R131" i="2"/>
  <c r="V600" i="2"/>
  <c r="R600" i="2"/>
  <c r="V744" i="2"/>
  <c r="T744" i="2"/>
  <c r="R744" i="2"/>
  <c r="V385" i="2"/>
  <c r="R385" i="2"/>
  <c r="V416" i="2"/>
  <c r="R416" i="2"/>
  <c r="T691" i="2"/>
  <c r="R691" i="2"/>
  <c r="V342" i="2"/>
  <c r="T253" i="2"/>
  <c r="R253" i="2"/>
  <c r="V327" i="2"/>
  <c r="V349" i="2"/>
  <c r="V408" i="2"/>
  <c r="R408" i="2"/>
  <c r="V693" i="2"/>
  <c r="R693" i="2"/>
  <c r="V798" i="2"/>
  <c r="R798" i="2"/>
  <c r="T309" i="2"/>
  <c r="T387" i="2"/>
  <c r="V354" i="2"/>
  <c r="T396" i="2"/>
  <c r="T624" i="2"/>
  <c r="T255" i="2"/>
  <c r="T317" i="2"/>
  <c r="T587" i="2"/>
  <c r="T281" i="2"/>
  <c r="T671" i="2"/>
  <c r="T435" i="2"/>
  <c r="U823" i="2"/>
  <c r="V223" i="2"/>
  <c r="T223" i="2"/>
  <c r="R223" i="2"/>
  <c r="V264" i="2"/>
  <c r="R264" i="2"/>
  <c r="V293" i="2"/>
  <c r="R293" i="2"/>
  <c r="V321" i="2"/>
  <c r="T321" i="2"/>
  <c r="R321" i="2"/>
  <c r="T346" i="2"/>
  <c r="R346" i="2"/>
  <c r="R377" i="2"/>
  <c r="T377" i="2"/>
  <c r="V392" i="2"/>
  <c r="R392" i="2"/>
  <c r="V137" i="2"/>
  <c r="R137" i="2"/>
  <c r="V671" i="2"/>
  <c r="V465" i="2"/>
  <c r="T465" i="2"/>
  <c r="R465" i="2"/>
  <c r="T711" i="2"/>
  <c r="R711" i="2"/>
  <c r="V69" i="2"/>
  <c r="V284" i="2"/>
  <c r="V407" i="2"/>
  <c r="V311" i="2"/>
  <c r="R311" i="2"/>
  <c r="T403" i="2"/>
  <c r="R403" i="2"/>
  <c r="T415" i="2"/>
  <c r="R415" i="2"/>
  <c r="V445" i="2"/>
  <c r="T445" i="2"/>
  <c r="R445" i="2"/>
  <c r="T663" i="2"/>
  <c r="R663" i="2"/>
  <c r="T315" i="2"/>
  <c r="T327" i="2"/>
  <c r="T137" i="2"/>
  <c r="T264" i="2"/>
  <c r="T385" i="2"/>
  <c r="T693" i="2"/>
  <c r="T311" i="2"/>
  <c r="T408" i="2"/>
  <c r="T384" i="2"/>
  <c r="T269" i="2"/>
  <c r="V89" i="2"/>
  <c r="R89" i="2"/>
  <c r="V241" i="2"/>
  <c r="R241" i="2"/>
  <c r="V271" i="2"/>
  <c r="R271" i="2"/>
  <c r="V297" i="2"/>
  <c r="T297" i="2"/>
  <c r="R297" i="2"/>
  <c r="V404" i="2"/>
  <c r="R404" i="2"/>
  <c r="R417" i="2"/>
  <c r="T417" i="2"/>
  <c r="V424" i="2"/>
  <c r="R424" i="2"/>
  <c r="V522" i="2"/>
  <c r="R522" i="2"/>
  <c r="T369" i="2"/>
  <c r="R369" i="2"/>
  <c r="V96" i="2"/>
  <c r="R96" i="2"/>
  <c r="T453" i="2"/>
  <c r="R453" i="2"/>
  <c r="V582" i="2"/>
  <c r="R582" i="2"/>
  <c r="V673" i="2"/>
  <c r="R673" i="2"/>
  <c r="V713" i="2"/>
  <c r="R713" i="2"/>
  <c r="T340" i="2"/>
  <c r="T673" i="2"/>
  <c r="T181" i="2"/>
  <c r="T284" i="2"/>
  <c r="T394" i="2"/>
  <c r="T713" i="2"/>
  <c r="T314" i="2"/>
  <c r="AC826" i="3"/>
  <c r="D6" i="4" s="1"/>
  <c r="V174" i="2"/>
  <c r="R174" i="2"/>
  <c r="R260" i="2"/>
  <c r="T260" i="2"/>
  <c r="V308" i="2"/>
  <c r="R308" i="2"/>
  <c r="T308" i="2"/>
  <c r="V331" i="2"/>
  <c r="R331" i="2"/>
  <c r="T331" i="2"/>
  <c r="V687" i="2"/>
  <c r="R687" i="2"/>
  <c r="V260" i="2"/>
  <c r="R594" i="2"/>
  <c r="V594" i="2"/>
  <c r="T594" i="2"/>
  <c r="V822" i="2"/>
  <c r="R822" i="2"/>
  <c r="T822" i="2"/>
  <c r="T174" i="2"/>
  <c r="T289" i="2"/>
  <c r="V201" i="2"/>
  <c r="R201" i="2"/>
  <c r="T201" i="2"/>
  <c r="R276" i="2"/>
  <c r="T276" i="2"/>
  <c r="V312" i="2"/>
  <c r="T312" i="2"/>
  <c r="R312" i="2"/>
  <c r="V439" i="2"/>
  <c r="T439" i="2"/>
  <c r="R439" i="2"/>
  <c r="V577" i="2"/>
  <c r="R577" i="2"/>
  <c r="V698" i="2"/>
  <c r="R698" i="2"/>
  <c r="V276" i="2"/>
  <c r="V610" i="2"/>
  <c r="R610" i="2"/>
  <c r="T610" i="2"/>
  <c r="V748" i="2"/>
  <c r="R748" i="2"/>
  <c r="T748" i="2"/>
  <c r="W10" i="2"/>
  <c r="V123" i="2"/>
  <c r="R123" i="2"/>
  <c r="V218" i="2"/>
  <c r="R218" i="2"/>
  <c r="V316" i="2"/>
  <c r="R316" i="2"/>
  <c r="T316" i="2"/>
  <c r="V450" i="2"/>
  <c r="R450" i="2"/>
  <c r="T450" i="2"/>
  <c r="V585" i="2"/>
  <c r="R585" i="2"/>
  <c r="V669" i="2"/>
  <c r="R669" i="2"/>
  <c r="T669" i="2"/>
  <c r="V709" i="2"/>
  <c r="T709" i="2"/>
  <c r="R709" i="2"/>
  <c r="V289" i="2"/>
  <c r="V626" i="2"/>
  <c r="R626" i="2"/>
  <c r="T626" i="2"/>
  <c r="V766" i="2"/>
  <c r="R766" i="2"/>
  <c r="T766" i="2"/>
  <c r="T123" i="2"/>
  <c r="T577" i="2"/>
  <c r="T687" i="2"/>
  <c r="V11" i="2"/>
  <c r="R11" i="2"/>
  <c r="T11" i="2"/>
  <c r="V152" i="2"/>
  <c r="T152" i="2"/>
  <c r="R152" i="2"/>
  <c r="R244" i="2"/>
  <c r="T244" i="2"/>
  <c r="V301" i="2"/>
  <c r="R301" i="2"/>
  <c r="V325" i="2"/>
  <c r="R325" i="2"/>
  <c r="V459" i="2"/>
  <c r="R459" i="2"/>
  <c r="T459" i="2"/>
  <c r="V592" i="2"/>
  <c r="R592" i="2"/>
  <c r="V677" i="2"/>
  <c r="R677" i="2"/>
  <c r="T677" i="2"/>
  <c r="V244" i="2"/>
  <c r="R775" i="2"/>
  <c r="V775" i="2"/>
  <c r="T301" i="2"/>
  <c r="T585" i="2"/>
  <c r="T698" i="2"/>
  <c r="V823" i="2" l="1"/>
  <c r="D7" i="4"/>
  <c r="R823" i="2"/>
</calcChain>
</file>

<file path=xl/sharedStrings.xml><?xml version="1.0" encoding="utf-8"?>
<sst xmlns="http://schemas.openxmlformats.org/spreadsheetml/2006/main" count="8339" uniqueCount="1742">
  <si>
    <t>TT</t>
  </si>
  <si>
    <t>Đơn vị tính</t>
  </si>
  <si>
    <t>THIẾT BỊ DÙNG CHUNG</t>
  </si>
  <si>
    <t>Bảng nhóm</t>
  </si>
  <si>
    <t>Chiếc</t>
  </si>
  <si>
    <t>Tủ đựng thiết bị</t>
  </si>
  <si>
    <t>Giá để thiết bị</t>
  </si>
  <si>
    <t>Nam châm</t>
  </si>
  <si>
    <t>Nẹp treo tranh</t>
  </si>
  <si>
    <t>Giá treo tranh</t>
  </si>
  <si>
    <t>Loa cầm tay</t>
  </si>
  <si>
    <t>Thiết bị âm thanh đa năng di động</t>
  </si>
  <si>
    <t>Bộ</t>
  </si>
  <si>
    <t>Máy tính để bàn</t>
  </si>
  <si>
    <t>Máy chiếu</t>
  </si>
  <si>
    <t>Máy chiếu vật thể</t>
  </si>
  <si>
    <t>Máy in</t>
  </si>
  <si>
    <t>Cân</t>
  </si>
  <si>
    <t>Nhiệt kế điện tử</t>
  </si>
  <si>
    <t>Cái</t>
  </si>
  <si>
    <t>MÔN NGỮ VĂN</t>
  </si>
  <si>
    <t>I</t>
  </si>
  <si>
    <t xml:space="preserve">TRANH ẢNH </t>
  </si>
  <si>
    <t xml:space="preserve">Chủ đề 1. Đọc </t>
  </si>
  <si>
    <t>Bộ tranh minh họa hình ảnh một số truyện tiêu biểu</t>
  </si>
  <si>
    <t xml:space="preserve">Bộ tranh mô hình hóa các thành tố của các loại văn bản </t>
  </si>
  <si>
    <t>Bộ tranh mô hình hóa các thành tố của các loại văn bản thơ</t>
  </si>
  <si>
    <t>Bộ tranh bìa sách một số cuốn Hồi kí và Du kí nổi tiếng</t>
  </si>
  <si>
    <t>Tranh mô hình hóa các yếu tố hình thức của văn bản nghị luận: mở bài, thân bài, kết bài; ý kiến, lí lẽ, bằng chứng</t>
  </si>
  <si>
    <t>Tranh mô hình hóa các yếu tố hình thức của văn bản thông tin</t>
  </si>
  <si>
    <t>Chủ đề 2: Viết</t>
  </si>
  <si>
    <t>Tranh minh họa: Mô hình hóa quy trình viết 1 văn bản và Sơ đồ tóm tắt nội dung chính của một số văn bản đơn giản</t>
  </si>
  <si>
    <t>Sơ đồ mô hình một số kiểu văn bản có trong chương trình</t>
  </si>
  <si>
    <t>MÔN TOÁN</t>
  </si>
  <si>
    <t>A</t>
  </si>
  <si>
    <t>Bộ thiết bị để vẽ trên bảng trong dạy học toán</t>
  </si>
  <si>
    <t>Bộ thước thực hành đo khoảng cách, đo chiều cao ngoài trời</t>
  </si>
  <si>
    <t>Bộ thiết bị dạy Thống kê và Xác suất</t>
  </si>
  <si>
    <t>B</t>
  </si>
  <si>
    <t>THIẾT BỊ THEO CÁC CHỦ ĐỀ</t>
  </si>
  <si>
    <t>MÔ HÌNH</t>
  </si>
  <si>
    <t>HÌNH  HỌC VÀ ĐO LƯỜNG</t>
  </si>
  <si>
    <t xml:space="preserve">Bộ thiết bị dạy hình học phẳng </t>
  </si>
  <si>
    <t>II</t>
  </si>
  <si>
    <t>III</t>
  </si>
  <si>
    <t>MÔN GIÁO DỤC CÔNG DÂN</t>
  </si>
  <si>
    <t>TRANH ẢNH</t>
  </si>
  <si>
    <t>Chủ đề 1: Yêu nước</t>
  </si>
  <si>
    <t>Bộ tranh về truyền thống gia đình, dòng họ</t>
  </si>
  <si>
    <t>Tờ</t>
  </si>
  <si>
    <t>Chủ đề 2: Nhân ái</t>
  </si>
  <si>
    <t>Bộ tranh về tình yêu thương con người</t>
  </si>
  <si>
    <t>Chủ đề 3: Chăm chỉ</t>
  </si>
  <si>
    <t xml:space="preserve">Bộ tranh về sự siêng năng, kiên trì </t>
  </si>
  <si>
    <t>Chủ đề 6: Kĩ năng tự bảo vệ</t>
  </si>
  <si>
    <t>Bộ tranh hướng dẫn phòng tránh và ứng phó với các tình huống nguy hiểm</t>
  </si>
  <si>
    <t>Chủ đề 7: Hoạt động tiêu dùng</t>
  </si>
  <si>
    <t>Bộ tranh về thực hiện lối sống tiết kiệm</t>
  </si>
  <si>
    <t>Chủ đề 8: Quyền và nghĩa vụ công dân</t>
  </si>
  <si>
    <t>Tranh mô phỏng mối quan hệ giữa nhà nước và công dân</t>
  </si>
  <si>
    <t>Bộ tranh thể hiện các nhóm quyền trẻ em</t>
  </si>
  <si>
    <t>C</t>
  </si>
  <si>
    <t>DỤNG CỤ</t>
  </si>
  <si>
    <t>Bộ dụng cụ thực hành tự nhận thức bản thân</t>
  </si>
  <si>
    <t>Bộ dụng cụ cho HS thực hành ứng phó với các tình huống nguy hiểm</t>
  </si>
  <si>
    <t>Bộ dụng cụ thực hành tiết kiệm</t>
  </si>
  <si>
    <t>MÔN LỊCH SỬ VÀ ĐỊA LÝ</t>
  </si>
  <si>
    <t>Phân môn Lịch sử</t>
  </si>
  <si>
    <t>LỚP 6</t>
  </si>
  <si>
    <t>Tại sao cần học Lịch sử</t>
  </si>
  <si>
    <t>Dựa vào đâu để biết và dựng lại lịch sử</t>
  </si>
  <si>
    <t>Tranh một tờ lịch bloc có đủ thông tin về thời gian theo Dương lịch và Âm lịch.</t>
  </si>
  <si>
    <t>Thời nguyên thủy</t>
  </si>
  <si>
    <t>Nguồn gốc loài người</t>
  </si>
  <si>
    <t>Lược đồ một số di chỉ khảo cổ học tiêu biểu ở Đông Nam Á và Việt Nam</t>
  </si>
  <si>
    <t>Xã hội cổ đại</t>
  </si>
  <si>
    <t>Lược đồ thế giới cổ đại</t>
  </si>
  <si>
    <t>IV</t>
  </si>
  <si>
    <t>Đông Nam Á từ khoảng thời gian giáp Công nguyên đến thế kỷ X</t>
  </si>
  <si>
    <t>Khái lược về Đông Nam Á và các nhà nước sơ kì ở Đông Nam Á</t>
  </si>
  <si>
    <t>Lược đồ Đông Nam Á và các vương quốc cổ ở Đông Nam Á</t>
  </si>
  <si>
    <t>Phân môn Địa lý</t>
  </si>
  <si>
    <t>Quả địa cầu hành chính</t>
  </si>
  <si>
    <t>quả</t>
  </si>
  <si>
    <t>Quả địa cầu tự nhiên</t>
  </si>
  <si>
    <t>La bàn</t>
  </si>
  <si>
    <t>chiếc</t>
  </si>
  <si>
    <t>Hộp quặng và khoáng sản chính ở Việt Nam</t>
  </si>
  <si>
    <t>hộp</t>
  </si>
  <si>
    <t>Nhiệt - ẩm kế treo tường</t>
  </si>
  <si>
    <t>Chủ đề : Bản đồ - Phương tiện thể hiện bề mặt Trái Đất</t>
  </si>
  <si>
    <t>Bản đồ địa hình, Bản đồ hành chính, Bản đồ giao thông, Bản đồ du lịch</t>
  </si>
  <si>
    <t>Chủ đề: Trái Đất- hành tinh của hệ Mặt Trời</t>
  </si>
  <si>
    <t>Sơ đồ chuyển động của Trái Đất quanh Mặt Trời</t>
  </si>
  <si>
    <t>Chủ đề: Cấu tạo của Trái Đất. Vỏ Trái Đất</t>
  </si>
  <si>
    <t>Cấu tạo bên trong Trái Đất</t>
  </si>
  <si>
    <t>Các dạng địa hình trên Trái Đất</t>
  </si>
  <si>
    <t>Hiện tượng tạo núi</t>
  </si>
  <si>
    <t>Chủ đề: Khí hậu và biến đổi khí hậu</t>
  </si>
  <si>
    <t>Sơ đồ các tầng khí quyển.</t>
  </si>
  <si>
    <t>Chủ đề: Nước trên Trái Đất</t>
  </si>
  <si>
    <t xml:space="preserve">Sơ đồ vòng tuần hoàn lớn của nước </t>
  </si>
  <si>
    <t>Chủ đề: Đất và sinh vật trên Trái Đất</t>
  </si>
  <si>
    <t>Phẫu diện một số loại đất chính</t>
  </si>
  <si>
    <t>Hệ sinh thái rừng nhiệt đới</t>
  </si>
  <si>
    <t>BẢN ĐỒ/LƯỢC ĐỒ</t>
  </si>
  <si>
    <t xml:space="preserve">Bản đồ các khu vực giờ trên Trái Đất </t>
  </si>
  <si>
    <t>Lược đồ các mảng kiến tạo, vành đai động đất, núi lửa trên Trái Đất</t>
  </si>
  <si>
    <t xml:space="preserve">Lược đồ phân bố lượng mưa trung bình năm trên Trái Đất. </t>
  </si>
  <si>
    <t>Bản đồ các đới khí hậu trên Trái Đất</t>
  </si>
  <si>
    <t xml:space="preserve">Chủ đề: Nước trên Trái Đất </t>
  </si>
  <si>
    <t>Bản đồ các dòng biển trên đại dương thế giới</t>
  </si>
  <si>
    <t>Bản đồ các loại đất chính trên Trái Đất</t>
  </si>
  <si>
    <t>Bản đồ các đới thiên nhiên trên Trái Đất</t>
  </si>
  <si>
    <t xml:space="preserve">Chủ đề: Con người và thiên nhiên </t>
  </si>
  <si>
    <t>Bản đồ phân bố dân cư và đô thị trên thế giới</t>
  </si>
  <si>
    <t>MÔN KHOA HỌC TỰ NHIÊN</t>
  </si>
  <si>
    <t>Biến áp nguồn</t>
  </si>
  <si>
    <t>Bộ giá thí nghiệm</t>
  </si>
  <si>
    <t>Đồng hồ đo thời gian hiện số</t>
  </si>
  <si>
    <t>Kính lúp</t>
  </si>
  <si>
    <t>Bảng thép</t>
  </si>
  <si>
    <t>Quả kim loại</t>
  </si>
  <si>
    <t>Hộp</t>
  </si>
  <si>
    <t>Đồng hồ đo điện đa năng</t>
  </si>
  <si>
    <t>Dây nối</t>
  </si>
  <si>
    <t>Dây điện trở</t>
  </si>
  <si>
    <t>Dây</t>
  </si>
  <si>
    <t>Giá quang học</t>
  </si>
  <si>
    <t>Máy phát âm tần</t>
  </si>
  <si>
    <t>Cổng quang</t>
  </si>
  <si>
    <t>Bộ thu nhận số liệu</t>
  </si>
  <si>
    <t>Cảm biến điện thế</t>
  </si>
  <si>
    <t>Cảm biến dòng điện</t>
  </si>
  <si>
    <t>Cảm biến nhiệt độ</t>
  </si>
  <si>
    <t>Đồng hồ bấm giây</t>
  </si>
  <si>
    <t>Bộ lực kế</t>
  </si>
  <si>
    <t>Cốc đốt</t>
  </si>
  <si>
    <t>Bộ thanh nam châm</t>
  </si>
  <si>
    <t>Biến trở con chạy</t>
  </si>
  <si>
    <t>Ampe kế một chiều</t>
  </si>
  <si>
    <t>Vôn kế một chiều</t>
  </si>
  <si>
    <t>Nguồn sáng</t>
  </si>
  <si>
    <t>Bút thử điện thông mạch</t>
  </si>
  <si>
    <t>Nhiệt kế (lỏng)</t>
  </si>
  <si>
    <t>Thấu kính hội tụ</t>
  </si>
  <si>
    <t>Thấu kính phân kì</t>
  </si>
  <si>
    <t>Giá để ống nghiệm</t>
  </si>
  <si>
    <t>Đèn cồn</t>
  </si>
  <si>
    <t>Lưới thép tản nhiệt</t>
  </si>
  <si>
    <t>Găng tay cao su</t>
  </si>
  <si>
    <t>Đôi</t>
  </si>
  <si>
    <t>Áo choàng</t>
  </si>
  <si>
    <t>Kính bảo hộ</t>
  </si>
  <si>
    <t>Chổi rửa ống nghiệm</t>
  </si>
  <si>
    <t>Khay mang dụng cụ và hóa chất</t>
  </si>
  <si>
    <t>Bình chia độ</t>
  </si>
  <si>
    <t>Cốc thủy tinh loại 250 ml</t>
  </si>
  <si>
    <t>Cốc thủy tinh 100 ml</t>
  </si>
  <si>
    <t xml:space="preserve">Chậu thủy tinh </t>
  </si>
  <si>
    <t>Ống nghiệm</t>
  </si>
  <si>
    <t>Ống đong hình trụ 100 ml</t>
  </si>
  <si>
    <t>Bình tam giác 250ml</t>
  </si>
  <si>
    <t>Bình tam giác 100ml</t>
  </si>
  <si>
    <t xml:space="preserve">Bộ ống dẫn thủy tinh các loại </t>
  </si>
  <si>
    <t>Bộ nút cao su có lỗ và không có lỗ các loại</t>
  </si>
  <si>
    <t>Bát sứ</t>
  </si>
  <si>
    <t>Lọ thuỷ tinh miệng hẹp kèm ống hút nhỏ giọt</t>
  </si>
  <si>
    <t>Thìa xúc hóa chất</t>
  </si>
  <si>
    <t>Đũa thủy tinh</t>
  </si>
  <si>
    <t>Pipet (ống hút nhỏ giọt)</t>
  </si>
  <si>
    <t>Cân điện tử</t>
  </si>
  <si>
    <t>Giấy lọc</t>
  </si>
  <si>
    <t>Nhiệt kế y tế</t>
  </si>
  <si>
    <t>Kính hiển vi</t>
  </si>
  <si>
    <t>Kẹp ống nghiệm</t>
  </si>
  <si>
    <t>Hóa chất dùng chung</t>
  </si>
  <si>
    <t>Bột lưu huỳnh (S)</t>
  </si>
  <si>
    <t>gam</t>
  </si>
  <si>
    <t>ml</t>
  </si>
  <si>
    <t>Đồng phoi bào (Cu)</t>
  </si>
  <si>
    <t>Bột sắt</t>
  </si>
  <si>
    <t>Đinh sắt (Fe)</t>
  </si>
  <si>
    <t>Zn (viên)</t>
  </si>
  <si>
    <t>Sodium (Na)</t>
  </si>
  <si>
    <t>Magnesium (Mg) dạng mảnh</t>
  </si>
  <si>
    <t>Cuper (II) oxide (CuO)</t>
  </si>
  <si>
    <t>Đá vôi cục</t>
  </si>
  <si>
    <t xml:space="preserve">Sodium hydroxide (NaOH) </t>
  </si>
  <si>
    <t>Hydrochloric acid (HCl) 37%</t>
  </si>
  <si>
    <t>lít</t>
  </si>
  <si>
    <t>Sodium chloride (NaCl)</t>
  </si>
  <si>
    <t>Sodiumsulfate (Na2SO4) dung dịch</t>
  </si>
  <si>
    <t>Nến(Parafin) rắn</t>
  </si>
  <si>
    <t>Giấy phenolphthalein</t>
  </si>
  <si>
    <t>Dung dịch phenolphthalein</t>
  </si>
  <si>
    <t>Nước oxi già y tế (3%)</t>
  </si>
  <si>
    <t>Cồn đốt</t>
  </si>
  <si>
    <t>Nước cất</t>
  </si>
  <si>
    <t>Al (Bột)</t>
  </si>
  <si>
    <t>Calcium oxide (CaO)</t>
  </si>
  <si>
    <t>TRANH/ẢNH</t>
  </si>
  <si>
    <t>Chất và sự biến đổi chất</t>
  </si>
  <si>
    <t>Các thể (trạng thái) của chất</t>
  </si>
  <si>
    <t>Sự đa dạng của chất</t>
  </si>
  <si>
    <t>Vật sống</t>
  </si>
  <si>
    <t>Tế bào - đơn vị cơ sở của sự sống</t>
  </si>
  <si>
    <t>So sánh tế bào thực vật, động vật</t>
  </si>
  <si>
    <t>So sánh tế bào nhân thực và nhân sơ</t>
  </si>
  <si>
    <t>Đa dạng thế giới sống</t>
  </si>
  <si>
    <t>Sự đa dạng của các nhóm sinh vật</t>
  </si>
  <si>
    <t>Thực vật có mạch, có hạt (Hạt trần)</t>
  </si>
  <si>
    <t>Thực vật có mạch, có hạt, có hoa (Hạt kín)</t>
  </si>
  <si>
    <t>Đa dạng động vật không xương sống</t>
  </si>
  <si>
    <t>Đa dạng động vật có xương sống</t>
  </si>
  <si>
    <t>Năng lượng và sự biến đổi</t>
  </si>
  <si>
    <t>Sự tương tác của bề mặt hai vật</t>
  </si>
  <si>
    <t>Trái Đất và bầu trời</t>
  </si>
  <si>
    <t>Sự mọc lặn của Mặt Trời</t>
  </si>
  <si>
    <t>Một số hình dạng nhìn thấy của Mặt Trăng</t>
  </si>
  <si>
    <t>Hệ Mặt Trời</t>
  </si>
  <si>
    <t>Ngân Hà</t>
  </si>
  <si>
    <t>Các phép đo</t>
  </si>
  <si>
    <t>Bộ dụng cụ đo chiều dài, thời gian, khối lượng, nhiệt độ</t>
  </si>
  <si>
    <t>Lực</t>
  </si>
  <si>
    <t>Bộ thiết bị chứng minh lực cản của nước</t>
  </si>
  <si>
    <t>Bộ thiết bị thí nghiệm độ giãn lò xo</t>
  </si>
  <si>
    <t>MÔN CÔNG NGHỆ</t>
  </si>
  <si>
    <t xml:space="preserve">THIẾT BỊ DÙNG CHUNG </t>
  </si>
  <si>
    <t>VÂT LIỆU, DỤNG CỤ CƠ KHÍ</t>
  </si>
  <si>
    <t>Bộ vật liệu cơ khí</t>
  </si>
  <si>
    <t>Bộ dụng cụ cơ khí</t>
  </si>
  <si>
    <t>Bộ thiết bị cơ khí cỡ nhỏ</t>
  </si>
  <si>
    <t>VÂT LIỆU, DỤNG CỤ ĐIỆN – ĐIỆN TỬ</t>
  </si>
  <si>
    <t>Bộ vật liệu điện</t>
  </si>
  <si>
    <t>Bộ dụng cụ điện</t>
  </si>
  <si>
    <t>Dụng cụ đo các đại lượng không điện.</t>
  </si>
  <si>
    <t>Bộ công cụ phát triển ứng dụng dựa trên vi điều khiển</t>
  </si>
  <si>
    <t>THIẾT BỊ CƠ BẢN</t>
  </si>
  <si>
    <t>Nhà ở</t>
  </si>
  <si>
    <t>Vai trò và đặc điểm chung của nhà ở</t>
  </si>
  <si>
    <t>Kiến trúc nhà ở Việt Nam</t>
  </si>
  <si>
    <t>Xây dựng nhà ở</t>
  </si>
  <si>
    <t xml:space="preserve">Ngôi nhà thông minh </t>
  </si>
  <si>
    <t>Bảo quản và chế biến thực phẩm</t>
  </si>
  <si>
    <t>Thực phẩm trong gia đình</t>
  </si>
  <si>
    <t>Phương pháp bảo quản thực phẩm</t>
  </si>
  <si>
    <t>Phương pháp chế biến thực phẩm</t>
  </si>
  <si>
    <t>Trang phục và thời trang</t>
  </si>
  <si>
    <t>Trang phục và đời sống</t>
  </si>
  <si>
    <t>Thời trang trong cuộc sống</t>
  </si>
  <si>
    <t>Lựa chọn và sử dụng trang phục</t>
  </si>
  <si>
    <t>Đồ dùng điện trong gia đình</t>
  </si>
  <si>
    <t>Nồi cơm điện</t>
  </si>
  <si>
    <t>Bếp điện</t>
  </si>
  <si>
    <t>Đèn điện</t>
  </si>
  <si>
    <t>MÔ HÌNH, MẪU VẬT</t>
  </si>
  <si>
    <t>Hộp mẫu các loại vải</t>
  </si>
  <si>
    <t>Bóng đèn các loại</t>
  </si>
  <si>
    <t>Quạt điện</t>
  </si>
  <si>
    <t>Bộ dụng cụ chế biến món ăn không sử dụng nhiệt.</t>
  </si>
  <si>
    <t>Bộ dụng cụ tỉa hoa, trang trí món ăn.</t>
  </si>
  <si>
    <t>MÔN TIN HỌC</t>
  </si>
  <si>
    <t>PHÒNG THỰC HÀNH TIN HỌC</t>
  </si>
  <si>
    <t>Bàn để máy tính, ghế ngồi</t>
  </si>
  <si>
    <t>Switch/Hub</t>
  </si>
  <si>
    <t>Wireless Router/ Access Point</t>
  </si>
  <si>
    <t>Cáp mạng UTP</t>
  </si>
  <si>
    <t>Mét</t>
  </si>
  <si>
    <t>MÔN GIÁO DỤC THỂ CHẤT</t>
  </si>
  <si>
    <t>Còi</t>
  </si>
  <si>
    <t>Thước dây</t>
  </si>
  <si>
    <t>Cờ lệnh thể thao</t>
  </si>
  <si>
    <t>Biển lật số</t>
  </si>
  <si>
    <t>Nấm thể thao</t>
  </si>
  <si>
    <t xml:space="preserve">Dây nhảy cá nhân </t>
  </si>
  <si>
    <t>Dây nhảy tập thể</t>
  </si>
  <si>
    <t>Bóng nhồi</t>
  </si>
  <si>
    <t>Quả</t>
  </si>
  <si>
    <t>Dây kéo co</t>
  </si>
  <si>
    <t>Cuộn</t>
  </si>
  <si>
    <t>THIẾT BỊ THEO CHỦ ĐỀ</t>
  </si>
  <si>
    <t>Ném bóng</t>
  </si>
  <si>
    <t>Quả bóng</t>
  </si>
  <si>
    <t>Lưới chắn bóng</t>
  </si>
  <si>
    <t>Bóng đá</t>
  </si>
  <si>
    <t>Quả bóng đá</t>
  </si>
  <si>
    <t>Cầu môn</t>
  </si>
  <si>
    <t>Bóng rổ</t>
  </si>
  <si>
    <t>Quả bóng rổ</t>
  </si>
  <si>
    <t>Cột, bảng bóng rổ</t>
  </si>
  <si>
    <t>Cột, lưới</t>
  </si>
  <si>
    <t>Đá cầu</t>
  </si>
  <si>
    <t>Quả cầu đá</t>
  </si>
  <si>
    <t>MÔN ÂM NHẠC</t>
  </si>
  <si>
    <t>Nhạc cụ thể hiện tiết tấu</t>
  </si>
  <si>
    <t>Trống nhỏ</t>
  </si>
  <si>
    <t>Song loan</t>
  </si>
  <si>
    <t>Thanh phách</t>
  </si>
  <si>
    <t>Cặp</t>
  </si>
  <si>
    <t>Triangle</t>
  </si>
  <si>
    <t>Tambourine</t>
  </si>
  <si>
    <t>Nhạc cụ thể hiện giai điệu, hoà âm</t>
  </si>
  <si>
    <t>Cây</t>
  </si>
  <si>
    <t>Electric keyboard (đàn phím điện tử)</t>
  </si>
  <si>
    <t>MÔN MỸ THUẬT</t>
  </si>
  <si>
    <t>Giá để mẫu vẽ và dụng cụ học tập</t>
  </si>
  <si>
    <t>Bục, bệ</t>
  </si>
  <si>
    <t>Mẫu vẽ</t>
  </si>
  <si>
    <t>Giá vẽ 3 chân</t>
  </si>
  <si>
    <t>Bảng vẽ</t>
  </si>
  <si>
    <t>Bút lông</t>
  </si>
  <si>
    <t>Bảng pha màu</t>
  </si>
  <si>
    <t>Ống rửa bút</t>
  </si>
  <si>
    <t>Lô đồ họa (tranh in)</t>
  </si>
  <si>
    <t>Màu Goát (Gouache colour)</t>
  </si>
  <si>
    <t>Đất nặn</t>
  </si>
  <si>
    <t>MÔN HOẠT ĐỘNG TRẢI NGHIỆM, HƯỚNG NGHIỆP</t>
  </si>
  <si>
    <t>Bộ thẻ về thiên tai, biến đổi khí hậu</t>
  </si>
  <si>
    <t>Bộ thẻ nghề truyền thống</t>
  </si>
  <si>
    <t>Bộ dụng cụ làm vệ sinh trường, lớp học</t>
  </si>
  <si>
    <t>Bộ dụng cụ chăm sóc hoa, cây trồng thông thường</t>
  </si>
  <si>
    <t>Máy tính</t>
  </si>
  <si>
    <t>Báo giá 1</t>
  </si>
  <si>
    <t>Báo giá 2</t>
  </si>
  <si>
    <t>Báo giá 3</t>
  </si>
  <si>
    <t>Báo giá 4</t>
  </si>
  <si>
    <t>Tên thiết bị</t>
  </si>
  <si>
    <t>Đối tượng sử dụng</t>
  </si>
  <si>
    <t>Khối lượng</t>
  </si>
  <si>
    <t>Thông số kỹ thuật</t>
  </si>
  <si>
    <t>Ghi chú</t>
  </si>
  <si>
    <t>GV</t>
  </si>
  <si>
    <t>HS</t>
  </si>
  <si>
    <t>x</t>
  </si>
  <si>
    <t>Mặt bảng có in dòng rõ ràng, thiết kế dạng ngang giúp học sinh dễ dàng viết chữ, thuận tiện cho việc học tập theo nhóm.</t>
  </si>
  <si>
    <t>Cấu tạo 2 mặt thông minh tiện dụng: mặt trước màu trắng, phủ bóng dùng cho bút lông; mặt sau màu đen phủ mờ dùng phấn để viết.</t>
  </si>
  <si>
    <t>Mặt bảng có đặc tính không bám dính, dễ dàng vệ sinh lau xóa sau khi viết.</t>
  </si>
  <si>
    <t>Bảng có thiết kế nhỏ gọn, đặc biệt có thể cuộn tròn mang theo khi cần thiết. Ngoài ra còn có dây treo bảng lên cao để trình bày một cách dễ dàng.</t>
  </si>
  <si>
    <t>Chất liệu nhựa an toàn, bền bỉ, không dễ bị nứt, đồng thời an toàn cho sức khỏe người tiêu dùng.</t>
  </si>
  <si>
    <t xml:space="preserve">Tủ sắt có 04 chân bằng thép tại 4 góc kiểu dáng hình thang nâng tủ cao lên 6cm so với mặt nền. Kiểu dáng Tủ đựng thiết bị 4 cánh:  2 cánh trên khung sắt lồng kiếng bên trong, (kiếng có kẹp zoăng cao su). Có khóa và tay nắm mở cánh. 2 cánh dưới là sắt liền tấm, có khóa và tay nắm mở cánh. Khoang cánh trên có 2 đợt, khoang cánh dưới có 1 đợt  </t>
  </si>
  <si>
    <t>- Kích thước: Cao x Rộng x Sâu (1760 x 1800 x 400) mm- Khung thép dày 1,8mm, lắp ghép theo kiểu modul, mỗi modul rộng 0,9m, có thể lắp dài vô tận. Giá có 4 đợt di động có thể lắp ở các độ cao khác nhau  nhờ hệ lỗ chờ trên phần khung- Các khay đựng thiết bị 4 cạnh gập vuông cao 36mm lắp ngửa lên phía trên, ở dưới có gờ tăng cứng.- Toàn bộ có thể tháo rời khi vận chuyển- Các chi tiết sơn tĩnh điện màu ghi sáng hoặc màu kem- Lắp ghép dễ dàng bằng kết cấu các thanh cài, nối ghép liên tục, không cần bulông, ốc vít- Toàn bộ phần thép sơn tĩnh điện bằng loại sơn cao cấp, chống gỉ, chống xước và có độ bám dính cao.- Các chi tiết bằng hép được hàn trong môi trường khí bảo vệ CO2, các mối hàn đảm bảo độ ngấu, chắc chắn và có tính thẩm mỹ cao</t>
  </si>
  <si>
    <t>Nam Châm Gắn Bảng hình tròn (20mm)</t>
  </si>
  <si>
    <t>Khuôn nẹp ống dạng dẹt hoặc tròn; kích cỡ dày 6mm, rộng 13mm, bằng nhựa PVC, có 2 móc để treo. Dài 60cm: Dài 78cm: Dài 85cm: Dài 115cm</t>
  </si>
  <si>
    <t xml:space="preserve">Chất liệu: Nhôm; Kích thước: 15x24cm; Giá được điều chỉnh theo chiều ngang. </t>
  </si>
  <si>
    <t>Nguồn điện R14P(C) × 6(9V DC); Công Suất ra ≥15W; Công suất tối đa ≥23W;Thời gian sử dụng pin xấp xỉ 9 giờ; Phạm vi nghe rõ xấp xỉ 400m; Âm còi báo ; Thành phẩm Nhựa ABS hoặc tương đương.</t>
  </si>
  <si>
    <r>
      <t>Công suất ra: 70 Watts; Âm nhạc Power: Max 100 Watts.; Thẻ nhớ USB MP3; Nguồn điện: Bộ chuyển đổi 16V6.6A / Pin 12V7A x 2ea; Micro Input: Microphone không dây x 1ea / Microphone có dây x 1ea; Điều khiển âm lượng: Micro không dây x 1ea / micrô có dây x 1ea / AUx (In / Output) x 1ea; Điều khiển âm điệu: Treble x 1ea / Bass x 1ea; Ngõ vào AUx: AUx (In / Output) x 1ea; Loa: 8 "Loa Full Range loa x 1ea / 2,5" Tweeter x 1ea;</t>
    </r>
    <r>
      <rPr>
        <strike/>
        <sz val="10"/>
        <color theme="1"/>
        <rFont val="Times New Roman"/>
        <family val="1"/>
      </rPr>
      <t xml:space="preserve"> </t>
    </r>
    <r>
      <rPr>
        <sz val="10"/>
        <color theme="1"/>
        <rFont val="Times New Roman"/>
        <family val="1"/>
      </rPr>
      <t>Hệ thống không dây; Chuẩn bị tần suất: Kiểm soát tinh tổng hợp; Dải tần số sóng mang: 217.250 ~ 225.000Mhz; Độ ổn định tần số: ± 0.005%; Công suất RF: 10mW; Hài hòa ở trình độ cao hơn: &lt;40dB; Dòng điện: &lt;25mA; Mic Catridge: Năng động; Phát xạ giả RF: ≥55dB; Điều khiển: Bật / Tắt nguồn, Tắt tiếng, Đèn LED Low Batt; Đáp ứng tần số: 50Hz ~ 15KHz; Pin: 1.5V x 2ea / (Pin xạc: 1.2V; Thời gian sử dụng: 6 giờ;</t>
    </r>
  </si>
  <si>
    <t>Bộ máy tính để bàn:</t>
  </si>
  <si>
    <t>- Case:</t>
  </si>
  <si>
    <t>Bộ vi xử lý Intel Core i5 (4 lõi, 8 luồng, 3.6Ghz) hoặc tương đương</t>
  </si>
  <si>
    <t>Bộ nhớ đệm ≥6MB</t>
  </si>
  <si>
    <t>Bộ nhớ RAM: 8GB DDR4; Hỗ trợ tối đa 128GB, DDR4</t>
  </si>
  <si>
    <t>Ổ cứng: SSD dung lượng ≥256GB</t>
  </si>
  <si>
    <t>Bản quyền hệ điều hành: Window 10 trở lên. Office 365 bản quyền ≥ 12 tháng.</t>
  </si>
  <si>
    <t>Kết nối được mạng LAN và Internet. Giao tiếp kết nối bên ngoài và bên trong: 1 x Headphone, 1 x Microphone.</t>
  </si>
  <si>
    <t>- Màn hình: 24 inch FullHD</t>
  </si>
  <si>
    <t xml:space="preserve">- Bàn phím, chuột, tai nghe, Micro, Webcam (độ phân giải tối thiểu: 480p/30fps). </t>
  </si>
  <si>
    <t xml:space="preserve">Máy chiếu: </t>
  </si>
  <si>
    <t>- Cường độ sáng tối thiểu 4.200 Ansilumens;</t>
  </si>
  <si>
    <t>- Độ phân giải tối thiểu XGA;</t>
  </si>
  <si>
    <t>- Kích cỡ khi chiếu lên màn hình tối thiểu 100 inch;</t>
  </si>
  <si>
    <t>- Điều khiển từ xa;</t>
  </si>
  <si>
    <t>- Kèm theo màn chiếu và thiết bị điều khiển (nếu có).</t>
  </si>
  <si>
    <t>Loại thông dụng, Full HD.</t>
  </si>
  <si>
    <t>Cảm biến hình ảnh tối thiểu 5MP.</t>
  </si>
  <si>
    <t>Zoom quang học tối thiểu 10x.</t>
  </si>
  <si>
    <t>Phụ kiện kèm theo</t>
  </si>
  <si>
    <r>
      <t> </t>
    </r>
    <r>
      <rPr>
        <sz val="10"/>
        <color rgb="FF00B050"/>
        <rFont val="Times New Roman"/>
        <family val="1"/>
      </rPr>
      <t>In 2 mặt tự động.</t>
    </r>
  </si>
  <si>
    <t>Máy in Laser A4</t>
  </si>
  <si>
    <t>Tốc độ in: 38 trang/phút khổ A4</t>
  </si>
  <si>
    <t>Độ phân giải: lên tới 1200 x 1200 dpi</t>
  </si>
  <si>
    <t xml:space="preserve">Thời gian bản in đầu tiên: xấp xỉ 5,5 giây hoặc ít hơn </t>
  </si>
  <si>
    <t>Bộ nhớ: 1GB</t>
  </si>
  <si>
    <t>Khổ giấy: A4, B5, A5, A6, giấy Executive, …</t>
  </si>
  <si>
    <t>Khay giấy: 250 tờ</t>
  </si>
  <si>
    <t>Cổng kết nối: Cổng USB 2.0 tốc độ cao, ethernet, wifi</t>
  </si>
  <si>
    <t>Hoặc tương đương </t>
  </si>
  <si>
    <t>Công nghệ chính xác 4 cảm biến</t>
  </si>
  <si>
    <t>Chức năng BẬT / TẮT tự động</t>
  </si>
  <si>
    <t>Cân nặng tới 150 kg</t>
  </si>
  <si>
    <t xml:space="preserve"> </t>
  </si>
  <si>
    <t>Số liệu kg / lb / st có thể lựa chọn</t>
  </si>
  <si>
    <t>Có thể lựa chọn °C / °F</t>
  </si>
  <si>
    <t>Đèn nền</t>
  </si>
  <si>
    <t>Chế độ im lặng</t>
  </si>
  <si>
    <t>≥25 bộ nhớ</t>
  </si>
  <si>
    <t>Tính năng đo 3 trong 1</t>
  </si>
  <si>
    <t>Việt Nam</t>
  </si>
  <si>
    <t>Bộ tranh minh họa hình ảnh một số truyện tiêu biểu gồm: truyện hiện đại, truyện truyền thuyết, truyện cổ tích, truyện đồng thoại. Tranh có kích thước (540x790)mm, dung sai 10mm, in trên giấy couché, định lượng 200g/m2, cán láng OPP mờ. Bộ tranh gồm 02 tờ:</t>
  </si>
  <si>
    <t>- 01 tranh minh họa về một số nhân vật nổi tiếng trong các truyện truyền thuyết và cổ tích (Thánh Gióng; Thạch Sanh,...);</t>
  </si>
  <si>
    <t>- 01 tranh minh họa một số nhân vật truyện đồng thoại như: Dế Mèn, Bọ Ngựa, Rùa Đá...; hoặc tranh minh họa cho các truyện hiện đại như: Bức tranh em gái tôi, Điều không tính trước,...</t>
  </si>
  <si>
    <t>Bộ tranh mô hình hóa các thành tổ của văn bản truyện: mô hình cốt truyện và các thành tố của truyện đề tài, chủ đề, chi tiết, nhân vật); mô hình đặc điểm nhân vật (hình dáng, cử chỉ, hành động, ngôn ngữ, ý nghĩ); mô hình lời người kể chuyện (kể theo ngôi thứ nhất và kể theo ngôi thứ ba) và lời nhân vật. Tranh có kích thước (540x790)mm, dung sai 10mm, in trên giấy couché, định lượng 200g/m2, cán láng OPP mờ. Bộ tranh gồm 03 tờ:</t>
  </si>
  <si>
    <t>-  01 tranh vẽ các thành phần của một cốt truyện thông thường;</t>
  </si>
  <si>
    <t>-  01 tranh vẽ mô hình đặc điểm nhân vật (hình dáng, cử chỉ, hành động, ngôn ngữ, ý nghĩ);</t>
  </si>
  <si>
    <t>-  01 tranh minh họa ngôi kể thứ nhất và ngôi kể thứ 3; lời nhân vật và lời người kể chuyện.</t>
  </si>
  <si>
    <t>Bộ tranh dạy các tác phẩm thơ, thơ lục bát, thơ có yếu tố tự sự và miêu tả (số tiếng, số dòng, vần, nhịp của thơ lục bát). Tranh có kích thước (540x790)mm, dung sai 10mm, in trên giấy couché, định lượng 200g/m2, cán láng OPP mờ. Bộ tranh gồm 02 tờ :</t>
  </si>
  <si>
    <t>- 01 tranh mô hình hóa các yếu tố tạo nên bài thơ nói chung: số tiếng, vần, nhịp, khổ, dòng thơ;</t>
  </si>
  <si>
    <t>- 01 Tranh minh họa cho mô hình bài thơ lục bát và bài thơ có yếu tố tự sự và miêu tả (có thể tích hợp tranh đầu luôn cho 1 trong 2 loại bài thơ này)"</t>
  </si>
  <si>
    <t>Bộ tranh bìa sách một số cuốn Hồi kí và Du kí nổi tiếng. Tranh có kích thước (540x790)mm, dung sai 10mm, in trên giấy couché, định lượng 200g/m2, cán láng OPP mờ. Bộ tranh gồm 02 tờ : - 01 tranh minh họa bìa sách một số cuốn Hồi kí và Du kí nổi tiếng và tiêu biểu; - 01 tranh minh họa cho các hình thức ghi chép, cách kể sự việc, người kể chuyện ngôi thứ nhất của tác phẩm kí.</t>
  </si>
  <si>
    <t>Tranh mô hình hóa các yếu tố hình thức của văn bản nghị luận: mở bài, thân bài, kết bài; Bảng nêu ý kiến, lí lẽ, bằng chứng (kiểm chứng được và không kiểm chứng được) và mối liên hệ giữa các ý kiến, lí lẽ, bằng chứng. Tranh có kích thước (540x790)mm, dung sai 10mm, in trên giấy couché, định lượng 200g/m2, cán láng OPP mờ. Bộ tranh gồm 02 tờ : - 01 tranh minh họa bố cục bài văn nghị luận (mở bài, thân bài, kết bài, các ý lớn); - 01 tranh minh họa cho ý kiến, lí lẽ, bằng chứng và mối quan hệ của các yếu tố đó.</t>
  </si>
  <si>
    <t>Tranh một số dạng/loại văn bản thông tin thông dụng. Tranh mô hình hóa các yếu tố hình thức của văn bản thông tin. Tranh có kích thước (540x790)mm, dung sai 10mm, in trên giấy couché, định lượng 200g/m2, cán láng OPP mờ. Bộ tranh gồm 02 tờ :</t>
  </si>
  <si>
    <t>- 01 tranh minh họa một số dạng/loại văn bản thông tin thông dụng</t>
  </si>
  <si>
    <t>- 01 tranh minh họa các yếu tố hình thức của văn bản thông tin như: nhan đề, sa pô, đề mục, chữ đậm, số thứ tự và dấu đầu dòng trong văn bản.</t>
  </si>
  <si>
    <t>01 Tranh minh họa về :</t>
  </si>
  <si>
    <t>- Mô hình hóa quy trình viết 1 văn bản: chuẩn bị trước khi viết; tìm ý và lập dàn ý; viết bài; xem lại và chỉnh sửa, rút kinh nghiệm;</t>
  </si>
  <si>
    <t>- Sơ đồ tóm tắt nội dung chính của một số văn bản đơn giản dưới dạng sơ đồ tư duy.</t>
  </si>
  <si>
    <t>Tranh có kích thước (540x790)mm, dung sai 10mm, in trên giấy couché, định lượng 200g/m2, cán láng OPP mờ.</t>
  </si>
  <si>
    <t>Bộ tranh minh họa về Sơ đồ mô hình một số kiểu văn bản tiêu biểu có trong chương trình gồm: văn bản tự sự, văn bản miêu tả, văn bản biểu cảm, văn bản nghị luận, văn bản thuyết minh; Biên bản cuộc họp.</t>
  </si>
  <si>
    <t>Bộ tranh gồm 5 tờ:</t>
  </si>
  <si>
    <t>- 01 tranh minh họa mô hình bố cục bài văn tự sự kể lại một trải nghiệm hoặc kể lại 1 truyện truyền thuyết, cổ tích;</t>
  </si>
  <si>
    <t>- 01 tranh minh họa mô hình bố cục bài văn miêu tả 1 cảnh sinh hoạt;</t>
  </si>
  <si>
    <t>- 01 tranh minh họa mô hình bố cục bài văn trình bày ý kiến về một hiện tượng;</t>
  </si>
  <si>
    <t>- 01 tranh minh họa mô hình bố cục bài văn thuyết minh thuật lại một sự kiện;</t>
  </si>
  <si>
    <t>- 01 tranh minh họa mô hình bố cục 1 biên bản cuộc họp.</t>
  </si>
  <si>
    <t>Mỗi loại 01 cái, gồm:</t>
  </si>
  <si>
    <t xml:space="preserve"> - Thước thẳng dài 500mm, có đơn vị đo là Inch và cm, vật liệu nhôm.</t>
  </si>
  <si>
    <t xml:space="preserve"> - Thước đo góc đường kính ɸ300mm có hai đường chia độ, khuyết ở giữa, , vật liệu nhựa.</t>
  </si>
  <si>
    <t xml:space="preserve"> - Compa bằng gỗ hoặc kim loại, vật liệu nhôm.</t>
  </si>
  <si>
    <t xml:space="preserve"> - Ê ke vuông, kích thước (400 x 400)mm, vật liệu nhôm.</t>
  </si>
  <si>
    <t>Tất cả các thiết bị trên đảm bảo không cong vênh, màu sắc tươi sáng, an toàn với người sử dụng.</t>
  </si>
  <si>
    <t>- Sản phẩm được sản xuất và kiểm soát chất lượng theo tiêu chuẩn hệ thống ISO 9001:2015, ISO 14001:2015, ISO 45001:2018 hoặc tương đương</t>
  </si>
  <si>
    <t>Bộ thiết bị gồm:</t>
  </si>
  <si>
    <t>- 01 thước cuộn, có độ dài tối thiểu 10m;</t>
  </si>
  <si>
    <t>- Chân cọc tiêu, gồm:</t>
  </si>
  <si>
    <t>+ 01 ống trụ bằng nhựa màu đen có đường kính 20mm, độ dày của vật liệu là 04mm;</t>
  </si>
  <si>
    <t>+ 03 chân bằng thép CT3 đường kính 07mm, cao 250mm. Sơn tĩnh điện.</t>
  </si>
  <si>
    <t>- 01 cọc tiêu: Ống vuông kích thước (12x12)mm, độ dày của vật liệu là 0,8mm, dài 1200mm, được sơn liên tiếp màu trắng, đỏ (chiều dài của vạch sơn là 100mm), hai đầu có bịt nhựa;</t>
  </si>
  <si>
    <t>- 01 quả dọi bằng đồng đường kính 14mm, dài 20mm;</t>
  </si>
  <si>
    <t>- 01 cuộn dây đo có đường kính 2mm, chiều dài tối thiểu 25m. Được quấn xung quanh ống trụ đường kính 80mm, dài 50mm (2 đầu ống có gờ để không tuột dây);</t>
  </si>
  <si>
    <t>- Chân chữ H bằng thép có đường kính 19mm, độ dày của vật liệu là 0,9mm, gồm:</t>
  </si>
  <si>
    <t>+ 02 thanh dài 800mm sơn tĩnh điện màu đen;</t>
  </si>
  <si>
    <t>+ 01 thanh 600mm sơn tĩnh điện màu đen;</t>
  </si>
  <si>
    <t>+ 02 thanh dài 250mm sơn tĩnh điện màu đen;</t>
  </si>
  <si>
    <t>+ 04 khớp nối chữ T bằng nhựa;</t>
  </si>
  <si>
    <t>+ 02 cái cút nối thẳng bằng nhựa;</t>
  </si>
  <si>
    <t>+ 04 đầu bịt bằng nhựa;</t>
  </si>
  <si>
    <t>- Eke đặc bằng nhôm, có kích thước (12x12x750)mm, độ dày của vật liệu là 0,8mm. Liên kết góc vuông bằng hai má nhựa; 2 thanh giằng bằng thép có kích thước (12x2)mm (trong đó 1 thanh dài 330mm, một thanh dài 430mm);</t>
  </si>
  <si>
    <t>- Giác kế: mặt giác kế có đường kính 140mm, độ dày của vật liệu là 2mm. Trên mặt giác kế được chia độ và đánh số (khắc chìm), có gá hình chữ nhật L kích thước (30x10x2)mm. Tất cả được gắn trên chân đế có thể điều chỉnh được thăng bằng và điều chỉnh độ cao từ 400mm đến 1200mm;</t>
  </si>
  <si>
    <t>- Ống nối bằng nhựa màu ghi sáng đường kính 22mm, dài 38mm trong có ren M16;</t>
  </si>
  <si>
    <t>- Ống ngắm bằng ống nhựa đường kính 27mm, dài 140mm, hai đầu có gắn thủy tinh hữu cơ độ dày 1,3mm, có vạch chữ thập bôi đen ¼.</t>
  </si>
  <si>
    <t>Bộ thiết bị dạy học về Thống kê và Xác suất gồm:</t>
  </si>
  <si>
    <t>- 01 quân xúc xắc có độ dài cạnh là 20mm; có 6 mặt, số chấm xuất hiện ở mỗi mặt là một trong các số 1; 2; 3; 4; 5; 6 (mặt 1 chấm; mặt 2 chấm;...; mặt 6 chấm).</t>
  </si>
  <si>
    <t>- 01 hộp nhựa trong để tung quân xúc xắc (Kích thước phù hợp với quân xúc xắc).</t>
  </si>
  <si>
    <t>- 02 đồng xu gồm một đồng xu to có đường kính 25mm và một đồng xu nhỏ có đường kính 20mm; dày 1mm; làm bằng hợp kim (nhôm, đồng). Trên mỗi đồng xu, một mặt khắc nổi chữ N, mặt kia khắc nổi chữ S.</t>
  </si>
  <si>
    <t>- 01 hộp bóng có 3 quả, trong đó có 1 quả bóng xanh, 1 quả bóng đỏ và 1 quả bóng vàng, các quả bóng có kích thước và trọng lượng như nhau với đường kính 35mm (giống quả bóng bàn).</t>
  </si>
  <si>
    <t>Bộ thiết bị dạy hình học phẳng gồm:</t>
  </si>
  <si>
    <t>- Mô hình tam giác có kích thước cạnh lớn nhất là 100mm;</t>
  </si>
  <si>
    <t>- Mô hình hình tròn có đường kính là 100mm, có gắn thước đo độ;</t>
  </si>
  <si>
    <t>- 04 chiếc que có kích thước bằng nhau và bằng (2x5x100)mm, ghim lại ở một đầu (để mô tả các loại góc nhọn, vuông, tù, góc kề bù, tia phân giác của một góc, góc đối đỉnh) (gắn được trên bảng từ).</t>
  </si>
  <si>
    <t>Tất cả các thiết bị trên được làm bằng nhựa, màu sắc tươi sáng, không cong vênh, an toàn với người sử dụng.</t>
  </si>
  <si>
    <t>Bộ tranh gồm 3 tờ; Tranh có kích thước (720x1020)mm, in offset 4 màu trên giấy couche định lượng 200g/m2, cán láng OPP mờ. Minh họa:</t>
  </si>
  <si>
    <t>- Hình ảnh gia đình tứ đại đồng đường;</t>
  </si>
  <si>
    <t>- Hình ảnh sum vầy, đoàn tụ gia đình dịp Tết cổ truyền;</t>
  </si>
  <si>
    <t>- Hình ảnh về truyền thống hiếu học của dòng họ.</t>
  </si>
  <si>
    <t>Tranh, ảnh có hình rõ nét, đẹp, màu sắc sinh động; phù hợp vùng, miền và lứa tuổi của học sinh.</t>
  </si>
  <si>
    <t>Bộ tranh gồm 5 tờ; Tranh có kích thước (720 x 1020)mm, in offset 4 màu trên giấy couche định lượng 200g/m2, cán láng OPP mờ.</t>
  </si>
  <si>
    <t>Nội dung minh họa:</t>
  </si>
  <si>
    <t>- Giúp đỡ đồng bào lũ lụt;</t>
  </si>
  <si>
    <t>- Chăm sóc người già/tàn tật;</t>
  </si>
  <si>
    <t>- Hiến máu nhân đạo;</t>
  </si>
  <si>
    <t>- Trao nhà tình nghĩa;</t>
  </si>
  <si>
    <t>- Chăm sóc trẻ mồ côi.</t>
  </si>
  <si>
    <t>- Tranh mô tả rùa và thỏ đang thi chạy.</t>
  </si>
  <si>
    <t>- Tranh mô tả một người đang siêng năng làm việc, đối nghịch là một người lười nhác nhưng mơ tưởng đến cuộc sống tốt đẹp.</t>
  </si>
  <si>
    <t>- Hình ảnh Bác Hồ đang ngồi làm việc trên máy chữ hoặc đang viết.</t>
  </si>
  <si>
    <t>Tranh, ảnh có hình ảnh rõ nét, đẹp, màu sắc sinh động; phù hợp vùng, miền và lứa tuổi của học sinh.</t>
  </si>
  <si>
    <t>Bộ tranh gồm 4 tờ mô tả kĩ năng, các bước hoặc sơ đồ/quy trình về :</t>
  </si>
  <si>
    <t>- Hướng dẫn kĩ năng thoát khỏi đám cháy khi xảy ra cháy, hoả hoạn trong nhà.</t>
  </si>
  <si>
    <t>- Hướng dẫn về phòng, chống đuối nước và kĩ năng sơ cấp cứu nạn nhân.</t>
  </si>
  <si>
    <t>- Mô tả 5 vòng tròn giúp HS giữ khoảng cách an toàn theo các mức độ của mối quan hệ: Bố, mẹ (khi giúp con tắm rửa), bác sỹ, y tá (khi khám bệnh); ông bà, các thành viên trong gia đình; người quen (thầy cô giáo, hàng xóm, bạn của bố mẹ,..); người lạ; người lạ gây bất an.</t>
  </si>
  <si>
    <t>- Hướng dẫn về kĩ năng phòng, tránh thiên tai.</t>
  </si>
  <si>
    <t>Tranh/ảnh có hình ảnh rõ nét, đẹp, màu sắc sinh động; phù hợp vùng, miền và lứa tuổi của học sinh.</t>
  </si>
  <si>
    <t>Tranh có kích thước (720x1020)mm, in offset 4 màu trên giấy couche định lượng 200g/m2, cán láng OPP mờ.</t>
  </si>
  <si>
    <t>Bộ tranh gồm 2 tờ; Tranh có kích thước (720x1020)mm, in offset 4 màu trên giấy couche định lượng 200g/m2, cán láng OPP mờ. Nội dung tranh minh họa:</t>
  </si>
  <si>
    <t xml:space="preserve"> - Hình ảnh hướng dẫn một số biện pháp tiết kiệm nước của Tổng công ty nước.</t>
  </si>
  <si>
    <t>- Hình ảnh hướng dẫn một số biện pháp tiết kiệm điện của EVN.</t>
  </si>
  <si>
    <t>01 tờ tranh có kích thước (720x1020)mm, in offset 4 màu trên giấy couche định lượng 200g/m2, cán láng OPP mờ. Minh họa các nội dung:</t>
  </si>
  <si>
    <t>- Mô phỏng giấy khai sinh.</t>
  </si>
  <si>
    <t>- Mô phỏng căn cước công dân</t>
  </si>
  <si>
    <t>Dụng cụ thực hành: Gương méo; Gương lồi để phục vụ cho việc mô phỏng các tình huống tự nhận thức bản thân.</t>
  </si>
  <si>
    <t>- Bộ thẻ 4 màu hình chữ nhật có kích thước (200x600)mm theo mô hình 4 cửa số Ohenri với những nội dung khác nhau được in chữ và có thể dán/bóc vào tấm thẻ như sau:</t>
  </si>
  <si>
    <t>- Màu vàng: những điều bạn đã biết về bản thân và người khác biết về bạn.</t>
  </si>
  <si>
    <t>-  Màu xanh: điều bạn không biết về mình nhưng người khác lại biết rất rõ</t>
  </si>
  <si>
    <t>- Màu đỏ: điều bạn biết về mình nhưng người khác lại không biết, những điều bạn chưa muốn bộc lộ</t>
  </si>
  <si>
    <t>- Màu xám: những dữ kiện mà bạn và người khác đều không nhận biết qua vẻ bề ngoài.</t>
  </si>
  <si>
    <t>Bộ dụng cụ thực hành các tình huống nguy hiểm sau:</t>
  </si>
  <si>
    <t>- Thoát khỏi đám cháy khi xảy ra cháy, hỏa hoạn;</t>
  </si>
  <si>
    <t>- Phòng tránh tai nạn đuối nước;</t>
  </si>
  <si>
    <t>- Phòng tránh thiên tai;</t>
  </si>
  <si>
    <t>- Sơ cấp cứu ban đầu.</t>
  </si>
  <si>
    <t>Bộ dụng cụ gồm:</t>
  </si>
  <si>
    <t>- Bình cứu hỏa, bao tay, mũ bảo hộ, vòi phun nước, phao;</t>
  </si>
  <si>
    <t>- Bộ thiết bị mô phỏng dụng cụ y tế sơ cấp cứu cơ bản.</t>
  </si>
  <si>
    <t>06 chiếc lọ bằng nhựa có kích thước ɸ 50mm, cao 80mm, có ghi hình và dán chữ hoặc in chữ cố định lên thành của lọ với nội dung thể hiện nhu cầu chi tiêu của bản thân như: Nhu cầu thiết yếu 55%, Giáo dục 10%, Hưởng thụ 10%, Tự do tài chính 10%, Tiết kiệm dài hạn 10%, Giúp đỡ người khác 5%.</t>
  </si>
  <si>
    <t>- Sản phẩm được sản xuất và kiểm soát chất lượng theo tiêu chuẩn hệ thống ISO 9001:2015, ISO 14001:2015, ISO 45001:2018  hoặc tương đương</t>
  </si>
  <si>
    <t xml:space="preserve">02 lược đồ khảo cổ học gồm:- 01 lược đồ đánh dấu những địa điểm có di chỉ của người nguyên thủy ở Đông Nam Á (từ thời Đá cũ, Đá mới đến thời Kim khí.- 01 lược đồ đánh dấu những di chỉ khảo cổ học tiêu biểu trên đất nước Việt Nam (từ thời Đá cũ, Đá mái đến thời Kim khí);Tranh có kích thước (720x1020)mm, dung sai 10mm, in trên giấy couché, định lượng 200g/m2, cán láng OPP mờ. </t>
  </si>
  <si>
    <t>Gồm 6 tờ.Bộ lược đồ thế giới cổ đại, vị trí địa lý của các quốc gia cổ đại và các trung tâm văn minh lớn, như Trung Quốc, An Độ, La Mã, Hy Lạp, Lưỡng Hà, Ai Cập. Mỗi quốc gia cổ đại có một lược đồ.Kích thước (720x1020)mm, dung sai 10mm, in offset 4 màu trên giấy couché có định lượng 200g/m2, cán OPP mờ,</t>
  </si>
  <si>
    <t>Gồm 1 tờ.</t>
  </si>
  <si>
    <t>Lược đồ các vương quốc cổ ở Đông Nam Á từ thế kỉ VII đến thế kỉ X;</t>
  </si>
  <si>
    <t>Lược đồ thể hiện rõ vị trí, phạm vi của các vương quốc cổ;</t>
  </si>
  <si>
    <t>Kích thước (720x1020)mm, dung sai 10mm, in offset 4 màu trên giấy couché có định lượng 200g/m2, cán OPP mờ.</t>
  </si>
  <si>
    <t>+ Kích thước: đường kính &gt;= 30 cm</t>
  </si>
  <si>
    <t>+ Giá đỡ inox 304, đế gỗ vân nu  đường kính 22cm, dày 3-3.5cm</t>
  </si>
  <si>
    <t>+ Tỷ lệ: 1/42.474.000</t>
  </si>
  <si>
    <t>+ Ngôn ngữ: tiếng Việt</t>
  </si>
  <si>
    <t>Quả địa cầu đường kính F &gt;=30cm.</t>
  </si>
  <si>
    <t>Đế quả cầu được làm bằng gỗ có đường kính F190mm dày 18mm, được liên kết patt bằng nhôm/inox 304 đỡ quả cầu.</t>
  </si>
  <si>
    <t>Ngôn ngữ tiếng Việt.</t>
  </si>
  <si>
    <t>- Sản phẩm được sản xuất và kiểm soát chất lượng theo tiêu chuẩn hệ thống ISO .9001:2015, ISO 14001:2015, ISO 45001:2018 hoặc tương đương</t>
  </si>
  <si>
    <t>La bàn thông dụng. Kích thước tối thiểu D = 10cm; có mặt meca, vật liệu cứng.</t>
  </si>
  <si>
    <t>Gồm 2 hộp nhựa có các mẫu quặng và khoáng sản chính của Việt Nam</t>
  </si>
  <si>
    <t>- Hộp số 1 gồm có: quặng sắt; quặng đồng; quặng nhôm; quặng kẽm; quặng thiếc; quặng chì; quặng crom; quặng Titan; quặng Apatit</t>
  </si>
  <si>
    <t>- Hộp số 2 gồm có: đá mácma; đá trầm tích; đá bazan; đá vôi; than đá; muối biển; đất sét trắng; cát trắng</t>
  </si>
  <si>
    <t>Các thông số của sản phẩm</t>
  </si>
  <si>
    <t>- Thiết bị hình tròn Ф 12,8cm</t>
  </si>
  <si>
    <t>- Độ dầy 1.9cm</t>
  </si>
  <si>
    <t>- Cân nặng 150g</t>
  </si>
  <si>
    <t>- Nhiệt độ: -300C – 500C</t>
  </si>
  <si>
    <t>- Độ ẩm: 0% - 100%</t>
  </si>
  <si>
    <t>- Độ chính xác nhiệt độ: ±1 độ C</t>
  </si>
  <si>
    <t>- Độ chính xác độ ẩm: ±5%</t>
  </si>
  <si>
    <t>- Vạch chia: 10C và 2%</t>
  </si>
  <si>
    <t>Trích mảnh bản đồ (thuộc lãnh thổ Việt Nam): Bản đồ địa hình tỷ lệ 1:50.000 đến 1:100.000. Bản đồ hành chính, bản đồ giao thông và bản đồ du lịch tỷ lệ 1:200.000.</t>
  </si>
  <si>
    <t>Kích thước (420x590)mm, dung sai 10mm, in offset 4 màu trên giấy couché định lượng 200g/m2, cán OPP mờ.</t>
  </si>
  <si>
    <t xml:space="preserve"> - Sơ đồ chuyển động của Trái đất quanh trục và quanh Mặt Trời.</t>
  </si>
  <si>
    <t xml:space="preserve"> - Kích thước (420x590)mm, dung sai 10mm, in offset 4 màu trên giấy couché định lượng 200g/m2, cán OPP mờ.</t>
  </si>
  <si>
    <t>Tranh thể hiện các nội dung:</t>
  </si>
  <si>
    <t xml:space="preserve"> - Cấu tạo bên trong Trái đất gồm lõi (lõi trong, lõi ngoài, lớp manti (manti dưới và manti trên), thạch quyển (manti trên cùng và vỏ Trái đất).</t>
  </si>
  <si>
    <t xml:space="preserve"> - Sơ đồ thạch quyển thể hiện độ dày mỏng khác nhau giữa lục địa và đại dương.</t>
  </si>
  <si>
    <t xml:space="preserve"> - Sơ đồ hai mảng xô vào nhau.</t>
  </si>
  <si>
    <t xml:space="preserve"> - Sơ đồ hai mảng tách xa nhau.</t>
  </si>
  <si>
    <t xml:space="preserve"> - Kích thước (720x1020)mm, dung sai 10mm, in offset 4 màu trên giấy couché định lượng 200g/m2, cán opp mờ</t>
  </si>
  <si>
    <t xml:space="preserve"> - Tranh thể hiện các dạng địa hình chính: núi, cao nguyên, đồng bằng; thềm lục địa, sườn lục địa, vực biển.</t>
  </si>
  <si>
    <t xml:space="preserve"> - Kích thước (720x1020)mm, dung sai 10mm, in offset 4 màu trên giấy couché định lượng 200g/m2, cán OPP mờ.</t>
  </si>
  <si>
    <t xml:space="preserve"> - Sơ đồ khối (3D) mô tả các quá trình nội sinh: uốn nếp và đứt gãy.</t>
  </si>
  <si>
    <t xml:space="preserve"> - Các hình ảnh mô tả các quá trình ngoại sinh, thành tạo địa hình do gió, do nước chảy, do hòa tan (karst), do sóng biển,…</t>
  </si>
  <si>
    <t xml:space="preserve"> - Kích thước (420x590)mm, dung sai 10mm, in offset 4 màu trên giấy couché định lượng 200g/m2, cán OPP mờ.</t>
  </si>
  <si>
    <t>Sơ đồ các tầng khí quyển: chú ý độ cao của các tầng và có sự thay đổi độ dày khí quyển từ xích đạo đến cực. Sơ đồ có các đối tượng để tạo sự liên tưởng trong tư duy học sinh.</t>
  </si>
  <si>
    <t xml:space="preserve"> - Hỉnh ảnh các loại mây thường quan sát được theo độ cao.</t>
  </si>
  <si>
    <t>Tranh thể hiện:</t>
  </si>
  <si>
    <t>- Sơ đồ khối, trên đó thể hiện sự tuần hoàn của nước từ đại dương, ngưng kết (mây), chuyển vận do gió, giáng thủy (tuyết và mưa), các nguồn trữ nước (băng tuyết vĩnh viễn, nước ngầm, sông hồ, thực vật) và trở lại biển;</t>
  </si>
  <si>
    <t>- Biểu đồ thành phần của thủy quyển.</t>
  </si>
  <si>
    <t>Kích thước (720x1020)mm.</t>
  </si>
  <si>
    <t>Tranh mô tả phẫu diện tiêu biểu cho các loại đất chính, đại diện cho các đới cảnh quan chính trên thế giới.</t>
  </si>
  <si>
    <t>Kích thước (420 x 590)mm, dung sai 10mm, in offset 4 màu trên giấy couché định lượng 200g/m2, cán OPP mờ.</t>
  </si>
  <si>
    <t>Tranh thể hiện những nét đặc trưng tiêu biểu của cấu trúc hệ sinh thái rừng nhiệt đới (rừng mưa); có kèm ảnh về rừng nhiệt đới.</t>
  </si>
  <si>
    <t>Bản đồ treo tường. Bản đồ có thể hiện các quốc gia để học sinh làm bài tập. Gồm 2 nội dung:</t>
  </si>
  <si>
    <t xml:space="preserve"> - Lược đồ Múi giờ (15°).</t>
  </si>
  <si>
    <t xml:space="preserve"> -  Bản đồ giờ GMT (UTC).</t>
  </si>
  <si>
    <t>Bản đồ treo tường. Nền lục địa nên có vờn bóng địa hình, nhất là các mạch núi chính (Himalaya, Andes, Rockie, Alps,...). Thể hiện rõ các mảng kiến tạo, hướng dịch chuyển (xô vào nhau, tách xa nhau), các khu vực có động đất, núi lửa, sóng thần.</t>
  </si>
  <si>
    <t>Kích thước (720x1020)mm, dung sai 10mm, in offset 4 màu trên giấy couché định lượng 200g/m2, cán OPP mờ.</t>
  </si>
  <si>
    <t>Bản đồ treo tường, phân tầng màu lượng mưa. Trên đại dương có các dòng biển nóng và dòng biển lạnh ven bờ. Có kèm theo một số biểu đồ mưa ở một số địa điểm</t>
  </si>
  <si>
    <t>Bản đồ treo tường. Chia ra 3 đới (nóng, ôn hòa, lạnh) và có chi tiết về; đới nóng (xích đạo cận xích đạo, nhiệt đới), đới ôn hòa (cận nhiệt đới, ôn đới, cận cực), đới lạnh (hàn đới). Có các biểu đồ nhiệt, mưa ở một số địa điểm đại diện cho các đới khí hậu.</t>
  </si>
  <si>
    <t>Kích thước (720x1020)mm, dung sai 10mm, in offset 4 màu trên giấy couché định lượng 200g/m2, cán OPP mờ.</t>
  </si>
  <si>
    <t>Bản đồ treo tường, thể hiện: các dòng biển trên mặt do gió, gồm các dòng biển nóng và các dòng biển lạnh; thể hiện đủ các đại dương thế giới (Thái Bình Dương, Đại Tây Dương, Ấn Độ Dương, Bắc Băng Dương, Nam Đại Dương).</t>
  </si>
  <si>
    <t>Bản đồ phải thể hiện rõ ràng để HS nhận biết được các vòng tuần hoàn trong đại dương thế giới.</t>
  </si>
  <si>
    <t>Bản đồ heo tường. Thể hiện các loại đất chính của các đới cảnh quan thiên nhiên trên Trái đất. Kích thước (720x1020)mm, dung sai 10mm, in offset 4 màu trên giấy couché định lượng 200g/m2, cán OPP mờ.</t>
  </si>
  <si>
    <t>Bản đồ treo tường. Thể hiện các đới thiên nhiên. Ngoài khung bản đồ có một số ảnh minh họa về các đới thiên nhiên này.</t>
  </si>
  <si>
    <t>Kích thước (720 x 1020)mm, dung sai 10mm, in offset 4 màu trên giấy couché định lượng 200g/m2, cán OPP mờ.</t>
  </si>
  <si>
    <t>Bản đồ treo tường, thể hiện: mật độ dân số theo khu vực (không phải mật độ dân số theo quốc gia); các thành phố lớn trên thế giới có quy mô dân số từ 10 triệu người trở lên.</t>
  </si>
  <si>
    <t>Kích thước (720 x 1020)mm, dung sai 10mm, in offset 4 màu trên giấy couché định lượng 200g/m2, cán OPP mờ.</t>
  </si>
  <si>
    <t>Điện áp vào xoay chiều 220V- 50Hz; Điện áp đầu ra: Một chiều và Xoay chiều, điện áp điều chỉnh được từ 3 đến 12 V.</t>
  </si>
  <si>
    <t>Bộ nguồn điện có các thiết bị bảo vệ, đảm bảo an toàn cho HS trong quá trình làm thí nghiệm.</t>
  </si>
  <si>
    <t>- Chân đế bằng kim loại, sơn tĩnh điện màu tối, khối lượng khoảng 2,5 kg, bền chắc, ổn định, đường kính lỗ 10mm và vít M6 thẳng góc với lỗ để giữ trục đường kính 10mm, có hệ vít chỉnh cân bằng. Thanh trụ bằng inox, Φ 10mm gồm 3 loại: Loại dài 500mm và 1000mm; Loại dài 360mm, một đầu về tròn, đầu kia có ren M5 dài 15mm, có êcu hãm; Loại dài 200mm, 2 đầu vê tròn: 5 cái;10 khớp nối bằng nhôm đúc, (43x20x18) mm, có vít hãm, tay vặn bằng thép.</t>
  </si>
  <si>
    <t>- Đồng hồ đo thời gian hiện số, có hai thang đo 9,999s và 99,99s, ĐCNN 0,001s. Có 5 kiểu hoạt động: A, B, A+B, A&lt;--&gt;B, T, thay đổi bằng chuyển mạch. Có 2 ổ cắm 5 chân A, B dùng nối với cổng quang điện hoặc nam châm điện, 1 ổ cắm 5 chân C chỉ dùng cấp điện cho nam châm. Số đo thời gian được hiển thị đếm liên tục trong quá trình đo;- Một hộp công tắc: nút nhấn kép lắp trong hộp bảo vệ, một đầu có ổ cắm, đầu kia ra dây tín hiệu dài 1m có phích cắm 5 chân.</t>
  </si>
  <si>
    <t>Loại thông dụng (kính lúp cầm tay), độ phóng đại 6x</t>
  </si>
  <si>
    <t>Bằng thép có độ dày tối thiểu &gt; 0,5mm, kích thước (400x550) mm, sơn tĩnh điện màu trắng, nẹp viền xung quanh; hai vít M4x40mm lắp vòng đệm Φ12mm để treo lò xo. Mặt sau có lắp 2 ke nhôm kích thước (20x30x30) mm để lắp vào giá. Đảm bảo cứng và phẳng.</t>
  </si>
  <si>
    <t>Gồm 12 quả kim loại 50 g, có 2 móc treo, có hộp đựng</t>
  </si>
  <si>
    <t>loại thông dụng, hiển thị đến 4 chữ số:Dòng điện một chiều: Giới hạn đo 10 A, có các thang đo µA, mA, A. Dòng điện xoay chiều: Giới hạn đo 10 A, có các thang đo µA, mA, A.Điện áp một chiều: có các thang đo mV và V.Điện áp xoay chiều: có các thang đo mV và V.</t>
  </si>
  <si>
    <t>Bộ gồm 20 dây nối, tiết diện 0,75 mm2, có phích cắm đàn hồi tương thích với đầu nối mạch điện, dài tối thiểu 500mm.</t>
  </si>
  <si>
    <t>Φ0,3 mm, dài 150-200mm.</t>
  </si>
  <si>
    <t>Dài tối thiểu 750 mm bằng hợp kim nhôm có thước với độ chia nhỏ nhất 1mm, có đế vững chắc. Con trượt có vạch chỉ vị trí thiết bị quang học cho phép gắn các thấu kính, vật và màn hứng ảnh.</t>
  </si>
  <si>
    <t>Phát tín hiệu hình sin, hiển thị được tần số (4 chữ số), dải tần từ 0,1Hz đến 1000Hz, điện áp vào 220V, điện áp ra cao nhất 15Vpp, công suất tối thiểu 20W.</t>
  </si>
  <si>
    <t>Cổng quang điện lắp trên khung nhôm hợp kim, dày 1mm, sơn tĩnh điện màu đen, Dây tín hiệu 4 lõi dài (1,5 đến 2) m, có đầu phích 5 chân nối cổng quang điện với ổ A hoặc B của đồng hồ đo thời gian hiện số.hoặc  Cổng quang điện: Sử dụng tia hồng ngoại để xác định chính xác thời điểm của một vật khi đi qua cổng quang điện.</t>
  </si>
  <si>
    <t>Có các cổng kết nối với các cảm biến và các cổng USB, SD để xuất dữ liệu; Tích hợp màn hình màu, cảm ứng để trực tiếp hiển thị kết quả từ các cảm biến, các công cụ để phân tích dữ liệu, phần mềm tự động nhận dạng và hiển thị tên, loại cảm biến; Có thể kết nối với máy tính lưu trữ, phân tích và trình chiếu dữ liệu; Có thể sử dụng nguồn điện hoặc pin, pin phải có thời lượng đủ để thực hiện các bài thí nghiệm.</t>
  </si>
  <si>
    <t>Thang đo: Tối thiểu ± 12 V.</t>
  </si>
  <si>
    <t>Độ phân giải: ± 0,01 V.</t>
  </si>
  <si>
    <t>Thang đo ± 1 A.</t>
  </si>
  <si>
    <t>Độ phân giải: ± 1 mA.</t>
  </si>
  <si>
    <t>-  Nhiệt kế lỏng: Chia độ từ -10°C đến +110°C; độ chia nhỏ nhất 1°C, có vỏ đựng.</t>
  </si>
  <si>
    <t xml:space="preserve"> -  Có thể thay thế Nhiệt kế lỏng bằng Cảm biến nhiệt độ (thông số kỹ thuật được mô tả ở phần dưới)</t>
  </si>
  <si>
    <t>- Sản phẩm được đăng ký nhãn hiệu hàng hóa do Cục sở hữu trí tuệ cấp.</t>
  </si>
  <si>
    <t>Loại điện tử hiện số, 2 LAP trở lên, độ chính xác 0,01 giây, không bị ngấm nước.</t>
  </si>
  <si>
    <t>- Sản phẩm được sản xuất và kiểm soát chất lượng theo tiêu chuẩn hệ thống ISO 9001: 2015 hoặc tương đương.</t>
  </si>
  <si>
    <t>- loại 0 - 2,5, độ chia 0,05 N; loại 0 - 5 N, độ chia 0,1 N; loại 0 - 1N, độ chia 0,02 N. Hiệu chỉnh được hai chiều khi treo hoặc kéo.Hoặc Cảm biến lực: Thang đo: ±50 N; Độ phân giải tối thiểu: ±0.1 N.</t>
  </si>
  <si>
    <t>Thủy tinh trong suốt, chịu nhiệt, dung tích 500ml; kèm giá đỡ cốc.</t>
  </si>
  <si>
    <t>Bằng hợp kim, 2 cực có màu sơn khác nhau; kích thước (7x15x120) mm.</t>
  </si>
  <si>
    <t>loại 20W-2A; Dây điện trở Φ0,5mm quấn trên lõi tròn, dài 20 - 25 cm; Con chạy có tiếp điểm trượt tiếp xúc tốt; Có 3 lỗ giắc cắm bằng đồng tương thích với dây nối.</t>
  </si>
  <si>
    <t>Thang 1A nội trở 0,17 Ω/V; thang 3A nội trở 0,05 Ω/V; độ chia nhỏ nhất 0,1A; Đầu ra dạng ổ cắm bằng đồng tương thích với dây nối. Độ chính xác 2,5.</t>
  </si>
  <si>
    <t>Thang đo 6V và 12V; nội trở &gt;1000Ω/V. Độ chia nhỏ nhất 0,1V; độ chính xác 2,5; Đầu ra dạng ổ cắm bằng đồng tương thích với dây nối. Ghi đầy đủ các kí hiệu theo quy định.</t>
  </si>
  <si>
    <t>Một bộ gồm:- Bộ gồm 4 đèn laser tạo các chùm tia song song và đồng phẳng, một chùm tia có thể thay đổi độ nghiêng mà vẫn đồng phẳng với các chùm tia còn lại; điện áp hoạt động 6 V một chiều; kích thước điểm sáng từ 1,2 mm đến 1,5 mm; có công tắc tắt mở cho từng đèn. Đèn đảm bảo an toàn với thời gian thực hành;- Đèn 12V - 21W có bộ phận để tạo chùm tia song song, vỏ bằng nhôm hợp kim, có khe cài bản chắn sáng, có các vít điều chỉnh và hãm đèn, có trụ thép inox đường kính tối thiểu 6mm.</t>
  </si>
  <si>
    <t>Loại thông dụng.</t>
  </si>
  <si>
    <t>Bằng thủy tinh quang học, có tiêu cự f = 50 mm và f = 100 mm, có giá và lỗ khoan giữa đáy để gắn trục inox Φ6mm, dài 80mm.</t>
  </si>
  <si>
    <t>Bằng thủy tinh quang học f = -100 mm, có giá và lỗ khoan giữa đáy để gắn trục inox Φ6mm, dài 80mm.</t>
  </si>
  <si>
    <t>Bằng nhựa hoặc bằng gỗ hai tầng, chịu được hoá chất, có kích thước (180x110x56) mm, độ dày của vật liệu là 2,5 mm có gân cứng, khoan 5 lỗ, ɸ19mm và 5 cọc cắm hình côn từ ɸ7mm xuống ɸ10mm, có 4 lỗ ɸ12mm.</t>
  </si>
  <si>
    <t>Thuỷ tinh không bọt, nắp thuỷ tinh kín, nút xỏ bấc bằng sứ. Thân (75mm, cao 84mm, cổ 22mm).</t>
  </si>
  <si>
    <t>- Sản phẩm được sản xuất và kiểm soát chất lượng theo tiêu chuẩn hệ thống ISO 9001:2015, ISO 14001:2015, ISO 45001:2018</t>
  </si>
  <si>
    <t>Bằng Inox, kích thuớc (100x100)mm có hàn ép các góc.</t>
  </si>
  <si>
    <t>Cao su chịu đàn hồi cao, chịu hoá chất (một túi 50 cái).</t>
  </si>
  <si>
    <t>- Chất liệu vải, bề mặt mịn</t>
  </si>
  <si>
    <t>- Thấm mồ hôi, thoáng mát phù hợp cho người lao động.</t>
  </si>
  <si>
    <t>- Sản phẩm được ưa chuộng cho các phòng thì nghiệm, bác sĩ, dược sĩ, spa, sinh viên thực tập.</t>
  </si>
  <si>
    <t>- Kiểu dáng phong phú, đẹp, tiện dụng</t>
  </si>
  <si>
    <t>- Màu: trắng</t>
  </si>
  <si>
    <t>Nhựa trong suốt, không màu, chịu hoá chất.</t>
  </si>
  <si>
    <t>Cán Inox, dài 30 cm, lông chổi dài rửa được các ống nghiệm đường kính từ 16mm - 24mm.</t>
  </si>
  <si>
    <t>- Kích thước (420x330 x80) mm</t>
  </si>
  <si>
    <t>- Vật liệu bằng gỗ tự nhiên dày 10mm</t>
  </si>
  <si>
    <t>-  Chia làm 5 ngăn, trong đó 4 ngăn xung quanh có kích thước (165x80) mm, ngăn ở giữa có kích thước (60x230)mm có khoét lỗ tròn để đựng lọ hoá chất</t>
  </si>
  <si>
    <t>-  Có quai xách bằng gỗ cao 160mm</t>
  </si>
  <si>
    <t>Hình trụ ɸ30 mm; cao 180 mm; có để; giới hạn đo 250 ml; độ chia nhỏ nhất 2 ml; bằng thủy tinh trung tính hoặc nhựa an toàn, chịu nhiệt độ cao</t>
  </si>
  <si>
    <t>Thủy tinh trung tính, chịu nhiệt, hình trụ Φ72mm, chiều cao 95mm có vạch chia độ.</t>
  </si>
  <si>
    <t>Thủy tinh trung tính, chịu nhiệt, hình trụ Φ50 mm, chiều cao 73 mm.</t>
  </si>
  <si>
    <t>Bằng nhựa trong suốt, có kích thước ɸ140mm, cao khoảng 200mm, có để và nắp đậy, độ dày 2,5mm.</t>
  </si>
  <si>
    <t>Thuỷ tinh trung tính, chịu nhiệt, ɸ16mm, chiều cao 160mm, bo miệng, đảm bảo độ bền cơ học.</t>
  </si>
  <si>
    <t>Thuỷ tinh trung tính, chịu nhiệt, có để, độ chia nhỏ nhất 1ml. Dung tích 100 ml. Đảm bảo độ bền cơ học</t>
  </si>
  <si>
    <t>Ống dẫn bằng thuỷ tinh trung tính trong suốt, chịu nhiệt, có đường kính ngoài 6mm và đường kính trong 3mm, ống hình chữ Z, 1 đầu góc vuông và 1 đầu góc nhọn 60°, có kích thước các đoạn tương ứng (50 -140- 30) mm</t>
  </si>
  <si>
    <t>Cao su chịu hóa chất, có độ đàn hồi cao, không có lỗ và có lỗ ở giữa có đường kính Φ6mm, gồm: Loại có đáy lớn Φ22mm, đáy nhỏ Φ15mm, cao 25mm; Loại có đáy lớn Φ28mm, đáy nhỏ Φ23mm, cao 25mm; - Loại có đáy lớn Φ19mm, đáy nhỏ Φ14mm, cao 25mm; Loại có đáy lớn Φ42mm, đáy nhỏ Φ37mm, cao 30mm.</t>
  </si>
  <si>
    <t>Men trắng, nhẵn, kích thước Φ80mm cao 40mm.</t>
  </si>
  <si>
    <t>Lọ thuỷ tinh trung tính chiều cao 100mm, có nút cao su vừa khít miệng có gắn ống thuỷ tinh đường kính 8mm, dài 120mm, vuốt nhọn đầu.</t>
  </si>
  <si>
    <t>Chất liệu: Bằng nhựa</t>
  </si>
  <si>
    <t>Thuỷ tinh trung tính, chịu nhiệt, hình trụ 06 mm dài 250 mm.</t>
  </si>
  <si>
    <t>Loại thông dụng, 10 ml</t>
  </si>
  <si>
    <t>Chất liệu: Bằng thủy tính</t>
  </si>
  <si>
    <t>Kích thước Φ120mm độ thấm hút cao.</t>
  </si>
  <si>
    <t>Nhiệt kế đo nhiệt độ không khí loại thông dụng.</t>
  </si>
  <si>
    <t>Loại thông dụng, có tiêu chuẩn kỹ thuật tối thiểu: độ phóng đại 40-1600 lần; Chỉ số phóng đại vật kính (4x, 10x, 40x, 100x); Chỉ số phóng đại thị kính (10x, 16x); Khoảng điều chỉnh thô và điều chỉnh tinh đồng trục; Có hệ thống điện và đèn đi kèm. Vùng điều chỉnh bàn di mẫu có độ chính xác 0,1 mm.</t>
  </si>
  <si>
    <t>Loại bằng gỗ hoặc bằng sắt cán nhựa, thông dụng.</t>
  </si>
  <si>
    <t>Tất cả hóa chất được đựng trong lọ nhựa hoặc lọ thủy tinh có nắp kín đảm bảo an toàn với từng loại hóa chất. Trên mỗi lọ đều có tem nhãn được ghi đầy đủ các nội dung: tên thông dụng, công thức hóa học, trọng lượng hoặc thể tích, nồng độ, độ tinh khiết, hạn sử dụng, đơn vị cung cấp và các cảnh báo về bảo quản và an toàn. Nhãn đảm bảo không phai màu, mất chữ và bám chắc vào lọ trong quá trình vận chuyển và sử dụng;Đối với các hóa chất độc như axit đậm đặc, brom phải có cách thức đóng gói và bảo quản riêng; Các lọ hóa chất được đóng gói trong các thùng có ngăn đựng đảm bảo an toàn khi vận chuyển và sử dụng; Đóng gói phù hợp cho từng loại hóa chất cụ thể</t>
  </si>
  <si>
    <t>Mô tả các chất có trong các vật thể tự nhiên, vật thế nhân tạo, vật vô sinh, vật hữu sinh)</t>
  </si>
  <si>
    <t>Tranh có kích thước (1020x720)mm, dung sai 10mm, in offset 4 màu trên giấy couché có định lượng 200g/m2, cán láng OPP mờ.</t>
  </si>
  <si>
    <t>Vẽ song song 2 hình tế bào thực vật, động vật và chỉ ra nhũng đặc điểm giống nhau (màng tế bào, chất tế bào, nhân tế bào) và khác nhau (thành tế bào, lục lạp chỉ có ở tế bào thực vật);</t>
  </si>
  <si>
    <t>Tranh có kích thước (1020x720)mm, dung sai 10 mm, in offset 4 màu trên giấy couché có định lượng 200g/m2, cán láng OPP mờ.</t>
  </si>
  <si>
    <t>Vẽ song song 2 hình tế bào nhân sơ, nhân thực và chỉ ra những điểm giống (màng sinh chất, tế bào chất) và khác nhau (nhân hoặc vùng nhân).</t>
  </si>
  <si>
    <t>Mô tả hình cây Hạt trần (cây thông) với những đặc điểm hình thái cơ bản (rễ, thân, lá, nón); bên cạnh vẽ một cành con mang hai lá với cụm nón đực, nón cái, hạt có cánh.</t>
  </si>
  <si>
    <t>Mô tả hình cây Hạt kín với các chủ thích cơ bản: rễ, thân, lá, cánh hoa.</t>
  </si>
  <si>
    <t>Cây hai lá mầm (cây dừa cạn)</t>
  </si>
  <si>
    <t>Cây một lá mầm (cây rẻ quạt)</t>
  </si>
  <si>
    <t>Tranh có kích thước (1020x720)mm, dung sai 10 mm, in offset 4 màu trên giấy couché có định lượng 200g/m2, cán láng OPP mờ</t>
  </si>
  <si>
    <t>Hình ảnh mô tả các nhóm động vật không xương sống (Ruột khoang, Giun; Thân mềm, Chân khớp), mỗi ngành một đại diện với các chú thích về đặc điểm đặc trưng.</t>
  </si>
  <si>
    <t>Hình ảnh mô tả các nhóm động vật có xương sống (Cá, Lưỡng cư, Bò sát, Chim, Thú), mỗi lớp một đại diện với các chú thích về đặc điểm đặc trưng.</t>
  </si>
  <si>
    <t>Mô tả sự tương tác giữa bề mặt của hai vật tạo ra lực ma sát giữa chúng.</t>
  </si>
  <si>
    <t>Tranh có kích thước (1020 x720)mm, dung sai 10 mm, in offset 4 màu trên giấy couché có định lượng 200g/m2, cán láng OPP mờ.</t>
  </si>
  <si>
    <t>Mô tả được sự mọc lặn của Mặt Trời hàng ngày (do người ở bề mặt Trái Đất nhìn thấy).</t>
  </si>
  <si>
    <t>Mô tả một số hình dạng nhìn thấy chủ yếu của Mặt Trăng trong Tuần trăng (8 hình dạng cơ bản).</t>
  </si>
  <si>
    <t>Tranh có kích thước (1020x720)mm, dung sai 10 mm, in offset 4 màu trên giấy couché cỏ định lượng 200g/m2, cán láng OPP mờ.</t>
  </si>
  <si>
    <t>Mô tả được sơ lược cấu trúc của hệ Mặt Trời (hình dạng mô phỏng đường chuyển động của 8 hành tinh xung quanh Mặt Trời).</t>
  </si>
  <si>
    <t>Mô tả được hệ Mặt Trời là một phần nhỏ của Ngân Hà</t>
  </si>
  <si>
    <t>Tranh có kích thước (1020x720) mm, dung sai 10 mm, in offset 4 màu trên giấy couché có định lượng 200g/m2, cán láng OPP mờ.</t>
  </si>
  <si>
    <t>THIẾT BỊ, DỤNG CỤ, HÓA CHẤT THEO CHỦ ĐỀ</t>
  </si>
  <si>
    <t>-  Thước cuộn: Dây không dãn, dài tối thiểu 1500 mm;</t>
  </si>
  <si>
    <t>- Đồng hồ bấm giây: Loại điện tử hiện số, độ chính xác 1/100 giây;</t>
  </si>
  <si>
    <t>-  Cân lò xo: Độ phân giải 1g, giới hạn đo 100 g;</t>
  </si>
  <si>
    <t>-  Cân đồng hồ: Loại 500g; độ chia nhỏ nhất 2g;</t>
  </si>
  <si>
    <t>-  Nhiệt kế (lỏng): Chia độ từ -10°C đến +110°C; độ chia nhỏ nhất 1°C, có vỏ đựng (hoặc cảm biến nhiệt độ);</t>
  </si>
  <si>
    <t>- Nhiệt kế y khoa: Loại thông dụng, độ chia nhỏ nhất 0,1°C.</t>
  </si>
  <si>
    <t>- 01 hộp đựng nước dài 500 mm, rộng 200 mm, cao 150 mm.</t>
  </si>
  <si>
    <t>- 01 xe đo có cơ cấu để xe chuyển động ổn định, xe đo có kết hợp với cảm biến lực với độ phân giải tối thiểu 0,1N hoặc xe đo kết hợp với lực kế có độ phân giải tối thiểu 0,1N.</t>
  </si>
  <si>
    <t>-  Lực kế lò xo có thân hình trụ ɸ20 mm làm bằng nhựa trong có vạch chia độ với độ chia nhỏ nhất 0,1 N, hai đầu có móc treo bằng kim loại không rỉ, một đầu lò xo cố định, giới hạn đo (0 - 5)N;</t>
  </si>
  <si>
    <t>-  Các quả nặng có móc treo bằng kim loại không rỉ, khối lượng: 10g, 20g, 30g, 100g và 200g;</t>
  </si>
  <si>
    <t>-  Giá treo (thiết bị dùng chung).</t>
  </si>
  <si>
    <t>Bộ dụng cụ  gồm:</t>
  </si>
  <si>
    <t>- Tấm nhựa Formex (khổ A3, dày 3 và 5mm), số lượng 10 tấm mỗi loại;</t>
  </si>
  <si>
    <t>- Tấm nhựa Acrylic (khổ A4, trong suốt, dày 3mm), số lượng 10 tấm;</t>
  </si>
  <si>
    <t>- Thanh keo nhiệt (đường kính 10mm), số lượng 10 thanh;</t>
  </si>
  <si>
    <t>- Vít ren và đai ốc M3,100 cái;</t>
  </si>
  <si>
    <t>- Vít gỗ các loại, 100 cái;</t>
  </si>
  <si>
    <t>- Mũi khoan (đường kính 3mm), 5 mũi;</t>
  </si>
  <si>
    <t>- Bánh xe (đường kính 65mm, trục 5mm), 10 cái.</t>
  </si>
  <si>
    <t>- Thước lá (dài 30 cm);</t>
  </si>
  <si>
    <t>- Thước cặp cơ (loại thông dụng);</t>
  </si>
  <si>
    <t>- Đầu vạch dấu (loại thông dụng);</t>
  </si>
  <si>
    <t>- Thước đo góc (loại thông dụng);</t>
  </si>
  <si>
    <t>- Thước đo mặt phẳng (loại thông dụng);</t>
  </si>
  <si>
    <t>- Dao dọc giấy (loại thông dụng);</t>
  </si>
  <si>
    <t>- Dao cắt nhựa Acrylic (loại thông dụng);</t>
  </si>
  <si>
    <t>- Ê tô nhỏ (khẩu độ 50 mm);</t>
  </si>
  <si>
    <t>- Dũa (dẹt, tròn)_mỗi loại một chiếc;</t>
  </si>
  <si>
    <t>- Cưa tay (loại thông dụng);</t>
  </si>
  <si>
    <t>- Bộ tuốc nơ vít đa năng (loại thông dụng);</t>
  </si>
  <si>
    <t>- Mỏ lết cỡ nhỏ (loại thông dụng);</t>
  </si>
  <si>
    <t>- Kìm mỏ vuông (loại thông dụng);</t>
  </si>
  <si>
    <t>- Súng bắn keo (loại 10mm, công suất 60W).</t>
  </si>
  <si>
    <t>- Máy in 3D cỡ nhỏ (Công nghệ in: FDM, Độ phân giải layer: 0,05-0,3mm, Đường kính đầu in: 0,4 mm/1,75MM, Vật liệu in: PLA, ABS, Kích thước làm việc tối đa: (200x200x180)mm, Kết nối: Thẻ SD, Cổng USB);</t>
  </si>
  <si>
    <t>- Khoan điện cầm tay (sử dụng pin): 03 chiếc.</t>
  </si>
  <si>
    <t>Bộ vật liệu điện gồm:</t>
  </si>
  <si>
    <t>- Pin lithium (loại 3.7V, 1200maH), 9 cục;</t>
  </si>
  <si>
    <t>- Đế pin Lithium (loại đế ba), 03 cái;</t>
  </si>
  <si>
    <t>- Dây điện màu đen, mầu đỏ (đường kính 0.3 mm), 20 m cho mỗi mầu;</t>
  </si>
  <si>
    <t>- Dây nối kĩ thuật điện (Dây đơn, đường kính 1.5mm, dài 30cm, có chốt cắm hai đầu đường kính 4mm);</t>
  </si>
  <si>
    <t>- Dây cáp dupont (Loại dài 30cm, chân 2.54mm, 40 sợi);</t>
  </si>
  <si>
    <t>- Dây kẹp cá sấu 2 đầu (dài 30cm), 30 sợi;</t>
  </si>
  <si>
    <t>- Gen co nhiệt (đường kính 2 và 3 mm), mỗi loại 2m;</t>
  </si>
  <si>
    <t>- Băng dính cách điện, 05 cuộn;</t>
  </si>
  <si>
    <t>- Phíp đồng một mặt (A4, dày 1,2 mm), 5 tấm;</t>
  </si>
  <si>
    <t>- Muối FeCl3, 500g;</t>
  </si>
  <si>
    <t>- Thiếc hàn cuộn (loại 100g), 03 cuộn;</t>
  </si>
  <si>
    <t>- Nhựa thông, 300g.</t>
  </si>
  <si>
    <t>Bộ dụng cụ điện gồm:</t>
  </si>
  <si>
    <t>- Sạc pin Lithium (khay sạc đôi, dòng sạc 600mA);</t>
  </si>
  <si>
    <t>- Đồng hồ vạn năng số (loại thông dụng);</t>
  </si>
  <si>
    <t>- Bút thử điện (loại thông dụng);</t>
  </si>
  <si>
    <t>- Kìm tuốt dây điện (loại thông dụng);</t>
  </si>
  <si>
    <t>- Kìm mỏ nhọn (loại thông dụng);</t>
  </si>
  <si>
    <t>- Kìm cắt (loại thông dụng);</t>
  </si>
  <si>
    <t>- Tua vít kĩ thuật điện (loại thông dụng);</t>
  </si>
  <si>
    <t>- Mỏ hàn thiếc (AC 220V, 60W), kèm đế mỏ hàn (loại thông dụng).</t>
  </si>
  <si>
    <t>Bộ dụng cụ đo gồm:</t>
  </si>
  <si>
    <t>- Bộ thu thập dữ liệu: sử dụng để thu thập, hiển thị, xử lý và lưu trữ kết quả của các cảm biến tương thích trong danh mục.Có các cổng kết nối với các cảm biến và các cổng USB, SD để xuất dữ liệu. Được tích hợp màn hình màu, cảm ứng để trực tiếp hiển thị kết quả từ các cảm biến. Phần mềm tự động nhận dạng và hiển thị tên, loại cảm biến. Có thể kết nối với máy tính lưu trữ, phân tích và trình chiếu dữ liệu. Được tích hợp các công cụ để phân tích dữ liệu;</t>
  </si>
  <si>
    <t>- Cảm biến đo nồng độ khí CO2 (thang đo: 0~50.000ppm, độ phân giải: 1ppm; độ chính xác: ±10%);</t>
  </si>
  <si>
    <t>- Cảm biến đo Lượng Oxi hòa tan trong nước (thang đo: 0 đến 20mg/L, độ chính xác: ±2%); Cảm biến đo Nồng độ khí Oxi trong không khí (thang đo: 0 đến 27%, độ chính xác ±1% trên toàn thang đo, nhiệt độ hoạt động: -20~50°C, độ ẩm hoạt động: 0~99%);</t>
  </si>
  <si>
    <t>- Cảm biến đo Nhiệt độ (thang đo từ -20°C đến 120°C, độ phân giải ±0.03°C);</t>
  </si>
  <si>
    <t>- Cảm biến đo Độ ẩm (khoảng đo: 0 đến 100%, độ chính xác: ±3%);</t>
  </si>
  <si>
    <t>- Cảm biến đo Nồng độ mặn (thang đo: 0ppt ~ 50ppt, độ phân giải: ±0.1 ppt, độ chính xác: ±1% trên toàn thang đo);</t>
  </si>
  <si>
    <t>- Cảm biến đo Độ pH (Thang đo: 0-14pH, độ phân giải: ±0,01pH, nhiệt độ hoạt động: 5-60°C);</t>
  </si>
  <si>
    <t>- Cảm biến đo Cường độ âm thanh (tùy chọn 2 thang đo: 40 - 100 dBA hoặc 80 - 130 dBA, độ chính xác: ±0.1 dBA trên toàn thang đo);</t>
  </si>
  <si>
    <t>- Cảm biến đo Áp suất khí (thang đo: 0 đến 250kPa, độ phân giải: ±0.1kPa trên toàn thang đo).</t>
  </si>
  <si>
    <t>Bộ dụng cụ bao gồm:</t>
  </si>
  <si>
    <t>- Mô đun hạ áp DC-DC (2A, 4 - 36V);</t>
  </si>
  <si>
    <t>- Mô đun cảm biến: nhiệt độ (đầu ra số, độ chính xác: ± 0,5oC), độ ẩm (đầu ra số, độ chính xác: ± 2% RH), ánh sáng (đầu ra tương tự và số, sử dụng quang trở), khí gas (đầu ra tương tự và số), chuyển động (đầu ra số, góc quét: 120 độ), khoảng cách (đầu ra số, công nghệ siêu âm);</t>
  </si>
  <si>
    <t>- Nút ấn (4 chân, kích thước: (6x6x5)mm);</t>
  </si>
  <si>
    <t>- Bảng mạch lập trình vi điều khiển mã nguồn mở (loại thông dụng);</t>
  </si>
  <si>
    <t>- Mô đun giao tiếp: Bluetooth (2.0, giao tiếp: serial port, tần số: 2,4GHz), RFID (tần số sóng mang: 13,56MHz, giao tiếp: SPI), Wifi (2,4GHz, hỗ trợ chuẩn 802.11b/g/n, hỗ trợ bảo mật: WPA/WPA2, giao tiếp: Micro USB);</t>
  </si>
  <si>
    <t>- Thiết bị chấp hành: Động cơ điện 1 chiều (9-12V, 0,2A, 150-300 vòng/phút), Động cơ servo (4,8V, tốc độ: 0,1s/60°), Động cơ bước (12-24V, bước góc: 1,8°, kích thước: (42x42x41,5)mm), còi báo (5V, tần số âm thanh: 2,5KHz);</t>
  </si>
  <si>
    <t>- Mô đun chức năng: Mạch cầu H (5-24V, 2A), Điều khiển động cơ bước (giải điện áp hoạt động 8 - 45V, dòng điện: 1,5A), rơ le (12V);</t>
  </si>
  <si>
    <t>- Linh, phụ kiện: board test (15x5,5)cm, dây dupont (loại thông dụng), linh kiện điện tử (điện trở, tụ điện các loại, transistor, LED, diode, công tắc các loại).</t>
  </si>
  <si>
    <t>Điện áp vào 220V- 50Hz.</t>
  </si>
  <si>
    <t>Điện áp ra:</t>
  </si>
  <si>
    <t>- Điện áp xoay chiều (5A): (3, 6, 9, 12,15, 24)V;</t>
  </si>
  <si>
    <t>- Điện áp một chiều (3A): điều chỉnh từ 0 đến 24V. Có đồng hồ chỉ thị điện áp ra; có mạch đóng ngắt và bảo vệ quá dòng, đảm bảo an toàn về độ cách điện và độ bền điện trong quá trình sử dụng.</t>
  </si>
  <si>
    <t>Yêu cầu nội dung: Diễn tả ngôi nhà với hình dáng bên ngoài, các không gian sinh hoạt điển hình, khuôn viên xung quanh ngôi nhà.</t>
  </si>
  <si>
    <t>Yêu cầu nội dung: Thể hiện kiến trúc nhà ở đặc trưng tại Việt Nam như nhà truyền thống vùng nông thôn, nhà mặt phố, nhà chung cư, nhà sàn.</t>
  </si>
  <si>
    <t>Yêu cầu nội dung: Một số vật liệu, hình ảnh minh họa các bước xây dựng ngôi nhà cấp bốn cho hộ gia đình.</t>
  </si>
  <si>
    <t>Yêu cầu nội dung: Ngôi nhà với một số hệ thống của một ngôi nhà thông minh trên các phương diện năng lượng, an ninh, điều khiển.</t>
  </si>
  <si>
    <t>Yêu cầu nội dung: Minh họa một số nhóm thực phẩm chính thường sử dụng trong gia đình có chức năng cung cấp chất bột, đường và xơ; chất đạm; chất béo; vitamin, khoáng chất.</t>
  </si>
  <si>
    <t>Yêu cầu nội dung: Trình bày thông tin và hình minh họa một số phương pháp bảo quản thực phẩm thường sử dụng trong đời sống như làm lạnh, làm khô, ướp.</t>
  </si>
  <si>
    <t>Yêu cầu nội dung: Trình bày thông tin và hình minh họa một số phương pháp chế biến thực phẩm thường sử dụng trong đời sống bao gồm các phương pháp không sử dụng nhiệt và các phương pháp sử dụng nhiệt.</t>
  </si>
  <si>
    <t>Yêu cầu nội dung: Thể hiện một bối cảnh trong cuộc sống, Trong đó, có nhiều người mặc các trang phục khác nhau thể hiện sự đa dạng của thời trang trong cuộc sống.</t>
  </si>
  <si>
    <t>Yêu cầu nội dung: Thể hiện một số phong cách thời trang phổ biến được sử dụng trong cuộc sống hàng ngày như phong cách cổ điển, phong cách thể thao, phong cách dân gian, phong cách đường phố.</t>
  </si>
  <si>
    <t>Yêu cầu nội dung: Thể hiện cách lựa chọn và phối hợp trang phục về họa tiết, kiểu dáng, màu sắc.</t>
  </si>
  <si>
    <t>Yêu cầu nội dung: cấu tạo và sơ đồ khối thể hiện nguyên lí làm việc của nồi cơm điện đơn chức năng, kèm hình minh họa nồi đa chức năng.</t>
  </si>
  <si>
    <t>Yêu cầu nội dung: cấu tạo và sơ đồ khối thể hiện nguyên lí làm việc của một số bếp điện phổ biến như bếp từ, bếp hồng ngoại.</t>
  </si>
  <si>
    <t>Yêu cầu nội dung: cấu tạo một số loại bóng đèn như bóng đèn sợi đốt, LED, compact, huỳnh quang.</t>
  </si>
  <si>
    <t>Vải thông dụng thuộc các loại sợi thiên nhiên, sợi hóa học, sợi pha, sợi dệt kim.</t>
  </si>
  <si>
    <t>Nồi cơm điện cơ</t>
  </si>
  <si>
    <t>Đơn chức năng</t>
  </si>
  <si>
    <t>Loại nồi: Nắp gài</t>
  </si>
  <si>
    <t>Dung tích: ≥ 1lit</t>
  </si>
  <si>
    <t>Công suất: 400W</t>
  </si>
  <si>
    <t>Chống dính</t>
  </si>
  <si>
    <t>Van thoát hơi thông minh</t>
  </si>
  <si>
    <t>Bếp điện loại đơn.</t>
  </si>
  <si>
    <t xml:space="preserve">Kính chịu nhiệt, chịu lực </t>
  </si>
  <si>
    <t>Công suất: 200W</t>
  </si>
  <si>
    <t>Bảng điều khiển: Nút nhấn điện tử</t>
  </si>
  <si>
    <t>Có hẹn giờ</t>
  </si>
  <si>
    <t>Gồm các loại bóng đèn sợi đốt, compac, huỳnh quang, LED.</t>
  </si>
  <si>
    <t xml:space="preserve">Loại quạt bàn </t>
  </si>
  <si>
    <t>Có số bấm (loại cơ)</t>
  </si>
  <si>
    <t>Sải cánh ≥ 40cm</t>
  </si>
  <si>
    <t>Công suất 48W</t>
  </si>
  <si>
    <t>Tốc độ gió ≥ 3 mức độ</t>
  </si>
  <si>
    <t>Có túp lăng</t>
  </si>
  <si>
    <t>Bộ dụng cụ sử dụng trong chế biến món ăn không sử dụng nhiệt gồm rổ, thớt, dao, bát trộn, đĩa, thìa, đũa trộn. Loại thông dụng.</t>
  </si>
  <si>
    <t>Bộ dụng cụ tỉa hoa, trang trí món ăn không sử dụng nhiệt (loại thông dụng).</t>
  </si>
  <si>
    <t>- Bàn phím, chuột, tai nghe, Micro, Webcam (độ phân giải tối thiểu: 480p/30fps).</t>
  </si>
  <si>
    <t xml:space="preserve"> - Bàn có thiết kế phù hợp để máy tính: Khung sắt (sơn tĩnh điện), mặt bàn gỗ cao su ghép thanh:</t>
  </si>
  <si>
    <t>Khung thép hộp vuông 25x50mm sơn tĩnh điện màu ghi sáng, mặt bàn được làm bằng gỗ cao su ghép thanh 02 mặt A-B; 02 ngăn hộc bàn phím; giá để CPU, sơn phủ PU</t>
  </si>
  <si>
    <t>Kích Thước: W1200 x D500 x H720 mm</t>
  </si>
  <si>
    <t>Ghế: khung thép hộp vuông 25x25mm sơn tĩnh điện màu ghi sáng, mặt ghế và tựa ghế bằng gỗ cao su ghép thanh sơn phủ PU</t>
  </si>
  <si>
    <t>Gỗ  cao su ghép thanh đã qua xử lý tẩm sấy hóa chất chống mối mọt cong vênh, nứt dăm, bề mặt tráng nhựa composite chống xước chống ẩm, chịu nước tốt.</t>
  </si>
  <si>
    <t xml:space="preserve"> - Ghế không liền bàn. Kích thước phù hợp với học sinh.</t>
  </si>
  <si>
    <t>Switch 24port, 10/100/1000Mbps.</t>
  </si>
  <si>
    <t xml:space="preserve">Auto MDI/MDI-X, egotiation, auto N-way, Uplink, rack 13" </t>
  </si>
  <si>
    <t>Chuẩn và Giao thức: IEEE 802.3i, IEEE 802.3u, IEEE 802.3x</t>
  </si>
  <si>
    <t>Điện năng tiêu thụ: Tối đa: 3.53W (220V/50Hz)</t>
  </si>
  <si>
    <t>Mạng Media: 10BASE-T: cáp UTP category 3, 4, 5 (tối đa 100m) 100BASE-TX: cáp UTP category 5, 5e (tối đa 100m)</t>
  </si>
  <si>
    <t>Chuẩn: 802.11 b/g/n (300 mbps)</t>
  </si>
  <si>
    <t>Tần số: 2.4 Ghz</t>
  </si>
  <si>
    <t>Chế độ: AP</t>
  </si>
  <si>
    <t>Anten tích hợp sẵn: MIMO 2×2</t>
  </si>
  <si>
    <t>Bảo mật: WEP, WPA-PSK, WPA-TKIP, WPA2 AES, 802.11i</t>
  </si>
  <si>
    <t>Hổ trợ: 4 x VLAN theo chuẩn 802.11Q, WMM, giới hạn tốc độ truy cập AP cho từng người dùng.</t>
  </si>
  <si>
    <t>Vùng phủ sóng/ Người dùng đồng thời: 1000m2 không che chắn/ 100 người</t>
  </si>
  <si>
    <t>Phụ kiện: Nguồn PoE 24V</t>
  </si>
  <si>
    <t xml:space="preserve">Dây Mạng Cat6E </t>
  </si>
  <si>
    <t>Loại điện tử hiện số, 30 LAP trở lên, độ chính xác 1/100 giây, chống nước (Theo tiêu chuẩn quy định, loại dùng cho tập luyện). </t>
  </si>
  <si>
    <t>Loại thông dụng, chất liệu bằng nhựa hoặc chất liệu khác phù hợp, phát ra âm thanh để ra hiệu lệnh. </t>
  </si>
  <si>
    <t>Thước dây cuộn loại thông dụng có độ dài tối thiểu 10.000mm (10m). </t>
  </si>
  <si>
    <t>Hình nón, chất liệu bằng nhựa PVC hoặc tương đương; chiều cao 80mm, đường kính đế 200mm.</t>
  </si>
  <si>
    <t>Hình chữ nhật, chất liệu bằng vải, kích thước (350x410)mm, Cán dài 460mm, đường kính 15mm, tay cầm 110mm. </t>
  </si>
  <si>
    <t>Hình chữ nhật, chất liệu bằng nhựa hoặc tương đương, có chân đứng, hai mặt có bảng số hai bên, có thể lật bảng số từ sau ra trước và ngược lại, kích thước bảng (400x200)mm (DxC) (Theo tiêu chuẩn quy định, loại dùng cho tập luyện). </t>
  </si>
  <si>
    <t>Dạng sợi, chất liệu bằng cao su hoặc chất liệu khác phù hợp, có lò xo chống mài mòn, dài tối thiểu 2500mm, có cán cầm bằng gỗ hoặc nhựa. </t>
  </si>
  <si>
    <t>Dạng sợi, chất liệu bằng cao su hoặc hoặc chất liệu khác phù hợp, dài tối thiểu 5000mm. </t>
  </si>
  <si>
    <t>Hình tròn, chất liệu bằng cao su có đàn hồi, trọng lượng 1000-2000g. </t>
  </si>
  <si>
    <t>Dạng sợi quấn, chất liệu bằng các sợi đay hoặc sợi nilon có đường kính 21-25mm, chiều dài tối thiểu 20.000mm (20m).</t>
  </si>
  <si>
    <t> Hình tròn, chất liệu bằng cao su đặc, trọng lượng 150g (theo tiêu chuẩn của Tổng cục TDTT).</t>
  </si>
  <si>
    <t>Chất liệu bằng sợi vải dù hoặc tương đương, kích thước (5000x10000)mm, mắt lưới 20mm, dây căng lưới dài tối thiểu 25.000mm (loại dây 2 lõi). </t>
  </si>
  <si>
    <t>THIẾT BỊ THEO CHỦ ĐỀ TỰ CHỌN</t>
  </si>
  <si>
    <t>Hình tròn, chất liệu bằng da, size số 5, chu vi 680-700mm, trọng lượng 400-450g (Theo tiêu chuẩn quy định, loại dùng cho tập luyện).</t>
  </si>
  <si>
    <t>(1) Cầu môn bóng đá 7 người: Hình chữ nhật, chất liệu bằng kim loại, cột dọc, xà ngang dạng ống tròn được nối với nhau, không vát cạnh, kích thước (6000x2100x1200)mm (RxCxS);</t>
  </si>
  <si>
    <t>(2) Lưới: Dạng sợi, chất liệu bằng sợi dù, đan mắt cá, mắt lưới nhỏ hơn kích thước của bóng, được gắn và phủ toàn bộ phía sau cầu môn. (Theo tiêu chuẩn quy định, loại dùng cho tập luyện).</t>
  </si>
  <si>
    <t>Hình tròn, chất liệu bằng da, có chia các rãnh tạo ma sát. Size số 7 dành cho HS Nam (chu vi 750-780mm; trọng lượng: 600-650g); Size số 6 dành cho HS Nữ (chu vi 720-740mm; trọng lượng: 500-540g) (Theo tiêu chuẩn quy định, loại dùng cho tập luyện).</t>
  </si>
  <si>
    <t>(1) Cột rổ: Dạng ống tròn, chất liệu bằng kim loại, được cố định trên mặt sân (hoặc có bánh xe di động). Chiều cao có thể điều chỉnh trong khoảng 2600-3050mm. (2) Bảng rổ: Hình chữ nhật, chất liệu bằng composite, kích thước (1800x1050)mm, được gắn với cột rổ, có thể hạ, nâng độ cao. (3) Vòng rổ: Hình tròn, chất liệu bằng kim loại, đường kính 450mm và được đan lưới, gắn cố định trên bảng rổ, mặt vòng rổ song song với mặt đất. (Theo tiêu chuẩn qui định, loại dùng cho tập luyện),</t>
  </si>
  <si>
    <t>Chất liệu cánh bằng xốp, chất liệu đế bằng cao su dày 13-15mm, đường kính 38-40mm. Chiều cao 130-150mm, trọng lượng 13g. (Theo tiêu chuẩn quy định, loại dùng cho tập luyện).</t>
  </si>
  <si>
    <t>(1) Cột: Chất liệu bằng kim loại, có bánh xe, chốt khóa, tay quay căng lưới; chiều cao tối đa 1700mm. (2) Lưới: Hình chữ nhật dài, chất liệu bằng sợi vải dù hoặc tương đương. Kích thước (7100x750)mm (DxC), viền lưới rộng 20mm, kích thước mắt lưới 20-23mm. (Theo tiêu chuẩn quy định, loại dùng cho tập luyện).</t>
  </si>
  <si>
    <t>Theo mẫu của loại trống thông dụng, gồm trống và một dùi gõ. Trống có đường kính 180mm, chiều cao 75mm.</t>
  </si>
  <si>
    <t>Theo mẫu của nhạc cụ dân tộc, gồm hai mảnh gỗ hình tròn (có kích thước khác nhau) được nối với nhau bằng một thanh mỏng.</t>
  </si>
  <si>
    <t>Theo mẫu của nhạc cụ dân tộc, gồm hai thanh phách làm</t>
  </si>
  <si>
    <t>bằng tre hoặc gỗ.</t>
  </si>
  <si>
    <t>Theo mẫu của nhạc cụ thông dụng, gồm triangle và thanh gõ đều bằng kim loại. Loại phổ biến có chiều dài mỗi cạnh của tam giác là 180mm.</t>
  </si>
  <si>
    <t>Theo mẫu của nhạc cụ thông dụng. Loại phổ biến, đường kính 270mm, chiều cao 50mm.</t>
  </si>
  <si>
    <t>BÀN PHÍM: 61 phím</t>
  </si>
  <si>
    <t>NGUỒN ÂM THANH: Phức điệu tối đa: 128 voices; Thành phần bộ đệm: 16 parts; Bộ nhớ: 64 MB; Số lượng âm sắc: 391 + 256 (GM2), Số tiếng trống: 9 (GM2); Hiệu ứng kỹ thuật số: Reverb: 10 types; Chorus: 8 types; Dịch tone: -12—+12 (in semitones); ATăng giảm bát độ: -1—+1 ;</t>
  </si>
  <si>
    <t>BỘ ĐỆM: Tempo (tốc độ): 30 to 280; Styles (số điệu): 253 styles; One Touch Setting (cài đặt 1 chạm: 4 settings/styles; Controls (nút điều khiển): start/stop, reording, reset, rewind, forward, marker A-B, repeat A-B</t>
  </si>
  <si>
    <t>METRONOME: Bộ đếm nhịp; Beat:0, 2—9</t>
  </si>
  <si>
    <t>SONG (Bài hát): Internal Songs (bài quốc tế): 140 songs; Recording (bài thu âm): 10 songs;</t>
  </si>
  <si>
    <t>KHÁC:</t>
  </si>
  <si>
    <t>– Công suất loa phát: 3 W + 3 W</t>
  </si>
  <si>
    <t>– Cỡ loa: 10 cm x 2</t>
  </si>
  <si>
    <t>– Bánh xe luyến láy: Pitch bend wheel</t>
  </si>
  <si>
    <t>– Hiển thị: Màn hình LCD</t>
  </si>
  <si>
    <t>– Connectors: Kết nối</t>
  </si>
  <si>
    <t>+ PHONES jack: Stereo 1/4-inch phone type (phone 6mm)</t>
  </si>
  <si>
    <t>+ OUTPUT (L/MONO, R) jacks: 1/4-inch phone type (out put 6mm)</t>
  </si>
  <si>
    <t>+ SUSTAIN jack: 1/4-inch TRS phone type (pedal ngân tiếng 6mm)</t>
  </si>
  <si>
    <t>+ USB Computer port: USB B type cổng USB: loại B (giống máy in)</t>
  </si>
  <si>
    <t>+ DC IN jack (Lỗ cắm nguồn)</t>
  </si>
  <si>
    <t>– Power Supply: AC adaptor (loại nguồn)</t>
  </si>
  <si>
    <t>– Current Draw: 1 A cường độ dòng</t>
  </si>
  <si>
    <t>– Accessories: Phụ kiện bao gồm</t>
  </si>
  <si>
    <t>+ Owner’s Manual (catologe: Hướng dẫn sử dụng bằng tiếng anh)</t>
  </si>
  <si>
    <t>+ Leaflet “USING THE UNIT SAFELY” (hướng dẫn an toàn)</t>
  </si>
  <si>
    <t>+ AC adaptor (adaptor)</t>
  </si>
  <si>
    <t>+ Music rest: giá nhạc</t>
  </si>
  <si>
    <t>– Options (sold separately) (có thể mua thêm): Pedal switch: DP series</t>
  </si>
  <si>
    <t>Giá vẽ tranh gỗ gấp gọn, giá đỡ tranh, kệ trưng hình mẫu,kệ trưng menu trưng hình cưới khung ảnh họa cụ lớp mỹ thuật có thanh trượt nâng hạ chiều cao.</t>
  </si>
  <si>
    <t>KT 130x60cm. Màu sắc: màu gỗ tự nhiên (mịn và bóng). Chất liệu: chiết chế tạo từ gỗ sồi được làm hoàn toàn từ gỗ tự nhiên tẩy sấy cẩn thận, không cong vênh, co ngót, không độc hại tới sức khỏe người sử dụng, thân thiện với môi trường</t>
  </si>
  <si>
    <t>Bộ bục, bệ gồm 2 loại có kích thước như sau: Loại (1) dài 800mm, rộng 800mm, cao 1000mm; Loại (2) dài 200mm, rộng 300mm, cao 200mm;</t>
  </si>
  <si>
    <t>Chất liệu: Bằng gỗ có khung, không cong vênh, chịu được nước, an toàn trong sử dụng. Màu trắng hoặc màu sáng.</t>
  </si>
  <si>
    <t xml:space="preserve"> Bộ mẫu vẽ gồm có 6 khối</t>
  </si>
  <si>
    <t xml:space="preserve"> Khối cơ bản 3 khối:</t>
  </si>
  <si>
    <t>01 khối lập phương kích thước (250x250x250)mm;</t>
  </si>
  <si>
    <t>01 khối cầu đường kính 200mm;</t>
  </si>
  <si>
    <t>01 khối hình chóp tam giác cân, đáy hình vuông, kích thước: các cạnh đáy (200x200)mm, cao 300mm.</t>
  </si>
  <si>
    <t xml:space="preserve"> Khối biến thể 3 khối:</t>
  </si>
  <si>
    <t>01 khối hộp chữ nhật kích thước: dài 300mm, rộng 150mm, cao 100mm;</t>
  </si>
  <si>
    <t>01 khối trụ kích thước: cao 300mm, đường kính 150mm;</t>
  </si>
  <si>
    <t>01 khối chóp nón kích thước: chiều cao 350mm, đường kính đáy 250mm.</t>
  </si>
  <si>
    <t>- Vật liệu: Bằng gỗ, không cong vênh, chịu được nước, an toàn trong sử dụng. Màu trắng hoặc ghi sáng.</t>
  </si>
  <si>
    <t>Chiều cao phù hợp với học sinh THCS;</t>
  </si>
  <si>
    <t>- Có thể tăng giảm chiều cao phù hợp tầm mắt học sinh khi đứng hoặc ngồi vẽ;</t>
  </si>
  <si>
    <t>- Có thể di chuyển, xếp gọn trong lớp học;</t>
  </si>
  <si>
    <t>- Chất liệu: Bằng gỗ cứng không cong vênh, chịu được nước, an toàn trong sử dụng.</t>
  </si>
  <si>
    <t>Chất liệu gỗ không cong vênh, chịu được nước, an toàn trong sử dụng; kích thước (850x650)mm; độ dày tối thiểu 50mm.</t>
  </si>
  <si>
    <t>Bộ bút lông loại tròn thông dụng, số lượng: 6 cái (từ 1 đến số 6 hoặc 2,4,6,8,10,12.)</t>
  </si>
  <si>
    <t>Chất liệu: Bằng nhựa màu trắng không cong, vênh, an toàn trong sử dụng;</t>
  </si>
  <si>
    <t>Kích thước tối thiểu: (200x300x2,5)mm.</t>
  </si>
  <si>
    <t>Chất liệu: Bằng nhựa, không cong vênh, có quai xách, an toàn trong sử dụng;</t>
  </si>
  <si>
    <t>Kích thước: Dung tích khoảng 2 lít nước.</t>
  </si>
  <si>
    <t>Lô có tay cầm (cán gỗ), lõi thép bọc cao su; kích thước bề mặt lô: 150mm, đường kính 30mm.</t>
  </si>
  <si>
    <t>Bộ màu loại thông dụng, an toàn trong sử dụng, không có chất độc hại. Gồm 12 màu, đóng gói riêng cho từng màu:</t>
  </si>
  <si>
    <t>Gồm các màu: đỏ, vàng, tím, xanh cô ban, xanh lá cây, xanh lục, cam, hồng, đen, trắng, nâu, xanh da trời;</t>
  </si>
  <si>
    <t>Mỗi loại màu có dung tích tối thiểu 200ml, các màu được đóng gói đảm bảo an toàn và thuận lợi trong sử dụng.</t>
  </si>
  <si>
    <t>Loại thông dụng, số lượng 12 màu:</t>
  </si>
  <si>
    <t xml:space="preserve"> Mỗi màu có trọng lượng 02 kilogam; Mỗi màu được đóng gói đảm bảo an toàn và thuận lợi trong sử dụng, không có chất độc hại.</t>
  </si>
  <si>
    <t>Bộ tranh/thẻ rời, kích thước (148x105)mm, in màu trên nhựa, không cong vênh, chịu được nước, có màu tươi sáng, an toàn trong sử dụng. Mỗi tranh/thẻ minh họa:</t>
  </si>
  <si>
    <t>- Mưa bão</t>
  </si>
  <si>
    <t>- Mưa đá</t>
  </si>
  <si>
    <t>- Giông lốc, gió xoáy</t>
  </si>
  <si>
    <t>- Mây đen đằng đông</t>
  </si>
  <si>
    <t>- Mây đen đằng tây</t>
  </si>
  <si>
    <t>- Lũ lụt</t>
  </si>
  <si>
    <t>- Đất sạt lở ở vùng núi</t>
  </si>
  <si>
    <t>- Sạt lở ven sông</t>
  </si>
  <si>
    <t>- Băng tan</t>
  </si>
  <si>
    <t>- Tuyết lở</t>
  </si>
  <si>
    <t>- Động đất</t>
  </si>
  <si>
    <t>- Sóng thần</t>
  </si>
  <si>
    <t>- Vòi rồng</t>
  </si>
  <si>
    <t>- Núi lửa phun trào</t>
  </si>
  <si>
    <t>- Hạn hán</t>
  </si>
  <si>
    <t>- Ngập mặn</t>
  </si>
  <si>
    <t>Bộ ảnh/thẻ rời, kích thước (148x105)mm, in màu trên nhựa, không cong vênh, chịu được nước, có màu tươi sáng, an toàn trong sử dụng. Mỗi tranh/thẻ minh họa:</t>
  </si>
  <si>
    <t>-  Làng Gốm sứ Bát Tràng (Hà Nội)</t>
  </si>
  <si>
    <t>-  Làng nghề khảm trai Chuôn Ngọ (Hà Nội)</t>
  </si>
  <si>
    <t>-  Làng Lụa Vạn Phúc (Hà Đông - Hà Nội)</t>
  </si>
  <si>
    <t>- Làng Tranh dân gian Đông Hồ (Bắc Ninh)</t>
  </si>
  <si>
    <t>-  Làng Trống Đọi Tam (Hà Nam)</t>
  </si>
  <si>
    <t>-  Làng Đá mỹ nghệ Non Nước (Đà Nẵng)</t>
  </si>
  <si>
    <t>-  Làng Thúng chai Phú Yên</t>
  </si>
  <si>
    <t>-  Làng nghề làm muối Tuyết Diêm</t>
  </si>
  <si>
    <t>-  Làng Cói Kim Sơn</t>
  </si>
  <si>
    <t>-  Làng nghề đồ gỗ mĩ nghệ La Xuyên (Nam Định)</t>
  </si>
  <si>
    <t>-  Làng Gốm Chu Đậu (Hải Dương)</t>
  </si>
  <si>
    <t>-  Nghề Thêu ren Văn Lâm (Ninh Bình)</t>
  </si>
  <si>
    <t>-  Làng Chạm bạc Đồng Xâm (Thái Bình)</t>
  </si>
  <si>
    <t>-  Làng nghề Kim hoàn Kế Môn (Thừa Thiên - Huế)</t>
  </si>
  <si>
    <t>-  Làng Nón Tây Hồ - Phú Vang (Thừa Thiên Huế),</t>
  </si>
  <si>
    <t>-  Làng nghề đúc đồng Phước Kiều (Quảng Nam)</t>
  </si>
  <si>
    <t>-  Làng nghề gốm Bàu Trúc (Ninh Thuận)</t>
  </si>
  <si>
    <t>-  Làng nghề gốm sứ Lái Thiêu (Bình Dương)</t>
  </si>
  <si>
    <t>-  Làng Tranh sơn mài Tương Bình Hiệp (Bình Dương)</t>
  </si>
  <si>
    <t>-  Làng Dệt thổ cẩm Châu Giang (An Giang).</t>
  </si>
  <si>
    <t>Bộ công cụ lao động:</t>
  </si>
  <si>
    <t>- Bộ dụng cụ làm vệ sinh trường, lớp học bao gồm: Chổi, dụng cụ hốt rác có cán, găng tay lao động phù hợp với HS, khăn lau, khẩu trang y tế, giỏ đựng rác bằng nhựa có quai xách;</t>
  </si>
  <si>
    <t>Bộ dụng cụ chăm sóc hoa, cây trồng thông thường, bao gồm: xẻng, chĩa 3 bằng nhựa, bình tưới cây 4 lít bằng nhựa, kéo cắt cành.</t>
  </si>
  <si>
    <t>SGD trình</t>
  </si>
  <si>
    <t>Báo giá thấp nhất</t>
  </si>
  <si>
    <t>Văn Lang</t>
  </si>
  <si>
    <t>Nam Việt</t>
  </si>
  <si>
    <t>Hải Nam</t>
  </si>
  <si>
    <t>BẢNG TỔNG HỢP BÁO GIÁ THIẾT BỊ, ĐỒ DÙNG DẠY HỌC LỚP 6</t>
  </si>
  <si>
    <r>
      <t>iodine (I</t>
    </r>
    <r>
      <rPr>
        <vertAlign val="subscript"/>
        <sz val="10"/>
        <color theme="1"/>
        <rFont val="Times New Roman"/>
        <family val="1"/>
      </rPr>
      <t>2</t>
    </r>
    <r>
      <rPr>
        <sz val="10"/>
        <color theme="1"/>
        <rFont val="Times New Roman"/>
        <family val="1"/>
      </rPr>
      <t>)</t>
    </r>
  </si>
  <si>
    <r>
      <t>Dung dịch nước bromine (Br</t>
    </r>
    <r>
      <rPr>
        <vertAlign val="subscript"/>
        <sz val="10"/>
        <color theme="1"/>
        <rFont val="Times New Roman"/>
        <family val="1"/>
      </rPr>
      <t>2</t>
    </r>
    <r>
      <rPr>
        <sz val="10"/>
        <color theme="1"/>
        <rFont val="Times New Roman"/>
        <family val="1"/>
      </rPr>
      <t>)</t>
    </r>
  </si>
  <si>
    <r>
      <t>Manganese (II) oxide (MnO</t>
    </r>
    <r>
      <rPr>
        <vertAlign val="subscript"/>
        <sz val="10"/>
        <color theme="1"/>
        <rFont val="Times New Roman"/>
        <family val="1"/>
      </rPr>
      <t>2</t>
    </r>
    <r>
      <rPr>
        <sz val="10"/>
        <color theme="1"/>
        <rFont val="Times New Roman"/>
        <family val="1"/>
      </rPr>
      <t>)</t>
    </r>
  </si>
  <si>
    <r>
      <t>Copper sulfate (CuSO</t>
    </r>
    <r>
      <rPr>
        <vertAlign val="subscript"/>
        <sz val="10"/>
        <color theme="1"/>
        <rFont val="Times New Roman"/>
        <family val="1"/>
      </rPr>
      <t>4</t>
    </r>
    <r>
      <rPr>
        <sz val="10"/>
        <color theme="1"/>
        <rFont val="Times New Roman"/>
        <family val="1"/>
      </rPr>
      <t>)</t>
    </r>
  </si>
  <si>
    <r>
      <t>Sunfuric acid 98% (H</t>
    </r>
    <r>
      <rPr>
        <vertAlign val="subscript"/>
        <sz val="10"/>
        <color theme="1"/>
        <rFont val="Times New Roman"/>
        <family val="1"/>
      </rPr>
      <t>2</t>
    </r>
    <r>
      <rPr>
        <sz val="10"/>
        <color theme="1"/>
        <rFont val="Times New Roman"/>
        <family val="1"/>
      </rPr>
      <t>SO</t>
    </r>
    <r>
      <rPr>
        <vertAlign val="subscript"/>
        <sz val="10"/>
        <color theme="1"/>
        <rFont val="Times New Roman"/>
        <family val="1"/>
      </rPr>
      <t>4</t>
    </r>
    <r>
      <rPr>
        <sz val="10"/>
        <color theme="1"/>
        <rFont val="Times New Roman"/>
        <family val="1"/>
      </rPr>
      <t>)</t>
    </r>
  </si>
  <si>
    <r>
      <t>Dung dịch ammonia (NH</t>
    </r>
    <r>
      <rPr>
        <vertAlign val="subscript"/>
        <sz val="10"/>
        <color theme="1"/>
        <rFont val="Times New Roman"/>
        <family val="1"/>
      </rPr>
      <t>3</t>
    </r>
    <r>
      <rPr>
        <sz val="10"/>
        <color theme="1"/>
        <rFont val="Times New Roman"/>
        <family val="1"/>
      </rPr>
      <t>) đặc</t>
    </r>
  </si>
  <si>
    <r>
      <t>Magnesium sulfate (MgSO</t>
    </r>
    <r>
      <rPr>
        <vertAlign val="subscript"/>
        <sz val="10"/>
        <color theme="1"/>
        <rFont val="Times New Roman"/>
        <family val="1"/>
      </rPr>
      <t>4</t>
    </r>
    <r>
      <rPr>
        <sz val="10"/>
        <color theme="1"/>
        <rFont val="Times New Roman"/>
        <family val="1"/>
      </rPr>
      <t>) rắn</t>
    </r>
  </si>
  <si>
    <r>
      <t>Barichloride (BaCl</t>
    </r>
    <r>
      <rPr>
        <vertAlign val="subscript"/>
        <sz val="10"/>
        <color theme="1"/>
        <rFont val="Times New Roman"/>
        <family val="1"/>
      </rPr>
      <t>2</t>
    </r>
    <r>
      <rPr>
        <sz val="10"/>
        <color theme="1"/>
        <rFont val="Times New Roman"/>
        <family val="1"/>
      </rPr>
      <t>) rắn</t>
    </r>
  </si>
  <si>
    <r>
      <t>Silve nitrate (AgNO</t>
    </r>
    <r>
      <rPr>
        <vertAlign val="subscript"/>
        <sz val="10"/>
        <color theme="1"/>
        <rFont val="Times New Roman"/>
        <family val="1"/>
      </rPr>
      <t>3</t>
    </r>
    <r>
      <rPr>
        <sz val="10"/>
        <color theme="1"/>
        <rFont val="Times New Roman"/>
        <family val="1"/>
      </rPr>
      <t>)</t>
    </r>
  </si>
  <si>
    <r>
      <t>Ethylic alcohol 96</t>
    </r>
    <r>
      <rPr>
        <vertAlign val="superscript"/>
        <sz val="10"/>
        <color theme="1"/>
        <rFont val="Times New Roman"/>
        <family val="1"/>
      </rPr>
      <t>o</t>
    </r>
    <r>
      <rPr>
        <sz val="10"/>
        <color theme="1"/>
        <rFont val="Times New Roman"/>
        <family val="1"/>
      </rPr>
      <t xml:space="preserve"> (C</t>
    </r>
    <r>
      <rPr>
        <vertAlign val="subscript"/>
        <sz val="10"/>
        <color theme="1"/>
        <rFont val="Times New Roman"/>
        <family val="1"/>
      </rPr>
      <t>2</t>
    </r>
    <r>
      <rPr>
        <sz val="10"/>
        <color theme="1"/>
        <rFont val="Times New Roman"/>
        <family val="1"/>
      </rPr>
      <t>H</t>
    </r>
    <r>
      <rPr>
        <vertAlign val="subscript"/>
        <sz val="10"/>
        <color theme="1"/>
        <rFont val="Times New Roman"/>
        <family val="1"/>
      </rPr>
      <t>5</t>
    </r>
    <r>
      <rPr>
        <sz val="10"/>
        <color theme="1"/>
        <rFont val="Times New Roman"/>
        <family val="1"/>
      </rPr>
      <t>OH)</t>
    </r>
  </si>
  <si>
    <r>
      <t>Glucozơ (kết tinh) (C</t>
    </r>
    <r>
      <rPr>
        <vertAlign val="subscript"/>
        <sz val="10"/>
        <color theme="1"/>
        <rFont val="Times New Roman"/>
        <family val="1"/>
      </rPr>
      <t>6</t>
    </r>
    <r>
      <rPr>
        <sz val="10"/>
        <color theme="1"/>
        <rFont val="Times New Roman"/>
        <family val="1"/>
      </rPr>
      <t>H</t>
    </r>
    <r>
      <rPr>
        <vertAlign val="subscript"/>
        <sz val="10"/>
        <color theme="1"/>
        <rFont val="Times New Roman"/>
        <family val="1"/>
      </rPr>
      <t>12</t>
    </r>
    <r>
      <rPr>
        <sz val="10"/>
        <color theme="1"/>
        <rFont val="Times New Roman"/>
        <family val="1"/>
      </rPr>
      <t>O</t>
    </r>
    <r>
      <rPr>
        <vertAlign val="subscript"/>
        <sz val="10"/>
        <color theme="1"/>
        <rFont val="Times New Roman"/>
        <family val="1"/>
      </rPr>
      <t>6</t>
    </r>
    <r>
      <rPr>
        <sz val="10"/>
        <color theme="1"/>
        <rFont val="Times New Roman"/>
        <family val="1"/>
      </rPr>
      <t>)</t>
    </r>
  </si>
  <si>
    <r>
      <t>Kali permanganat (KMnO</t>
    </r>
    <r>
      <rPr>
        <vertAlign val="subscript"/>
        <sz val="10"/>
        <color theme="1"/>
        <rFont val="Times New Roman"/>
        <family val="1"/>
      </rPr>
      <t>4</t>
    </r>
    <r>
      <rPr>
        <b/>
        <vertAlign val="subscript"/>
        <sz val="10"/>
        <color theme="1"/>
        <rFont val="Times New Roman"/>
        <family val="1"/>
      </rPr>
      <t>)</t>
    </r>
  </si>
  <si>
    <r>
      <t>Kali chlorrat (KClO</t>
    </r>
    <r>
      <rPr>
        <vertAlign val="subscript"/>
        <sz val="10"/>
        <color theme="1"/>
        <rFont val="Times New Roman"/>
        <family val="1"/>
      </rPr>
      <t>3</t>
    </r>
    <r>
      <rPr>
        <sz val="10"/>
        <color theme="1"/>
        <rFont val="Times New Roman"/>
        <family val="1"/>
      </rPr>
      <t>)</t>
    </r>
  </si>
  <si>
    <t xml:space="preserve">01 tờ tranh thể hiện ảnh chụp một tờ lịch bloc có đầy đủ thông tin về thời gian theo Dương lịch và Âm lịch.(Các thông tin phải chi tiết, rõ ràng, có hướng dẫn HS khai thác thông tin; cần loại bỏ các thông tin không liên quan, như thông tin quảng cáo, các câu danh ngôn, ngày kỷ niệm)Tranh có kích thước (210x297)mm, dung sai 10mm, in trên giấy couché, định lượng 200g/m2, cán láng OPP mờ. </t>
  </si>
  <si>
    <t>Bỏ xuất xứ TQ</t>
  </si>
  <si>
    <t>Mã TT</t>
  </si>
  <si>
    <t>Sửa lỗi chính tả</t>
  </si>
  <si>
    <t xml:space="preserve">Khang Lâm </t>
  </si>
  <si>
    <t>Ưu tiên xuất xứ</t>
  </si>
  <si>
    <t>TỔNG CỘNG</t>
  </si>
  <si>
    <t>PHỤ LỤC 03: BẢNG TỔNG HỢP THẨM ĐỊNH GIÁ THIẾT BỊ, ĐỒ DÙNG DẠY HỌC LỚP 6</t>
  </si>
  <si>
    <t>PHỤ LỤC 01: BẢNG TỔNG HỢP THẨM ĐỊNH GIÁ THIẾT BỊ, ĐỒ DÙNG DẠY HỌC LỚP 2, LỚP 6</t>
  </si>
  <si>
    <t>TỔNG</t>
  </si>
  <si>
    <t>Nội dung</t>
  </si>
  <si>
    <t xml:space="preserve">Thiết bị, đồ dùng dạy học lớp 2 </t>
  </si>
  <si>
    <t xml:space="preserve">Thiết bị, đồ dùng dạy học lớp 6 </t>
  </si>
  <si>
    <t>Giá trị (đồng)</t>
  </si>
  <si>
    <t>Bằng chữ</t>
  </si>
  <si>
    <t>chi tiết theo Phụ lục 02</t>
  </si>
  <si>
    <t>chi tiết theo Phụ lục 03</t>
  </si>
  <si>
    <t>Khối lượng theo QĐ 1907</t>
  </si>
  <si>
    <t xml:space="preserve">Giá gốc theo QĐ 1907 </t>
  </si>
  <si>
    <t>Chênh lệch khối lượng</t>
  </si>
  <si>
    <t>Thành tiền</t>
  </si>
  <si>
    <t>Thành tiền theo 1907</t>
  </si>
  <si>
    <t>Chênh lệch giá</t>
  </si>
  <si>
    <t>Thành tiền theo 1907 giá mới</t>
  </si>
  <si>
    <t>Giá có nhiều ngăn, bằng vật liệu cứng, dễ tháo lắp và an toàn trong sử dụng</t>
  </si>
  <si>
    <t xml:space="preserve">KT 130x60cm. </t>
  </si>
  <si>
    <t xml:space="preserve">02 lược đồ khảo cổ học gồm:
- 01 lược đồ đánh dấu những địa điểm có di chỉ của người nguyên thủy ở Đông Nam Á (từ thời Đá cũ, Đá mới đến thời Kim khí.
- 01 lược đồ đánh dấu những di chỉ khảo cổ học tiêu biểu trên đất nước Việt Nam (từ thời Đá cũ, Đá mái đến thời Kim khí);Tranh có kích thước (720x1020)mm, </t>
  </si>
  <si>
    <t>Bộ lược đồ thế giới cổ đại, vị trí địa lý của các quốc gia cổ đại và các trung tâm văn minh lớn, như Trung Quốc, An Độ, La Mã, Hy Lạp, Lưỡng Hà, Ai Cập. Mỗi quốc gia cổ đại có một lược đồ.Kích thước (720x1020)mm</t>
  </si>
  <si>
    <t>Kích thước (720x1020)mm</t>
  </si>
  <si>
    <t>(Kèm theo Văn bản số 1555/BDD&amp;CN-CNTT ngày 03/11/2022 của Ban Quản lý dự án đầu tư xây dựng các công trình dân dụng và công nghiệp)</t>
  </si>
  <si>
    <t> In 2 mặt tự động.</t>
  </si>
  <si>
    <t>PHỤ LỤC 02: BẢNG TỔNG HỢP THẨM ĐỊNH GIÁ THIẾT BỊ, ĐỒ DÙNG DẠY HỌC LỚP 2</t>
  </si>
  <si>
    <t>Xuất xứ</t>
  </si>
  <si>
    <t>Số lượng theo QĐ 1907</t>
  </si>
  <si>
    <t>Số lượng</t>
  </si>
  <si>
    <t xml:space="preserve">Thông số kỹ thuật
</t>
  </si>
  <si>
    <t>Cần xin lại báo giá</t>
  </si>
  <si>
    <t>Giá theo QĐ 1097</t>
  </si>
  <si>
    <t>Sở GDDT trình</t>
  </si>
  <si>
    <t>Kích thước (400x600x0,5)mm, một mặt mầu trắng kẻ li ô li dùng để viết bút dạ xoá được; một mặt màu xanh, dòng kẻ ô vuông trắng dùng để viết phấn.</t>
  </si>
  <si>
    <t>Bảng phụ</t>
  </si>
  <si>
    <t>Bảng phụ học sinh 2 mặt</t>
  </si>
  <si>
    <t>Một mặt trắng viết bút dạ bảng, mặt xanh dùng viết phấn</t>
  </si>
  <si>
    <t>Bảng có kẻ ô ly vuông rõ ràng sắc nét</t>
  </si>
  <si>
    <t>Kích thước: (700x900x0,5)mm</t>
  </si>
  <si>
    <t>Bảng mềm, cuộn lại mỗi khi không sử dụng,</t>
  </si>
  <si>
    <t>Kích thước: W1060 x D400 x H1760 mm</t>
  </si>
  <si>
    <t>Chất liệu: Kim loại, sơn tĩnh điện, kết hợp kiếng trong.</t>
  </si>
  <si>
    <t>Kiểu dáng:</t>
  </si>
  <si>
    <t>- Tủ đựng thiết bị 4 cánh:</t>
  </si>
  <si>
    <t>+ 2 cánh dưới là sắt liền tấm, có khóa và tay nắm mở cánh.</t>
  </si>
  <si>
    <t>+ Khoang cánh trên có 2 đợt, khoang cánh dưới có 1 đợt</t>
  </si>
  <si>
    <t>+ Ngăn đựng có thể thay đổi chiều cao</t>
  </si>
  <si>
    <t>Nam châm vĩnh cữu, vỏ ngoài bằng thép mạ Crom, có tay nắm nhựa, đường kính F32mm</t>
  </si>
  <si>
    <t>Khuôn nẹp ống dạng dẹt; kích cỡ dày 6mm, rộng 13mm, dài (1.090mm, 1.020mm, 790mm, 720mm, 540mm, 290mm), bằng nhựa PVC, có 2 móc để treo.</t>
  </si>
  <si>
    <t>Kích thước : D145 x R50cm</t>
  </si>
  <si>
    <t>Khung bằng sắt ống chữ nhật 20x40mm, ống vuông 20, 25mm, ø6mm. Toàn bộ sơn tĩnh điện</t>
  </si>
  <si>
    <t>-Liên kết bằng bu lông, mối hàn có khí CO2 bảo vệ</t>
  </si>
  <si>
    <t>-Điều chỉnh độ cao từ 1,2m à 2m bằng tay nắm bọc nhựa</t>
  </si>
  <si>
    <t>-Di chuyển bằng 4 bánh xe</t>
  </si>
  <si>
    <t>Indonexia</t>
  </si>
  <si>
    <t>Nguồn điện R14P(C) × 6(9V DC); Công Suất ra ≥15W; Công suất tối đa ≥23W;Thời gian sử dụng pin ≥9 giờ; Phạm vi nghe rõ ≥400m; Âm còi báo ; Thành phẩm Nhựa ABS, màu xám nhạt.</t>
  </si>
  <si>
    <t>Trung Quốc</t>
  </si>
  <si>
    <t xml:space="preserve">Công suất tối đa: 400W. Độ nhạy: 94 Db (1W/M). Méo tuyến tính: 1%. Loa: 12'' woofor x1,3'' tweeter horn x2. Điện áp sử dụng: AC 220V-240V. Màn hình: Có thể sử dụng USB chơi AVI/MP4. Tích hợp một pin sạc: DC 12V/7AH. Phụ kiện: Điều khiển từ xa (01 cái) Míc không giây UHF (01 cái) Cáp nguồn (01 cái). Micro không dây cài áo: Khả năng kết nối với thiết bị âm thanh di động không dây. </t>
  </si>
  <si>
    <t>- Có đủ cổng kết nối phù hợp</t>
  </si>
  <si>
    <t>- Cường độ sáng tối thiểu 3.500 Ansilumens;</t>
  </si>
  <si>
    <t>Máy chiếu Full HD. Cảm biến hình ảnh tối thiểu 10MP.</t>
  </si>
  <si>
    <t>Zoom quang học tối thiểu 20x. Phụ kiện kèm theo</t>
  </si>
  <si>
    <t>MÔN TIẾNG VIỆT</t>
  </si>
  <si>
    <t>Khang Lâm</t>
  </si>
  <si>
    <t xml:space="preserve">Tranh ảnh </t>
  </si>
  <si>
    <t>Chủ đề 1: Tập viết</t>
  </si>
  <si>
    <t>Bộ mẫu chữ viết</t>
  </si>
  <si>
    <t>a) Bộ mẫu chữ viết quy định trong trường tiểu học được phóng to, in 2 màu. Gồm 8 tờ, kích thước (540x790)mm, dung sai 10mm, in trên giấy couche, định lượng 200g/m2, cán láng OPP mờ, trong đó:</t>
  </si>
  <si>
    <t>4 tờ in bảng chữ cái viết thường, dấu thanh và chữ số;</t>
  </si>
  <si>
    <t>4 tờ in bằng chữ cái viết hoa.</t>
  </si>
  <si>
    <t>b) Mẫu chữ cái viết thường và chữ cái viết hoa đều được thể hiện ở 4 dạng: Chữ viết đứng, nét đều; chữ viết đứng, nét thanh, nét đậm; chữ viết nghiêng (15°), nét đều; chữ viết nghiêng, nét thanh, nét đậm.</t>
  </si>
  <si>
    <t>Bộ chữ dạy tập viết</t>
  </si>
  <si>
    <t>Bộ mẫu chữ viết quy định trong trường tiểu học được phóng to, in 2 màu. Gồm 39 tờ, kích thước (210x290)mm, dung sai 10mm, in từng chữ cái, chữ số trên giấy couche, định lượng 200g/m2, cán láng OPP mờ. Trong đó:</t>
  </si>
  <si>
    <t>29 tờ in các chữ cái tiếng Việt (một mặt in chữ cái viết thường, một mặt in chữ cái viết hoa kiểu 1);5 tờ in chữ số kiểu 1 (gồm 10 chữ số từ 0 đến 9, in ở hai mặt);</t>
  </si>
  <si>
    <t xml:space="preserve"> 5 tờ một mặt in chữ cái viết hoa kiểu 2, một mặt in chữ số kiểu 2.</t>
  </si>
  <si>
    <t>Chủ đề 3: Chính tả</t>
  </si>
  <si>
    <t>Bảng tên chữ cái tiếng Việt</t>
  </si>
  <si>
    <t>Bảng ghi tên chữ cái tiếng Việt in 2 màu, 1 tờ kích thước (540x790)mm, dung sai 10mm, in trên giấy couche, định lượng 200g/m2, cán láng OPP mờ. Thiết kế 3 cột như sau:</t>
  </si>
  <si>
    <t>TT Chữ cái Tên chữ cái</t>
  </si>
  <si>
    <t>1 a a</t>
  </si>
  <si>
    <t>2 ă á</t>
  </si>
  <si>
    <t>3 â ớ</t>
  </si>
  <si>
    <t>4 b bê</t>
  </si>
  <si>
    <t>5 c xê</t>
  </si>
  <si>
    <t>6 d dê</t>
  </si>
  <si>
    <t>7 đ đê</t>
  </si>
  <si>
    <t>8 e e</t>
  </si>
  <si>
    <t>9 ê ê</t>
  </si>
  <si>
    <t>10 g giê</t>
  </si>
  <si>
    <t>11 h hát</t>
  </si>
  <si>
    <t>12 i i</t>
  </si>
  <si>
    <t>13 k ca</t>
  </si>
  <si>
    <t>14 l e-lờ</t>
  </si>
  <si>
    <t>15 m em-mờ</t>
  </si>
  <si>
    <t>16 n en-nờ</t>
  </si>
  <si>
    <t>17 o o</t>
  </si>
  <si>
    <t>18 ô ô</t>
  </si>
  <si>
    <t>19 ơ ơ</t>
  </si>
  <si>
    <t>20 p pê</t>
  </si>
  <si>
    <t>21 q quy</t>
  </si>
  <si>
    <t>22 r e-rờ</t>
  </si>
  <si>
    <t>23 s ét-sì</t>
  </si>
  <si>
    <t>24 t tê</t>
  </si>
  <si>
    <t>25 u u</t>
  </si>
  <si>
    <t>26 ư ư</t>
  </si>
  <si>
    <t>27 v vê</t>
  </si>
  <si>
    <t>28 x ích-xì</t>
  </si>
  <si>
    <t>29 y i dài</t>
  </si>
  <si>
    <t>SỐ VÀ PHÉP TÍNH</t>
  </si>
  <si>
    <t>Bộ thiết bị dạy chữ số và so sánh số</t>
  </si>
  <si>
    <t>a) Các thẻ chữ số từ 0 đến 9. Mỗi chữ số có 4 thẻ chữ, in chữ màu và gắn được lên bảng; kích thước mỗi thẻ (30x50)mm;</t>
  </si>
  <si>
    <t>b) 20 que tính dài 100mm, tiết diện ngang 3mm;</t>
  </si>
  <si>
    <t>c) 10 thẻ in hình bó chục que tính gồm 10 que tính gắn liền nhau, mỗi que tính có kích thước (100x3)mm;</t>
  </si>
  <si>
    <t>d) Thẻ dấu so sánh (lớn hơn, bé hơn, bằng); mỗi dấu 02 thẻ, in chữ màu và gắn được lên bảng; kích thước mỗi thẻ (30x50)mm;</t>
  </si>
  <si>
    <t>đ) 10 thanh chục khối lập phương (thanh chục khối lập phương là một tấm nhựa hình chữ nhật kích thước (15x150)mm, vẽ mô hình 3D của 10 khối lập phương được xếp thành một cột);</t>
  </si>
  <si>
    <t>e) 10 bảng trăm (bảng trăm là một tấm nhựa hình vuông kích thước (150x150)mm, vẽ mô hình 3D của 100 khối lập phương được xếp thành 10 hàng, mỗi hàng gồm 10 hình lập phương);</t>
  </si>
  <si>
    <t>g) 10 thẻ khối 1.000 (thẻ khối 1.000 là một tấm nhựa hình vuông vẽ mô hình 3D của 1000 khối lập phương, mỗi khối lập phương có kích thước (15x15x15)mm), tạo thành một mô hình 3D của khối lập phương có kích thước (150x150x150)mm;</t>
  </si>
  <si>
    <t>h) 10 thanh 10.000 (thanh 10.000 là một tấm nhựa hình chữ nhật kích thước (15x150)mm vẽ mô hình 3D của 10 thẻ 1.000 chồng khít lên nhau);</t>
  </si>
  <si>
    <t>i) 01 thẻ ghi số 100.000 hình chữ nhật có kích thước (60x90)mm.</t>
  </si>
  <si>
    <t>Vật liệu: Tất cả các thiết bị trên được làm bằng nhựa (hoặc vật liệu có độ cứng tương đương), không cong vênh, chịu được nước, có màu tươi sáng, an toàn trong sử dụng.</t>
  </si>
  <si>
    <t>Bộ thiết bị dạy phép tính</t>
  </si>
  <si>
    <t>a) Thẻ dấu phép tính (cộng, trừ, nhân, chia); mỗi dấu 02 thẻ, in chữ màu và gắn được lên bảng; kích thước mỗi thẻ (30x50)mm;</t>
  </si>
  <si>
    <t>b) 20 que tính dài 100mm, tiết diện ngang 3mm (như đã mô tả trong 1.1.b);</t>
  </si>
  <si>
    <t>c) 10 thẻ in hình bó chục que tính - gồm 10 que tính gắn liền nhau, mỗi que tính có kích thước (100x3)mm (như đã mô tả trong 1.1.c);</t>
  </si>
  <si>
    <t>d) 10 bảng trăm (bảng trăm là một tấm nhựa hình vuông kích thước (150x150)mm, vẽ mô bình 3D của 100 khối lập phương được xếp thành 10 hàng, mỗi hàng gồm 10 hình lập phương (như đã mô tả trong 1.1.e);</t>
  </si>
  <si>
    <t>e) 10 thẻ mỗi thẻ 2 chấm tròn, 10 thẻ mỗi thẻ 5 chấm tròn, đường kính mỗi chấm tròn trong thẻ 15mm.</t>
  </si>
  <si>
    <t>Vật liệu: Tất cả các thiết bị được làm bằng nhựa (hoặc vật liệu có độ cứng tương đương), không cong vênh, chịu được nước, có màu tươi sáng, an toàn trong sử dụng.</t>
  </si>
  <si>
    <t>HÌNH HỌC VÀ ĐO LƯỜNG</t>
  </si>
  <si>
    <t>Bộ thiết bị dạy khối lượng</t>
  </si>
  <si>
    <t>Bộ thiết bị dạy khối lượng gồm:</t>
  </si>
  <si>
    <t>- 01 cân đĩa loại 5kg;</t>
  </si>
  <si>
    <t>- 01 hộp quả cân loại: 10g, 20g, 50g, 100g, 200g, 500g, 1kg; 2kg (mỗi loại 2 quả).</t>
  </si>
  <si>
    <t>Bộ thiết bị dạy dung tích</t>
  </si>
  <si>
    <t>Bộ thiết bị dạy dung tích gồm:</t>
  </si>
  <si>
    <t>- 01 chai 1 lít, có 10 vạch chia ghi các số 100; 200; 300;...; 1.000;</t>
  </si>
  <si>
    <t>- 01 ca 1 lít, có 10 vạch chia ghi các số 100; 200; 300; ...; 1.000.</t>
  </si>
  <si>
    <t>Bộ thiết bị dạy hình phẳng và hình khối</t>
  </si>
  <si>
    <t>a) Các hình phẳng gồm: 6 hình tam giác đều cạnh 40mm; 4 hình tam giác vuông cân có cạnh góc vuông 50mm; 2 hình tam giác vuông có 2 cạnh góc vuông 40mm và 60mm; 10 hình vuông kích thước (40x40)mm; 8 hình tròn đường kính 40mm, 2 hình chữ nhật kích thước (40x80)mm. Các hình có độ dày của vật liệu tối thiểu là 2mm;</t>
  </si>
  <si>
    <t>Dùng cho lớp 1,2,3</t>
  </si>
  <si>
    <t>b) 4 hình tứ giác khác nhau (cạnh ngắn nhất 30mm, cạnh dài nhất 70mm, độ dày của vật liệu tối thiểu là 2mm);</t>
  </si>
  <si>
    <t>Dùng cho lớp 2,3</t>
  </si>
  <si>
    <t>gl) 04 khối hộp chữ nhật kích thước (40x40x60)mm;</t>
  </si>
  <si>
    <t>g2) 04 khối lập phương kích thước (40x40x40)mm; 04 khối trụ đường kính 40mm (trong đó, 2 cái cao 40mm, 2 cái cao 60mm); 4 khối cầu đường kính 40mm; 4 khối cầu đường kính 60mm;</t>
  </si>
  <si>
    <t>Vật tiêu: Tất cả các thiết bị được làm bằng nhựa, không cong vênh, chịu được nước, có màu tươi sảng, an toàn trong sử dụng.</t>
  </si>
  <si>
    <t>MÔN ĐẠO ĐỨC</t>
  </si>
  <si>
    <t>Chủ đề: Yêu nước</t>
  </si>
  <si>
    <t>Bộ tranh  về quê hương em</t>
  </si>
  <si>
    <t>Bộ tranh thực hành , kích thước (148x210)mm, in offset 4 màu trên giấy couché định lượng 200g/m2 cán láng OPP mờ (hoặc in màu trên nhựa); gồm 2 tờ minh họa:</t>
  </si>
  <si>
    <t xml:space="preserve"> - Chăm sóc, bảo vệ vẻ đẹp thiên nhiên của quê hương (trồng cây, dọn vệ sinh khu phố/ngõ xóm,…; hành vi chặt cây, bẻ cành, vứt rác bừa bãi,...).</t>
  </si>
  <si>
    <t xml:space="preserve"> - Kính trọng, biết ơn những người có công với quê hương (thăm nghĩa trang liệt sĩ, chăm sóc Mẹ Việt Nam anh hùng...)</t>
  </si>
  <si>
    <t>Chủ đề: Nhân ái</t>
  </si>
  <si>
    <t>Bộ tranh về Kính trọng thầy giáo, cô giáo</t>
  </si>
  <si>
    <t>Bộ tranh thực hành , kích thước (148x210)mm, in offset 4 màu trên giấy couché định lượng 200g/m2 cán láng OPP mờ (hoặc in màu trên nhựa); Nội dung tranh thể hiện:</t>
  </si>
  <si>
    <t xml:space="preserve"> - Kính trọng thầy giáo, cô giáo (vâng lời thầy, cô; thăm hỏi khi thầy, cô bị ốm hoặc nhân ngày 20/11).</t>
  </si>
  <si>
    <t xml:space="preserve"> - Yêu quý bạn bè (giúp đỡ khi bạn gặp khó khăn.</t>
  </si>
  <si>
    <t>Chủ đề: Chăm chỉ</t>
  </si>
  <si>
    <t>Bộ tranh về Quý trọng thời gian</t>
  </si>
  <si>
    <t>Bộ tranh thực hành, kích thước (148x210)mm, in offset 4 màu trên giấy couché định lượng 200g/m2 cán láng OPP mờ (hoặc in màu trên nhựa); Nội dung tranh thể hiện hành vi đúng và chưa đúng:</t>
  </si>
  <si>
    <t xml:space="preserve"> - Đi học đúng giờ/không đúng giờ</t>
  </si>
  <si>
    <t xml:space="preserve"> - Ăn, ngủ đúng giờ/không đúng giờ</t>
  </si>
  <si>
    <t>Chủ đề: Trung thực</t>
  </si>
  <si>
    <t>Bộ tranh về Nhận lỗi và sửa lỗi</t>
  </si>
  <si>
    <t>Bộ tranh thực hành, kích thước (148x210)mm, in offset 4 màu trên giấy couché định lượng 200g/m2 cán láng OPP mờ (hoặc in màu trên nhựa); thái độ, hành vi biết và không biết nhận lỗi:</t>
  </si>
  <si>
    <t xml:space="preserve"> - Khi ở trường (tự ý lấy đồ dùng học tập của bạn);</t>
  </si>
  <si>
    <t xml:space="preserve"> - Khi ở nhà (làm vỡ bình hoa)</t>
  </si>
  <si>
    <t>Chủ đề: Trách nhiệm</t>
  </si>
  <si>
    <t>Bộ tranh về bảo quản đồ dùng cá nhân và gia đình</t>
  </si>
  <si>
    <t>Bộ tranh thực hành gồm 02 tờ, nội dung tranh thể hiện:</t>
  </si>
  <si>
    <t>- Thể hiện cảm xúc tích cực (vui sướng khi được nhận quà);</t>
  </si>
  <si>
    <t>- Kiềm chế cảm xúc tiêu cực (giận dữ khi bị bạn xô ngã hoặc làm hỏng đồ dùng học tập của mình).</t>
  </si>
  <si>
    <t>Kích thước mỗi tranh (148x210)mm, In offset 4 màu, trên giấy couche có định lượng 200g/m2, cán láng OPP mờ</t>
  </si>
  <si>
    <t>Chủ đề: Kĩ năng nhận thức, quản lí bản thân</t>
  </si>
  <si>
    <t>Bộ tranh về thể hiện cảm xúc bản thân</t>
  </si>
  <si>
    <t>Bộ tranh thực hành gồm 02 tờ, kích thước (148x210)mm, nội dung tranh thể hiện:</t>
  </si>
  <si>
    <t>Chủ đề: Kĩ năng tự bảo vệ</t>
  </si>
  <si>
    <t>Bộ tranh về tìm kiếm sự hỗ trợ</t>
  </si>
  <si>
    <t>Bộ tranh thực hành gồm 02 tờ, kích thước (148x210)mm, nội dung tranh thể hiện biết và không biết tìm kiếm sự hỗ trợ khi:</t>
  </si>
  <si>
    <t>- Lạc đường;</t>
  </si>
  <si>
    <t>- Người lạ cho quà và rủ đi chơi.</t>
  </si>
  <si>
    <t>Chủ đề: Chuẩn mực hành vi pháp luật</t>
  </si>
  <si>
    <t>Bộ tranh về tuân thủ quy định nơi công cộng</t>
  </si>
  <si>
    <t>Bộ tranh thực hành gồm 02 tờ, kích thước (148x210)mm, nội dung tranh thể hiện thái độ, hành vi biết và không biết tuân thủ quy định nơi công cộng:</t>
  </si>
  <si>
    <t>- Tuân thủ quy định an toàn giao thông (đi bộ, ngồi sau xe máy, đèn hiệu);</t>
  </si>
  <si>
    <t>- Tuân thủ quy định giữ vệ sinh nơi công cộng.</t>
  </si>
  <si>
    <t>MÔN TỰ NHIÊN VÀ XÃ HỘI</t>
  </si>
  <si>
    <t>Chủ đề 1. Gia đình</t>
  </si>
  <si>
    <t>Bộ tranh các thế hệ trong gia đình</t>
  </si>
  <si>
    <t>Bộ tranh bao gồm 8 tờ về các thành viên trong gia đình: ông, bà, bố, mẹ, con trai (2 tờ), con gái (2 tờ). Kích thước mỗi tranh (148x210)mm.</t>
  </si>
  <si>
    <t>Bộ tranh về nghề nghiệp phổ biến trong xã hội</t>
  </si>
  <si>
    <t>Một bộ gồm 20 tờ tranh rời minh họa các nghề: 2 tranh về nông dân (chăn nuôi, trồng trọt); 3 tranh về công nhân (xây dựng, thợ hàn, trong nhà máy dệt); 3 tranh về nghề thủ công (nghề gốm, đan lát mây tre, dệt thổ cẩm); 1 tranh về nhân viên làm vệ sinh môi trường; 3 tranh về buôn bán (bán hàng ở chợ, siêu thị, thu ngân ở siêu thị); 2 tranh về lái xe (taxi, xe ôm); 1 tranh về thợ may; 1 tranh về đầu bếp; 1 tranh về giáo viên; 1 tranh về bác sĩ; 1 tranh về công an; 1 tranh về bộ đội. Kích thước mỗi tranh (148x210)mm.</t>
  </si>
  <si>
    <t xml:space="preserve">Chủ đề 5: Con người và sức khoẻ </t>
  </si>
  <si>
    <t>Bộ xương</t>
  </si>
  <si>
    <t>- 01 tranh câm về bộ xương cơ thể người, kích thước (790x540)mm dung sai 10mm;</t>
  </si>
  <si>
    <t>- 12 thẻ cài tranh. Mỗi thẻ ghi tên một nhóm xương chính hoặc một khớp xương (Xương đầu, Xương vai, Xương tay, Xương cột sống, Xương sườn, Xương chậu, Xương chân, Khớp sống cổ, Khớp vai, Khớp khuỷu tay. Khớp háng, Khớp đầu gối). Kích thước (30x80)mm, in một màu, trên giấy couche có định lượng 150g/m2, cán láng OPP mờ.</t>
  </si>
  <si>
    <t>Hệ cơ</t>
  </si>
  <si>
    <t>- 01 tranh câm về các bộ phận chính của cơ quan hô hấp người, kích thước (790x540)mm dung sai 10mm;</t>
  </si>
  <si>
    <t>- 8 thẻ cài tranh. Mỗi thẻ ghi tên một nhóm cơ cơ mặt, cơ cổ, cơ vai, cơ ngực, cơ lưng, cơ tay, cơ bụng, cơ đùi. Kích thước (30x80)mm, in một màu, trên giấy couche có định lượng 150g/m2, cán láng OPP mờ (hoặc in màu trên nhựa).</t>
  </si>
  <si>
    <t>Các bộ phận chính của cơ quan hô hấp</t>
  </si>
  <si>
    <t>- 4 thẻ cài tranh. Mỗi thẻ ghi tên một bộ phận chính của cơ quan hô hấp (Mũi, Khí quản, Phế quản, Phổi). Kích thước (30x80)mm, in một màu, trên giấy couche có định lượng 150g/m2, cán láng OPP mờ (hoặc in màu trên nhựa).</t>
  </si>
  <si>
    <t>Các bộ phận chính của cơ quan bài tiết nước tiểu</t>
  </si>
  <si>
    <t>- 01 tranh câm về các bộ phận chính của cơ quan bài tiết nước tiểu người. Kích thước (790x540)mm dung sai 10mm;</t>
  </si>
  <si>
    <t>- 4 thẻ cài tranh. Mỗi thẻ ghi tên một bộ phận chính của cơ quan bài tiết nước tiểu (Thận, Ống dẫn nước tiểu, Bóng đái, Ống đái). Kích thước (30x80)mm, in một màu, trên giấy couche có định lượng 150g/m2, cán láng OPP mờ (hoặc in màu trên nhựa).</t>
  </si>
  <si>
    <t>Chủ đề 6: Trái Đất và bầu trời</t>
  </si>
  <si>
    <t>Bốn mùa</t>
  </si>
  <si>
    <t>Một bộ gồm 4 tờ tranh. Mỗi tranh minh họa về một mùa: mùa xuân, mùa hè, mùa thu, mùa đông.</t>
  </si>
  <si>
    <t>Kích thước mỗi tranh (148x210)mm.</t>
  </si>
  <si>
    <t>Mùa mưa và mùa khô</t>
  </si>
  <si>
    <t>Một bộ gồm 2 tờ tranh, mỗi tranh minh họa một mùa: mùa mưa, mùa khô.</t>
  </si>
  <si>
    <t>Một số hiện tượng thiên tai thường gặp</t>
  </si>
  <si>
    <t>Một bộ gồm 5 tờ tranh mô tả một số hiện tượng thiên tai. Mỗi tranh mô tả một hiện tượng thiên tai: bão; lũ; lụt; giông sét; hạn hán.</t>
  </si>
  <si>
    <t>Chủ đề 5: Con người và sức khoẻ</t>
  </si>
  <si>
    <t>Mô hình Bộ xương</t>
  </si>
  <si>
    <t>Chất dẻo PVC hoặc tương đương; có giá đỡ; Tháo lắp được hộp sọ, xương tay (chỗ khớp vai), xương chân (cho khớp háng).</t>
  </si>
  <si>
    <t>Kích thước tối thiểu: 85 cm.</t>
  </si>
  <si>
    <t>Mô hình Hệ cơ</t>
  </si>
  <si>
    <t>Chất dẻo PVC hoặc tương đương; có 27 bộ phận và giá đỡ.</t>
  </si>
  <si>
    <t>Kích thước tối thiểu: 80 cm.</t>
  </si>
  <si>
    <t>Mô hình giải phẫu cơ quan nội tạng (bán thân)</t>
  </si>
  <si>
    <t>Chất dẻo PVC hoặc tương đương.</t>
  </si>
  <si>
    <t>Tháo lắp được để nhận biết: não; tim, động mạch, tĩnh mạch; 2 lá phổi; dạ dày, gan, ruột; 2 quả thận.</t>
  </si>
  <si>
    <t>Kích thước tối thiểu: 42 cm.</t>
  </si>
  <si>
    <t>Loại điện tử hiện số, 10 LAP trở lên, độ chính xác 1/100 giây, chống nước. (Theo tiêu chuẩn qui định, loại dùng cho tập luyện)</t>
  </si>
  <si>
    <t>Loại thông dụng, chất liệu bằng nhựa hoặc chất liệu khác phù hợp, phát ra âm thanh để ra hiệu lệnh.</t>
  </si>
  <si>
    <t>Thước dây cuộn loại thông dụng có độ dài tối thiểu 10.000mm (10m).</t>
  </si>
  <si>
    <t>Hình chữ nhật, chất liệu bằng vải, kích thước 410x350mm(DxR), Cán dài khoảng 460mm, đường kính khoảng 15mm, tay cầm khoảng 110mm.</t>
  </si>
  <si>
    <t>Hình chữ nhật, chất liệu bằng nhựa hoặc tương đương, có chân đứng, hai mặt có bảng số hai bên, có thể lật bảng số từ sau ra trước và ngược lại, kích thước bảng khoảng 400mmx200mm (DxC) (Theo tiêu chuẩn qui định, loại dùng cho tập luyện)</t>
  </si>
  <si>
    <t>Bơm</t>
  </si>
  <si>
    <t>Loại thông dụng, chất liệu chính bằng kim loại, có đồng hồ đo áp lực, vòi bơm bằng ống cao su, van bơm có đầu cài tiện lợi.</t>
  </si>
  <si>
    <t>Dây nhảy cá nhân</t>
  </si>
  <si>
    <t>Dạng sợi, chất liệu bằng cao su hoặc chất liệu khác phù hợp, có lò xo chống bào mòn, dài tối thiểu 2500mm, có cán cầm bằng gỗ hoặc nhựa.</t>
  </si>
  <si>
    <t>Dạng sợi, chất liệu bằng cao su hoặc hoặc chất liệu khác phù hợp, dài tối thiểu 5.000mm.</t>
  </si>
  <si>
    <t>Dạng sợi quấn, chất liệu bằng các sợi đay hoặc sợi nilon có đường kính khoảng 21-25mm, chiều dài tối thiểu 20.000mm (20m).</t>
  </si>
  <si>
    <t>Tư thế và kĩ năng vận động cơ bản</t>
  </si>
  <si>
    <t>Thảm xốp</t>
  </si>
  <si>
    <t>Tấm</t>
  </si>
  <si>
    <t>Hình vuông, chất liệu bằng xốp mút hoặc tương đương, có độ đàn hồi. Kích thước (1000x1000)mm, độ dày 25mm, có thể gắn vào nhau, mặt nhám, không ngấm nước, không trơn trượt</t>
  </si>
  <si>
    <t>THIẾT BỊ DẠY HỌC MÔN THỂ THAO TỰ CHỌN</t>
  </si>
  <si>
    <t>Quả bóng đá số 4: Hình tròn, chất liệu da hoặc giả da, có khả năng chịu lực tốt, độ bền cao; chu vi khoảng 620 - 660mm, trọng lượng khoảng 330-420 gam. (Theo tiêu chuẩn qui định, loại dùng cho tập luyện).</t>
  </si>
  <si>
    <t>Cầu môn bóng đá 5 người: Hình chữ nhật, chất liệu bằng kim loại, cột dọc, xà ngang dạng ống tròn được nối với nhau, không vát cạnh, Kích thước rộng 3000mm, cao 2000mm, sâu 1200mm.</t>
  </si>
  <si>
    <t>- Lưới: Dạng sợi, chất liệu bằng sợi dù hoặc tương đương, đan mắt cá, mắt lưới nhỏ hơn kích thước của bóng, được gắn và phủ toàn bộ phía sau cầu môn (Theo tiêu chuẩn qui định, loại dùng cho tập luyện).</t>
  </si>
  <si>
    <t>Quả Bóng rổ số 5: Hình tròn, chất liệu cao su hoặc chất liệu tương đương, độ nảy tốt, có chia các rãnh tạo ma sát, có khả năng chịu lực, độ bền cao; Chu vi khoảng 690-710 mm; nặng khoảng 470 - 500gram. (Theo tiêu chuẩn qui định, loại dùng cho tập luyện)</t>
  </si>
  <si>
    <t>Cột rổ: Dạng ống tròn, chất liệu bằng kim loại, được cố định trên mặt sân (hoặc có bánh xe di động). Chiều cao khoảng 2.100-2.600mm</t>
  </si>
  <si>
    <t>- Bảng rổ: Hình chữ nhật, chất liệu bằng gỗ hoặc tương đương, kích thước khoảng (1200x900)mm, dày 5 mm được gắn với cột rổ, có thể hạ, nâng độ cao;</t>
  </si>
  <si>
    <t>- Vòng rổ: Hình tròn, chất liệu bằng kim loại, đường kính khoảng 320mm và được đan lưới, gắn cố định trên bảng rổ, mặt vòng rổ song song với mặt đất (Theo tiêu chuẩn qui định, loại dùng cho tập luyện)</t>
  </si>
  <si>
    <t>Theo mẫu của nhạc cụ dân tộc, gồm hai thanh phách làm bằng tre hoặc gỗ.</t>
  </si>
  <si>
    <t>Theo mẫu của nhạc cụ thông dụng. Loại phổ biến, đường kính 200mm, chiều cao 50mm.</t>
  </si>
  <si>
    <t>Bells Instrument</t>
  </si>
  <si>
    <t>Theo mẫu của nhạc cụ thông dụng (loại chuông không có cao độ), gồm tối thiểu 5 quả chuông nhỏ được làm từ kim loại, gắn với nhau bằng dây hoặc giá đỡ.</t>
  </si>
  <si>
    <t>Nhạc cụ thể hiện giai điệu</t>
  </si>
  <si>
    <t>NGUỒN ÂM THANH: Phức điệu tối đa: 128 voices; Thành phần bộ đệm: 16 parts; Bộ nhớ: ≥64 MB; Số lượng âm sắc: 391 + 256 (GM2), Số tiếng trống: 9 (GM2); Hiệu ứng kỹ thuật số: Reverb: 10 types; Chorus: 8 types; Dịch tone: -12—+12 (in semitones); ATăng giảm bát độ: -1—+1 ;</t>
  </si>
  <si>
    <t>KHÁC: – Công suất loa phát: 3 W + 3 W – Cỡ loa: 10 cm x 2 – Bánh xe luyến láy: Pitch bend wheel – Hiển thị: Màn hình LCD</t>
  </si>
  <si>
    <t>– Connectors: Kết nối + PHONES jack: Stereo 1/4-inch phone type (phone 6mm) + OUTPUT (L/MONO, R) jacks: 1/4-inch phone type (out put 6mm) + SUSTAIN jack: 1/4-inch TRS phone type (pedal ngân tiếng 6mm) + USB Computer port: USB B type cổng USB: loại B (giống máy in) + DC IN jack (Lỗ cắm nguồn) – Power Supply: AC adaptor (loại nguồn) – Current Draw: 1 A cường độ dòng – Accessories: Phụ kiện bao gồm</t>
  </si>
  <si>
    <t>+ Owner’s Manual (catologe: Hướng dẫn sử dụng bằng tiếng anh) + Leaflet “USING THE UNIT SAFELY” (hướng dẫn an toàn) + AC adaptor (adaptor) + Music rest: giá nhạc – Options (sold separately)</t>
  </si>
  <si>
    <t>Bảng vẽ cá nhân</t>
  </si>
  <si>
    <t>Chất liệu: Bằng gỗ/nhựa cứng (hoặc vật liệu có độ cứng tương đương), không cong vênh, chịu được nước, an toàn trong sử dụng;</t>
  </si>
  <si>
    <t>- Độ dày tối thiểu 5mm; kích thước (300x420)mm.</t>
  </si>
  <si>
    <t>- Có thể tăng giảm chiều cao phù hợp tầm mắt học sinh khi đứng hoặc ngồi vẽ.</t>
  </si>
  <si>
    <t>- Có thể di chuyển, xếp gọn trong lớp học.</t>
  </si>
  <si>
    <r>
      <t xml:space="preserve">- Kích thước: Phía dưới rộng </t>
    </r>
    <r>
      <rPr>
        <sz val="11"/>
        <color theme="1"/>
        <rFont val="Calibri"/>
        <family val="2"/>
      </rPr>
      <t>≈</t>
    </r>
    <r>
      <rPr>
        <sz val="11"/>
        <color theme="1"/>
        <rFont val="Times New Roman"/>
        <family val="1"/>
      </rPr>
      <t xml:space="preserve"> 50cm, phía trên rộng  ≈ 25 cm. Chiều cao giá vẽ  ≈ 100cm </t>
    </r>
  </si>
  <si>
    <t>Bục đặt mẫu</t>
  </si>
  <si>
    <t>- Kích thước tối thiểu: Chiều cao có thể điều chỉnh ở 3 mức (800mm-900mm-1.000mm); mặt đặt mẫu (400x600)mm, dày tối thiểu 7mm;</t>
  </si>
  <si>
    <t>- Kiểu dáng đơn giản, gọn, dễ di chuyển ở các vị trí khác nhau trong lớp học.</t>
  </si>
  <si>
    <t>Các hình khối cơ bản</t>
  </si>
  <si>
    <t>- Khối hộp chữ nhật kích thước (160x200x320) mm;</t>
  </si>
  <si>
    <t>- Khối lập phương kích thước (160x160x160) mm;</t>
  </si>
  <si>
    <t>- Khối trụ kích thước (cao 200mm, đường kính tiết diện ngang 160mm); Khối cầu đường kính 160mm.</t>
  </si>
  <si>
    <t>Vật liệu: Bằng gỗ, nhựa cứng (hoặc vật liệu có độ cứng tương đương), không cong vênh, chịu được nước, có màu tươi sáng, an toàn trong sử dụng.</t>
  </si>
  <si>
    <t>Loại tròn, thông dụng. Số lượng: 6 cái (từ số 2 đến số 7 hoặc 2, 4, 6, 8, 10, 12).</t>
  </si>
  <si>
    <t>- Loại bẹt/dẹt, thông dụng. Số lượng 6 cái (từ số 1 đến số 6 hoặc 2,4,6,8,10,12).</t>
  </si>
  <si>
    <t>Bảng pha màu (Palet)</t>
  </si>
  <si>
    <t>Chất liệu: Bằng gỗ hoặc nhựa, bề mặt phẳng, không cong, vênh, không thấm nước, an toàn trong sử dụng;</t>
  </si>
  <si>
    <t>- Kích thước tối thiểu: (200x300x2,5 mm).</t>
  </si>
  <si>
    <t>Xô đựng nước</t>
  </si>
  <si>
    <t>Loại thông dụng bằng nhựa, có quai xách, an toàn trong sử dụng.</t>
  </si>
  <si>
    <t>- Dung tích tối thiểu khoảng 2 lít nước</t>
  </si>
  <si>
    <t>Tạp dề</t>
  </si>
  <si>
    <t>Bằng vải nilon mềm, không thấm nước; phù hợp với học sinh tiểu học.</t>
  </si>
  <si>
    <t>Bộ công cụ thực hành với đất nặn</t>
  </si>
  <si>
    <t>Loại thông dụng bao gồm:</t>
  </si>
  <si>
    <t>- Dụng cụ cắt đất: bằng nhựa hoặc gỗ, an toàn trong sử dụng, chiều dài tối thiểu 150mm;</t>
  </si>
  <si>
    <t>- Con lăn: bằng gỗ, bề mặt nhẵn, an toàn trong sử dụng (kích thước tối thiểu dài 200mm, đường kính 30mm</t>
  </si>
  <si>
    <t>- Gồm các màu: đỏ, vàng, tím, xanh cô ban, xanh lá cây, xanh lục, cam, hồng, đen, trắng, nâu, xanh da trời.</t>
  </si>
  <si>
    <t>- Mỗi màu có trọng lượng 02 kilogam, các màu được đóng gói trong hộp kín, đảm bảo an toàn và thuận lợi trong sử dụng, không có chất độc hại.</t>
  </si>
  <si>
    <t>- Mỗi loại màu có dung tích tối thiểu 200ml, các màu được đóng gói trong hộp kín, đảm bảo an toàn và thuận lợi trong sử dụng.</t>
  </si>
  <si>
    <t>MÔN HOẠT ĐỘNG TRẢI NGHIỆM</t>
  </si>
  <si>
    <t>Hoạt động hướng vào bản thân</t>
  </si>
  <si>
    <t>Bộ thẻ mệnh giá tiền Việt Nam</t>
  </si>
  <si>
    <t>Bộ thẻ minh họa những nét cơ bản của đồng tiền Việt Nam, không in ảnh Bác Hồ, in màu trên nhựa (hoặc vật liệu có độ cứng tương đương), không cong vênh, chịu được nước, có màu tươi sáng, an toàn trong sử dụng. Gồm các mệnh giá: 1.000 đồng: 5 thẻ; 2.000 đồng: 5 thẻ; 5.000 đồng: 5 thẻ; 10.000 đồng: 5 thẻ; 20.000 đồng: 3 thẻ; 50.000 đồng: 3 thẻ; 100.000 đồng: 2 thẻ; 200.000 đồng: 1 thẻ; 500.000 đồng: 1 thẻ. Kích thước các thẻ là (40x90)mm.</t>
  </si>
  <si>
    <t xml:space="preserve">Hoạt động hướng đến xã hội </t>
  </si>
  <si>
    <t>Bộ thẻ Gia đình em</t>
  </si>
  <si>
    <t>Bộ 8 thẻ rời, mỗi thẻ minh họa một hình ảnh về ông, bà, bố, mẹ, con trai (2 thẻ), con gái (2 thẻ), kích thước mỗi thẻ (148x210)mm in màu trên nhựa (hoặc vật liệu có độ cứng tương đương), không cong vênh, chịu được nước, có màu sắc tươi sáng, an toàn trong sử dụng.</t>
  </si>
  <si>
    <t>Bộ tranh Tình bạn</t>
  </si>
  <si>
    <t>Bộ 10 tranh, kích thước (290x210)mm, in màu trên nhựa (hoặc vật liệu có độ cứng tương đương), không cong vênh, chịu được nước, có màu sắc tươi sáng, an toàn trong sử dụng, minh họa các nội dung:</t>
  </si>
  <si>
    <t>- Nhóm bạn cùng chơi vui vẻ dưới gốc cây;</t>
  </si>
  <si>
    <t>- Đỡ bạn dậy khi bạn bị ngã;</t>
  </si>
  <si>
    <t>- Cho bạn cùng xem sách trong giờ ra chơi;</t>
  </si>
  <si>
    <t>- Các nhóm bạn đang làm việc nhóm trong giờ hoạt động chiều;</t>
  </si>
  <si>
    <t>- Chào bạn khi gặp bạn trên đường đến trường;</t>
  </si>
  <si>
    <t>- Khen ngợi khi bạn được giấy khen;</t>
  </si>
  <si>
    <t>- Một nhóm bạn đang đứng trước hòm quyên góp ủng hộ đồng bào lũ lụt;</t>
  </si>
  <si>
    <t>- Hình ảnh 1 bạn nhỏ xin lỗi khi va vào 1 bạn khác khi đi trên hành lang;</t>
  </si>
  <si>
    <t>- Giúp đỡ bạn khi bạn chưa hiểu bài;</t>
  </si>
  <si>
    <t>- Đẩy xe lăn giúp bạn.</t>
  </si>
  <si>
    <t>Hoạt động hướng nghiệp</t>
  </si>
  <si>
    <t>Bộ tranh Nghề của bố mẹ em</t>
  </si>
  <si>
    <t>Một bộ gồm 20 tranh rời minh họa các nghề: 2 tranh về nông dân (chăn nuôi, trồng trọt); 3 tranh về công nhân (xây dựng, thợ hàn, trong nhà máy dệt); 3 tranh về nghề thủ công (nghề gốm, đan lát mây tre, dệt thổ cẩm); 3 tranh về buôn bán (bán hàng ở chợ, siêu thị, thu ngân ở siêu thị); 1 tranh về nhân viên làm vệ sinh môi trường; 2 tranh về lái xe (taxi, xe ôm); 1 tranh về thợ may; 1 tranh về đầu bếp; 1 tranh về giáo viên; 1 tranh về bác sĩ; 1 tranh về công an; 1 tranh về bộ đội. Kích thước mỗi tranh (148x210)mm, in màu trên nhựa (hoặc vật liệu có độ cứng tương đương), không cong vênh, chịu được nước, có màu sắc tươi sáng, an toàn trong sử dụng.</t>
  </si>
  <si>
    <t>Bộ dụng cụ làm vệ sinh trường học</t>
  </si>
  <si>
    <t>- Bộ dụng cụ làm vệ sinh trường học, bao gồm:
Chổi rễ loại nhỏ, ky hốt rác có cán bằng nhựa, găng tay lao động loại nhỏ phù hợp với học sinh, khẩu trang y tế loại nhỏ;</t>
  </si>
  <si>
    <t>Bộ công cụ làm vệ sinh lớp học, bao gồm: Chổi loại nhỏ, khăn lau, ky hốt rác có cán bằng nhựa, khẩu trang y tế loại nhỏ, giỏ đựng rác bằng nhựa có quai xách;</t>
  </si>
  <si>
    <t>Đơn vị đề nghị</t>
  </si>
  <si>
    <t>Đơn giá</t>
  </si>
  <si>
    <t>Báo giá của đơn vị</t>
  </si>
  <si>
    <t>Công ty TNHH phát triển công nghệ Hải Nam</t>
  </si>
  <si>
    <t>Công ty CP sản xuất thiết bị giáo dục Văn Lang</t>
  </si>
  <si>
    <t>Gia do Hội đồng thẩm định giá thu thập</t>
  </si>
  <si>
    <t>Công ty CP công nghệ viễn thông Khang Lâm</t>
  </si>
  <si>
    <t>Công ty TNHH thiết bị khoa học, dạy học, dạy nghề Nam Việt</t>
  </si>
  <si>
    <t xml:space="preserve">Công ty cổ phần xây dựng và tư vấn thiết kế Thịnh lợi (QĐ 72/QĐ-THCSLV ngày 25/10/2022) </t>
  </si>
  <si>
    <t>Công ty cổ phần sách và thiết bị trường học TP Hồ Chí Minh (QĐ số 79/QĐ-TTV ngày 26/10/2022)</t>
  </si>
  <si>
    <t>Trung tâm kinh doanh thiết bị và bách hóa tổng hợp thu thảo (QĐ số 154/QĐ-PGDDT huyện Tuấn Giáo</t>
  </si>
  <si>
    <t>QĐ số 122/QĐ-PGDĐT ngày 03/11/2022 phòng GĐ&amp;ĐT UBND huyện Bắc quang</t>
  </si>
  <si>
    <t>Giá do Hội đồng thẩm định giá thu thập</t>
  </si>
  <si>
    <t xml:space="preserve">Công ty CP vật tư thiết bị Phương Nam gửi báo giá theo VB số 1711-2022/CTCPVTTBPN ngày 17/11/2022  </t>
  </si>
  <si>
    <t>- Cty CP Vật tư phương Nam: 3.800.000đ/10kg</t>
  </si>
  <si>
    <t>Công ty CP vật tư thiết bị Phương Nam: JS9001</t>
  </si>
  <si>
    <t>- Cty CP Vật tư phương Nam:1.730.000đ/5kg</t>
  </si>
  <si>
    <t>- Cty CP Vật tư phương Nam:1.850.000đ/5kg</t>
  </si>
  <si>
    <t>- Cty CP Vật tư phương Nam:5.250.000đ/20 lít</t>
  </si>
  <si>
    <t>- Cty CP Vật tư phương Nam:1,110.000đ/1 kg</t>
  </si>
  <si>
    <t>- Cty CP Vật tư phương Nam:1.730.000đ/10 kg</t>
  </si>
  <si>
    <t>- Cty CP Vật tư phương Nam:4.340.000đ/20 kg</t>
  </si>
  <si>
    <t>- Cty CP Vật tư phương Nam:98.400.000đ/20 kg</t>
  </si>
  <si>
    <t>- Cty CP Vật tư phương Nam:2.520.000đ/10 kg</t>
  </si>
  <si>
    <t>- Cty CP Vật tư phương Nam:3.300.000đ/10 kg</t>
  </si>
  <si>
    <t>- Cty CP Vật tư phương Nam:5.500.000đ/200 hộp</t>
  </si>
  <si>
    <t>- Cty CP Vật tư phương Nam:3.840.000đ/20 lít</t>
  </si>
  <si>
    <t>- Cty CP Vật tư phương Nam: 4.300.000đ/20 lít</t>
  </si>
  <si>
    <t>- Cty CP Vật tư phương Nam: 19.500.000đ/200 lít</t>
  </si>
  <si>
    <t>- Cty CP Vật tư phương Nam: 7.500.000đ/200 lít</t>
  </si>
  <si>
    <t>- Cty CP Vật tư phương Nam: 3.560.000đ/5kg</t>
  </si>
  <si>
    <t>- Cty CP Vật tư phương Nam: 2.120.000đ/5kg</t>
  </si>
  <si>
    <t>- Cty CP Vật tư phương Nam: 2.120.000đ/10kg</t>
  </si>
  <si>
    <t>- Cty CP Vật tư phương Nam: Toa ER-1215
- Công ty TNHH TBGD&amp;ĐC Tràng An: Model R-M15A, công xuất 15W, phạm vi nghe rõ 150-200 m</t>
  </si>
  <si>
    <t>- Cty CP Vật tư phương Nam: FPT T12400i
- Công ty TNHH TBGD&amp;ĐC Tràng An: midel FT522i</t>
  </si>
  <si>
    <t>- Cty CP Vật tư phương Nam: View Sonic PA-503XP
- Công ty TNHH TBGD&amp;ĐC Tràng An: máy chiếu model LS500WHP 27.500.000đ, màn chiếu 1.510.000đ</t>
  </si>
  <si>
    <t>- Cty CP Vật tư phương Nam: Avervison M11-8MR
- Công ty TNHH TBGD&amp;ĐC Tràng An: AverVision M11-8MV/Đài loan/Full HD 1080p, cảm biến hình ảnh 1/3.06'' CMOS</t>
  </si>
  <si>
    <t>- Cty CP Vật tư phương Nam: Canon LBP 6030W
- Công ty TNHH TBGD&amp;ĐC Tràng An: máy laser trắng đến, tốc độ in tối đa 27 trang/ phút, in 2 mặt, độ phân giải tối thiểu 600x600dpi, bộ nhớ 128MB</t>
  </si>
  <si>
    <t>- Cty CP Vật tư phương Nam: Microlife WS50A
- Công ty TNHH TBGD&amp;ĐC Tràng An: cân bàn điện tử NING RUI/Model ÁC-4000/Trung Quốc/ phạm vi cân 200g-180kg</t>
  </si>
  <si>
    <t>- Cty CP Vật tư phương Nam: Microlife NC200;
- Công ty TNHH TBGD&amp;ĐC Tràng An: hãng SX CHANGKUN/ký hiệu CK-T1501/ Trung quốc</t>
  </si>
  <si>
    <t xml:space="preserve">- Cty CP Vật tư phương Nam: Casio CT-X5000
 - Công ty TNHH TBGD&amp;ĐC Tràng An: model CT-X500, hãng SX Casio, xuất xứ Trung Quốc, Bản phim: 61 phím chuẩn theo kiểu phím piano; </t>
  </si>
  <si>
    <t>Công ty TNHH Thiết bị giáo dục và đồ chơi Tràng An gửi báo giá ngày 19/11/2022</t>
  </si>
  <si>
    <t>- Công ty TNHH TBGD&amp;ĐC Tràng An: KT 1000x400x2000mm, chất liệu thép sơn tĩnh điện, giá có 6 đợt, 5 tầng. Chân được gia cố bằng  thép hộp 30x30mm. Giá sử dụng được 2 mặt linh hoạt. Toàn bộ thép của tủ được hàn ngấu kỹ trong khí CO2 bảo vệ, đảm bảo độ bền và được sơn tĩnh điện màu ghi dày 80 micron, sấy ở nhiệt độ cao 200°C, bề mặt sơn nhẵn mịn. Sản phẩm không có mùi, không gây ô nhiễm môi trường, an toàn cho người sử dụng.</t>
  </si>
  <si>
    <t>- Công ty TNHH TBGD&amp;ĐC Tràng An: Khuôn nẹp ông dạng dẹt; kích cỡ dày 6mm, rộng 13mm, dài (1090mm, 1020mm, 790mm, 720mm, 540mm, 290mm), bằng nhựa PVC hoặc tương đương, có 2 móc để treo.</t>
  </si>
  <si>
    <t>- Công ty TNHH TBGD&amp;ĐC Tràng An:Khuôn nẹp ông dạng dẹt; kích cỡ dày 6mm, rộng 13mm, dài (1090mm, 1020mm, 790mm, 720mm, 540mm, 290mm), bằng nhựa PVC hoặc tương đương, có 2 móc để treo.</t>
  </si>
  <si>
    <t>- Cty CP Vật tư phương Nam: Toa ER-1215
'- Công ty TNHH TBGD&amp;ĐC Tràng An: model R-M15A, công suất 15W phạm vi nghe sõ 150-200m (tùy địa hình)</t>
  </si>
  <si>
    <t xml:space="preserve">- Cty CP Vật tư phương Nam: LAV A-1510WF;
'- Công ty TNHH TBGD&amp;ĐC Tràng An: thương hiệu Fuling, </t>
  </si>
  <si>
    <t>- Cty CP Vật tư phương Nam: Microlife NC200
- Công ty TNHH TBGD&amp;ĐC Tràng An: hãng SX CHANGKUN/ký hiệu CK-T1501/ Trung quốc</t>
  </si>
  <si>
    <t>'- Công ty TNHH TBGD&amp;ĐC Tràng An: model JS9001/ thương hiệu JunSD, Trung quốc</t>
  </si>
  <si>
    <t>- Công ty TNHH TBGD&amp;ĐC Tràng An: model/hãng SX Kangaroo/dung tích 1,2lit/ công suất 500W, chống dính</t>
  </si>
  <si>
    <t>- Công ty TNHH TBGD&amp;ĐC Tràng An: model KG826S/hãng SX Kangaroo/1 bếp đun/ công suất 1800W/</t>
  </si>
  <si>
    <t>- Công ty TNHH TBGD&amp;ĐC Tràng An: model QB300/hãng SX điện cơ 91/ công suất: 34W, sải cánh khoảng 30 cm/ 3 tốc độ gió, quạt bàn có số(loại cơ), có túp lăng, chát liệu nhựa, lồng quạt kim loại</t>
  </si>
  <si>
    <t xml:space="preserve">- Công ty TNHH TBGD&amp;ĐC Tràng An:Switch TP-Link TL- SF1016DS (16 port 10/100 - Vỏ kim loại) Thiết bị chuyển mạch 16 cổng Gigabit hiệu RUIJIE mã RG- ES116G - hãng sx: RUIJIE NETWORKS CO.,LTD
</t>
  </si>
  <si>
    <t>- Công ty TNHH TBGD&amp;ĐC Tràng An: Bộ phát wifi TP-Link TL-WR940N Wireless N 450Mbps</t>
  </si>
  <si>
    <t>- Công ty TNHH TBGD&amp;ĐC Tràng An: Cáp Category 6, 4 đôi, 23 AWG, U/UTP, CM, 305m, Reel in box, Blue (Commscope/Trung Quốc)</t>
  </si>
  <si>
    <t xml:space="preserve">- Cty CP Vật tư phương Nam: TS9001 (10LAP)
'- Công ty TNHH TBGD&amp;ĐC Tràng An: TS9001 </t>
  </si>
  <si>
    <t>- Cty CP Vật tư phương Nam: Casio CT-X5000
'- Công ty TNHH TBGD&amp;ĐC Tràng An: Csio CT-X500/ TRUNG QUỐC</t>
  </si>
  <si>
    <t>- Công ty TNHH TBGD&amp;ĐC Tràng An: kt 1000X400X2000mm/ thép tĩnh điện, giá có 6 đợt 5 tầng, chân gia cố bằng thép hộp 30x30mm, sử dụng được 2 mặt linh hoạt</t>
  </si>
  <si>
    <t>Giá do Hội dồng thẩm định giá thống nhất</t>
  </si>
  <si>
    <t>giá thấp nhất là 3,1 tr nhưng KT khác</t>
  </si>
  <si>
    <t>Đơn vị chưa cung cấp đủ thông tin</t>
  </si>
  <si>
    <t>Đơn vị chưa cung cấp đủ thông tin để thẩm định giá</t>
  </si>
  <si>
    <t>Đơn vị chưa cung cấp đủ thông tin để thảm định giá</t>
  </si>
  <si>
    <t>thông tin</t>
  </si>
  <si>
    <t>Công ty CP đầu tư giáo dục Nam Việt (QĐ 285/QĐ-THXTT ngày 16/9/2022 của trường tiểu học Xuân Thời thượng, QĐ 138/QĐ-BVN ngày 27/9/2022 của Trường TH Bùi Văn Ngữ)</t>
  </si>
  <si>
    <t>Thông tin</t>
  </si>
  <si>
    <t>01 tờ tranh thể hiện ảnh chụp một tờ lịch bloc in trên tấm nhựa PVC khổ (210x297)mm có đầy đủ thông tin về thời gian theo Dương lịch và Âm lịch.(Các thông tin phải chi tiết, rõ ràng, có hướng dẫn HS khai thác thông tin; cần loại bỏ các thông tin không liên quan, như thông tin quảng cáo, các câu danh ngôn, ngày kỷ niệm)</t>
  </si>
  <si>
    <r>
      <t>iodine (I</t>
    </r>
    <r>
      <rPr>
        <vertAlign val="subscript"/>
        <sz val="10"/>
        <rFont val="Times New Roman"/>
        <family val="1"/>
      </rPr>
      <t>2</t>
    </r>
    <r>
      <rPr>
        <sz val="10"/>
        <rFont val="Times New Roman"/>
        <family val="1"/>
      </rPr>
      <t>)</t>
    </r>
  </si>
  <si>
    <r>
      <t>Dung dịch nước bromine (Br</t>
    </r>
    <r>
      <rPr>
        <vertAlign val="subscript"/>
        <sz val="10"/>
        <rFont val="Times New Roman"/>
        <family val="1"/>
      </rPr>
      <t>2</t>
    </r>
    <r>
      <rPr>
        <sz val="10"/>
        <rFont val="Times New Roman"/>
        <family val="1"/>
      </rPr>
      <t>)</t>
    </r>
  </si>
  <si>
    <r>
      <t>Manganese (II) oxide (MnO</t>
    </r>
    <r>
      <rPr>
        <vertAlign val="subscript"/>
        <sz val="10"/>
        <rFont val="Times New Roman"/>
        <family val="1"/>
      </rPr>
      <t>2</t>
    </r>
    <r>
      <rPr>
        <sz val="10"/>
        <rFont val="Times New Roman"/>
        <family val="1"/>
      </rPr>
      <t>)</t>
    </r>
  </si>
  <si>
    <r>
      <t>Copper sulfate (CuSO</t>
    </r>
    <r>
      <rPr>
        <vertAlign val="subscript"/>
        <sz val="10"/>
        <rFont val="Times New Roman"/>
        <family val="1"/>
      </rPr>
      <t>4</t>
    </r>
    <r>
      <rPr>
        <sz val="10"/>
        <rFont val="Times New Roman"/>
        <family val="1"/>
      </rPr>
      <t>)</t>
    </r>
  </si>
  <si>
    <r>
      <t>Sunfuric acid 98% (H</t>
    </r>
    <r>
      <rPr>
        <vertAlign val="subscript"/>
        <sz val="10"/>
        <rFont val="Times New Roman"/>
        <family val="1"/>
      </rPr>
      <t>2</t>
    </r>
    <r>
      <rPr>
        <sz val="10"/>
        <rFont val="Times New Roman"/>
        <family val="1"/>
      </rPr>
      <t>SO</t>
    </r>
    <r>
      <rPr>
        <vertAlign val="subscript"/>
        <sz val="10"/>
        <rFont val="Times New Roman"/>
        <family val="1"/>
      </rPr>
      <t>4</t>
    </r>
    <r>
      <rPr>
        <sz val="10"/>
        <rFont val="Times New Roman"/>
        <family val="1"/>
      </rPr>
      <t>)</t>
    </r>
  </si>
  <si>
    <r>
      <t>Dung dịch ammonia (NH</t>
    </r>
    <r>
      <rPr>
        <vertAlign val="subscript"/>
        <sz val="10"/>
        <rFont val="Times New Roman"/>
        <family val="1"/>
      </rPr>
      <t>3</t>
    </r>
    <r>
      <rPr>
        <sz val="10"/>
        <rFont val="Times New Roman"/>
        <family val="1"/>
      </rPr>
      <t>) đặc</t>
    </r>
  </si>
  <si>
    <r>
      <t>Magnesium sulfate (MgSO</t>
    </r>
    <r>
      <rPr>
        <vertAlign val="subscript"/>
        <sz val="10"/>
        <rFont val="Times New Roman"/>
        <family val="1"/>
      </rPr>
      <t>4</t>
    </r>
    <r>
      <rPr>
        <sz val="10"/>
        <rFont val="Times New Roman"/>
        <family val="1"/>
      </rPr>
      <t>) rắn</t>
    </r>
  </si>
  <si>
    <r>
      <t>Barichloride (BaCl</t>
    </r>
    <r>
      <rPr>
        <vertAlign val="subscript"/>
        <sz val="10"/>
        <rFont val="Times New Roman"/>
        <family val="1"/>
      </rPr>
      <t>2</t>
    </r>
    <r>
      <rPr>
        <sz val="10"/>
        <rFont val="Times New Roman"/>
        <family val="1"/>
      </rPr>
      <t>) rắn</t>
    </r>
  </si>
  <si>
    <r>
      <t>Silve nitrate (AgNO</t>
    </r>
    <r>
      <rPr>
        <vertAlign val="subscript"/>
        <sz val="10"/>
        <rFont val="Times New Roman"/>
        <family val="1"/>
      </rPr>
      <t>3</t>
    </r>
    <r>
      <rPr>
        <sz val="10"/>
        <rFont val="Times New Roman"/>
        <family val="1"/>
      </rPr>
      <t>)</t>
    </r>
  </si>
  <si>
    <r>
      <t>Ethylic alcohol 96</t>
    </r>
    <r>
      <rPr>
        <vertAlign val="superscript"/>
        <sz val="10"/>
        <rFont val="Times New Roman"/>
        <family val="1"/>
      </rPr>
      <t>o</t>
    </r>
    <r>
      <rPr>
        <sz val="10"/>
        <rFont val="Times New Roman"/>
        <family val="1"/>
      </rPr>
      <t xml:space="preserve"> (C</t>
    </r>
    <r>
      <rPr>
        <vertAlign val="subscript"/>
        <sz val="10"/>
        <rFont val="Times New Roman"/>
        <family val="1"/>
      </rPr>
      <t>2</t>
    </r>
    <r>
      <rPr>
        <sz val="10"/>
        <rFont val="Times New Roman"/>
        <family val="1"/>
      </rPr>
      <t>H</t>
    </r>
    <r>
      <rPr>
        <vertAlign val="subscript"/>
        <sz val="10"/>
        <rFont val="Times New Roman"/>
        <family val="1"/>
      </rPr>
      <t>5</t>
    </r>
    <r>
      <rPr>
        <sz val="10"/>
        <rFont val="Times New Roman"/>
        <family val="1"/>
      </rPr>
      <t>OH)</t>
    </r>
  </si>
  <si>
    <r>
      <t>Glucozơ (kết tinh) (C</t>
    </r>
    <r>
      <rPr>
        <vertAlign val="subscript"/>
        <sz val="10"/>
        <rFont val="Times New Roman"/>
        <family val="1"/>
      </rPr>
      <t>6</t>
    </r>
    <r>
      <rPr>
        <sz val="10"/>
        <rFont val="Times New Roman"/>
        <family val="1"/>
      </rPr>
      <t>H</t>
    </r>
    <r>
      <rPr>
        <vertAlign val="subscript"/>
        <sz val="10"/>
        <rFont val="Times New Roman"/>
        <family val="1"/>
      </rPr>
      <t>12</t>
    </r>
    <r>
      <rPr>
        <sz val="10"/>
        <rFont val="Times New Roman"/>
        <family val="1"/>
      </rPr>
      <t>O</t>
    </r>
    <r>
      <rPr>
        <vertAlign val="subscript"/>
        <sz val="10"/>
        <rFont val="Times New Roman"/>
        <family val="1"/>
      </rPr>
      <t>6</t>
    </r>
    <r>
      <rPr>
        <sz val="10"/>
        <rFont val="Times New Roman"/>
        <family val="1"/>
      </rPr>
      <t>)</t>
    </r>
  </si>
  <si>
    <r>
      <t>Kali permanganat (KMnO</t>
    </r>
    <r>
      <rPr>
        <vertAlign val="subscript"/>
        <sz val="10"/>
        <rFont val="Times New Roman"/>
        <family val="1"/>
      </rPr>
      <t>4</t>
    </r>
    <r>
      <rPr>
        <b/>
        <vertAlign val="subscript"/>
        <sz val="10"/>
        <rFont val="Times New Roman"/>
        <family val="1"/>
      </rPr>
      <t>)</t>
    </r>
  </si>
  <si>
    <r>
      <t>Kali chlorrat (KClO</t>
    </r>
    <r>
      <rPr>
        <vertAlign val="subscript"/>
        <sz val="10"/>
        <rFont val="Times New Roman"/>
        <family val="1"/>
      </rPr>
      <t>3</t>
    </r>
    <r>
      <rPr>
        <sz val="10"/>
        <rFont val="Times New Roman"/>
        <family val="1"/>
      </rPr>
      <t>)</t>
    </r>
  </si>
  <si>
    <t>Chất liệu: Bằng gỗ có khung (hoặc vật liệu có độ cứng tương đương), không cong vênh, chịu được nước, an toàn trong sử dụng. Màu trắng hoặc màu sáng.</t>
  </si>
  <si>
    <t>- Vật liệu: Bằng gỗ (hoặc vật liệu có độ cứng tương đương), không cong vênh, chịu được nước, an toàn trong sử dụng. Màu trắng hoặc ghi sáng.</t>
  </si>
  <si>
    <t>Bộ bút lông loại tròn hoặc dẹt thông dụng, số lượng: 6 cái (từ 1 đến số 6 hoặc 2,4,6,8,10,12.)</t>
  </si>
  <si>
    <t>Lô có tay cầm (cán gỗ), lõi thép (hoặc vật liệu có độ cứng tương đương) bọc cao su; kích thước bề mặt lô: 150mm, đường kính 30mm.</t>
  </si>
  <si>
    <t>Công ty Cổ phần sản xuất Nội thất An Phát (QĐ số 16/QĐ-TH&amp;THCSYH ngày 08/11/2022 của Trương TH&amp;THCS Yên Hưng</t>
  </si>
  <si>
    <t>Một số báo giá khác thu thập được</t>
  </si>
  <si>
    <r>
      <t>- Công ty TNHH TBGD&amp;ĐC Tràng An: d 32 bọc sắt hoặc nhựa 
- Công ty CP đầu tư giáo dục Nam Việt (QĐ 285/QĐ-THXTT ngày 16/9/2022 của trường tiểu học Xuân Thời thượng, QĐ 138/QĐ-BVN ngày 27/9/2022 của Trường TH Bùi Văn Ngữ)</t>
    </r>
    <r>
      <rPr>
        <b/>
        <sz val="10"/>
        <rFont val="Times New Roman"/>
        <family val="1"/>
      </rPr>
      <t>: 4.200đ</t>
    </r>
  </si>
  <si>
    <t>'- Cty CP Vật tư phương Nam: FPT T12400i
- Công ty TNHH TBGD&amp;ĐC Tràng An: midel FT522i</t>
  </si>
  <si>
    <t>- Cty CP Vật tư phương Nam: Microlife WS50A
- Công ty TNHH TBGD&amp;ĐC Tràng An: cân bàn điện tử NING RUI/Model ACS-4000/Trung Quốc/ phạm vi cân 200g-180kg</t>
  </si>
  <si>
    <r>
      <t xml:space="preserve">'- Công ty CP đầu tư giáo dục Nam Việt (QĐ 285/QĐ-THXTT ngày 16/9/2022 của trường tiểu học Xuân Thời thượng, QĐ 138/QĐ-BVN ngày 27/9/2022 của Trường TH Bùi Văn Ngữ): </t>
    </r>
    <r>
      <rPr>
        <b/>
        <sz val="10"/>
        <rFont val="Times New Roman"/>
        <family val="1"/>
      </rPr>
      <t>32.000đ</t>
    </r>
  </si>
  <si>
    <r>
      <t>'- Công ty cổ phần xây dựng và tư vấn thiết kế Thịnh lợi (QĐ 72/QĐ-THCSLV ngày 25/10/2022) :</t>
    </r>
    <r>
      <rPr>
        <b/>
        <sz val="11"/>
        <color theme="1"/>
        <rFont val="Times New Roman"/>
        <family val="1"/>
      </rPr>
      <t xml:space="preserve"> 20.500đ</t>
    </r>
  </si>
  <si>
    <r>
      <t xml:space="preserve">'QĐ số 122/QĐ-PGDĐT ngày 03/11/2022 phòng GĐ&amp;ĐT UBND huyện Bắc quang: </t>
    </r>
    <r>
      <rPr>
        <b/>
        <sz val="11"/>
        <color theme="1"/>
        <rFont val="Times New Roman"/>
        <family val="1"/>
      </rPr>
      <t>9.790.000đ</t>
    </r>
  </si>
  <si>
    <t xml:space="preserve">Thẩm định </t>
  </si>
  <si>
    <t>- Cty CP Vật tư phương Nam: đơn giá 2.650.000đ/ 10 kg để tham khảo</t>
  </si>
  <si>
    <t>- Cty CP Vật tư phương Nam: 4.550.000đ/ 0,5kg, để tham khảo</t>
  </si>
  <si>
    <t>- Cty CP Vật tư phương Nam:  4.200.000đ/ 5 lít để tham khảo</t>
  </si>
  <si>
    <t>- 'Cty CP Vật tư phương Nam: 7.750.000đ/ 10kg để tham khảo</t>
  </si>
  <si>
    <t>- Cty CP Vật tư phương Nam: 3.800.000đ/10kg. để tham khảo</t>
  </si>
  <si>
    <t xml:space="preserve"> - Cty CP Vật tư phương Nam: 5.650.000đ/10kg để tham khảo</t>
  </si>
  <si>
    <t xml:space="preserve"> -  Cty CP Vật tư phương Nam: 27.000.000đ/5kg. để tham khảo</t>
  </si>
  <si>
    <t>-  Cty CP Vật tư phương Nam: /5kg để tham khảo</t>
  </si>
  <si>
    <t xml:space="preserve"> -  Cty CP Vật tư phương Nam: 6.100.000đ/5kg, để tham khảo</t>
  </si>
  <si>
    <t xml:space="preserve"> - Cty CP Vật tư phương Nam:2.700.000đ/5kg để tham khảo</t>
  </si>
  <si>
    <t xml:space="preserve">  Cty CP Vật tư phương Nam:6.330.000đ/50 lít để tham khảo</t>
  </si>
  <si>
    <t xml:space="preserve"> - Cty CP Vật tư phương Nam:5.900.000đ/20 lít để tham khảo</t>
  </si>
  <si>
    <t xml:space="preserve"> - Cty CP Vật tư phương Nam:1.110.000đ/1 kg để tham khảo</t>
  </si>
  <si>
    <r>
      <t>Công suất ra: 70 Watts; Âm nhạc Power: Max 100 Watts.; Thẻ nhớ USB MP3; Nguồn điện: Bộ chuyển đổi 16V6.6A / Pin 12V7A x 2ea; Micro Input: Microphone không dây x 1ea / Microphone có dây x 1ea; Điều khiển âm lượng: Micro không dây x 1ea / micrô có dây x 1ea / AUx (In / Output) x 1ea; Điều khiển âm điệu: Treble x 1ea / Bass x 1ea; Ngõ vào AUx: AUx (In / Output) x 1ea; Loa: 8 "Loa Full Range loa x 1ea / 2,5" Tweeter x 1ea;</t>
    </r>
    <r>
      <rPr>
        <b/>
        <strike/>
        <sz val="10"/>
        <rFont val="Times New Roman"/>
        <family val="1"/>
      </rPr>
      <t xml:space="preserve"> </t>
    </r>
    <r>
      <rPr>
        <b/>
        <sz val="10"/>
        <rFont val="Times New Roman"/>
        <family val="1"/>
      </rPr>
      <t>Hệ thống không dây; Chuẩn bị tần suất: Kiểm soát tinh tổng hợp; Dải tần số sóng mang: 217.250 ~ 225.000Mhz; Độ ổn định tần số: ± 0.005%; Công suất RF: 10mW; Hài hòa ở trình độ cao hơn: &lt;40dB; Dòng điện: &lt;25mA; Mic Catridge: Năng động; Phát xạ giả RF: ≥55dB; Điều khiển: Bật / Tắt nguồn, Tắt tiếng, Đèn LED Low Batt; Đáp ứng tần số: 50Hz ~ 15KHz; Pin: 1.5V x 2ea / (Pin xạc: 1.2V; Thời gian sử dụng: 6 giờ;</t>
    </r>
  </si>
  <si>
    <t>'-Cty CP Vật tư phương Nam: LAV A-1510WF
- Công ty TNHH TBGD&amp;ĐC Tràng An: nhà sx GUANGZHOU MINGYI, thuwong hiệu FULING, model A12D
- Công ty cổ phần sách và thiết bị trường học TP Hồ Chí Minh (QĐ số 79/QĐ-TTV ngày 26/10/2022): 6.037.000đ</t>
  </si>
  <si>
    <t>A. CÁC THIẾT BỊ, DỤNG CỤ ĐỦ ĐIỀU KIỆN THẨM ĐỊNH GIÁ</t>
  </si>
  <si>
    <t>Công ty Cổ phần vật tư thiết bị Phương Nam (Quyết định số 204/QĐ-PGD&amp;ĐT ngày 25/12/2021 của Phòng Giáo dục và Đào tạo huyện Bình Liêu)</t>
  </si>
  <si>
    <t>Lớp 1,2,3,4,5</t>
  </si>
  <si>
    <t>02/lớp</t>
  </si>
  <si>
    <t>Bộ dụng cụ lều trại</t>
  </si>
  <si>
    <t>05/trường</t>
  </si>
  <si>
    <t>Bộ công cụ làm vệ sinh lớp học</t>
  </si>
  <si>
    <t>Lớp 2,3 (Sử dụng chung với môn Tự nhiên Xã hội)</t>
  </si>
  <si>
    <t>01/4 đến 6HS</t>
  </si>
  <si>
    <t>Lớp 2 (Sử dụng chung với môn Đạo đức)</t>
  </si>
  <si>
    <t>Lớp 2,3,4,5 (Sử dụng chung với môn Tự nhiên Xã hội)</t>
  </si>
  <si>
    <t>Lớp 2</t>
  </si>
  <si>
    <t>Bộ tranh về Phòng tránh bị lạc, bị bắt cóc</t>
  </si>
  <si>
    <t>Lớp 3</t>
  </si>
  <si>
    <t>Bộ thẻ về vệ sinh an toàn thực phẩm</t>
  </si>
  <si>
    <t>Lớp 3,4</t>
  </si>
  <si>
    <t>Bộ thẻ các hoạt động trong ngày của em</t>
  </si>
  <si>
    <t>Lớp 2,3,4 (Sử dụng chung với môn Tự nhiên Xã hội và môn Đạo đức)</t>
  </si>
  <si>
    <t>Bộ thẻ về “Sở thích của em”</t>
  </si>
  <si>
    <t>Bộ thẻ về “Nét riêng của em”</t>
  </si>
  <si>
    <t>Lớp 1,4,5 (Sử dụng chung với môn Đạo Đức)</t>
  </si>
  <si>
    <t>Bộ thẻ các gương mặt cảm xúc cơ bản</t>
  </si>
  <si>
    <t>01/GV</t>
  </si>
  <si>
    <t>Bộ học liệu điện tử</t>
  </si>
  <si>
    <t>1/PHBM</t>
  </si>
  <si>
    <t>Hoa văn, họa tiết dân tộc</t>
  </si>
  <si>
    <t>Bảng yếu tố và nguyên lí tạo hình</t>
  </si>
  <si>
    <t>Tranh về màu sắc</t>
  </si>
  <si>
    <r>
      <t xml:space="preserve">TRANH ẢNH PHỤC VỤ KIẾN THỨC CƠ BẢN </t>
    </r>
    <r>
      <rPr>
        <i/>
        <sz val="10"/>
        <rFont val="Times New Roman"/>
        <family val="1"/>
      </rPr>
      <t>(trang bị cho một phòng học bộ môn)</t>
    </r>
  </si>
  <si>
    <t>12/PHBM</t>
  </si>
  <si>
    <t>6/PHBM</t>
  </si>
  <si>
    <t>35/PHBM</t>
  </si>
  <si>
    <t>3/PHBM</t>
  </si>
  <si>
    <t>Tủ</t>
  </si>
  <si>
    <t>Kẹp giấy</t>
  </si>
  <si>
    <t>4/PHBM</t>
  </si>
  <si>
    <r>
      <t xml:space="preserve">THIẾT BỊ DÙNG CHUNG </t>
    </r>
    <r>
      <rPr>
        <i/>
        <sz val="10"/>
        <rFont val="Times New Roman"/>
        <family val="1"/>
      </rPr>
      <t>(trang bị cho một phòng học bộ môn)</t>
    </r>
  </si>
  <si>
    <t>Lớp 1,2,3,4,5 (Có thể sử dụng thiết bị dùng chung)</t>
  </si>
  <si>
    <t>Thiết bị dùng chung cho các nội dung</t>
  </si>
  <si>
    <t>Lớp 3,4,5</t>
  </si>
  <si>
    <t>03/GV</t>
  </si>
  <si>
    <t>Woodblock</t>
  </si>
  <si>
    <t>05/GV</t>
  </si>
  <si>
    <t>Maracas</t>
  </si>
  <si>
    <t>Lớp 2,3,4,5</t>
  </si>
  <si>
    <t>35/GV</t>
  </si>
  <si>
    <t>10/GV</t>
  </si>
  <si>
    <t>Lớp 1,2,3,4,5 (Sử dụng thiết bị dùng chung)</t>
  </si>
  <si>
    <t>Khiêu vũ thể thao</t>
  </si>
  <si>
    <t>(Sử dụng thiết bị dùng chung)</t>
  </si>
  <si>
    <t>(sử dụng chung với phần trên)</t>
  </si>
  <si>
    <t>Thể dục Aerobic</t>
  </si>
  <si>
    <t>06/trường</t>
  </si>
  <si>
    <t>Phao cứu sinh</t>
  </si>
  <si>
    <t>02/trường</t>
  </si>
  <si>
    <t>Sào cứu hộ</t>
  </si>
  <si>
    <t>20/trường</t>
  </si>
  <si>
    <t>Phao bơi</t>
  </si>
  <si>
    <t>Bơi</t>
  </si>
  <si>
    <t>Sử dụng chung với phần trên</t>
  </si>
  <si>
    <t>Đích đấm, đá (cầm tay)</t>
  </si>
  <si>
    <t>Võ</t>
  </si>
  <si>
    <t>Bàn và quân cờ treo tường</t>
  </si>
  <si>
    <t>20/GV</t>
  </si>
  <si>
    <t>Bàn và quân cờ</t>
  </si>
  <si>
    <t>Cờ Vua</t>
  </si>
  <si>
    <t>03/trường</t>
  </si>
  <si>
    <t>30/GV</t>
  </si>
  <si>
    <t>Cột và lưới</t>
  </si>
  <si>
    <t>Bóng chuyền hơi</t>
  </si>
  <si>
    <r>
      <t xml:space="preserve">THIẾT BỊ DẠY HỌC MÔN THỂ THAO TỰ CHỌN </t>
    </r>
    <r>
      <rPr>
        <i/>
        <sz val="10"/>
        <rFont val="Times New Roman"/>
        <family val="1"/>
      </rPr>
      <t>(Chỉ trang bị những dụng cụ/thiết bị tương ứng, phù hợp với môn thể thao được nhà trường lựa chọn)</t>
    </r>
  </si>
  <si>
    <t>Lớp 2,5</t>
  </si>
  <si>
    <t>04/GV</t>
  </si>
  <si>
    <t>05/PHBM</t>
  </si>
  <si>
    <t>Quạt bàn</t>
  </si>
  <si>
    <t>Đèn học</t>
  </si>
  <si>
    <t>Sử dụng đèn học</t>
  </si>
  <si>
    <t>Mối quan hệ đài truyền hình và máy thu hình (tivi)</t>
  </si>
  <si>
    <t>Sử dụng máy thu hình</t>
  </si>
  <si>
    <t>Mối quan hệ đài phát thanh và máy thu thanh</t>
  </si>
  <si>
    <t>Sử dụng máy thu thanh</t>
  </si>
  <si>
    <t>Mất an toàn khi sử dụng quạt điện</t>
  </si>
  <si>
    <t>Sử dụng quạt điện</t>
  </si>
  <si>
    <t>Mất an toàn khi sử dụng đèn học</t>
  </si>
  <si>
    <t>Tranh ảnh</t>
  </si>
  <si>
    <t>Sử dụng thiết bị dùng chung của trường</t>
  </si>
  <si>
    <t>01/PHBM</t>
  </si>
  <si>
    <t>Ti vi</t>
  </si>
  <si>
    <t>Máy thu thanh</t>
  </si>
  <si>
    <t>Dùng chung với Hoạt động trải nghiệm lớp 2</t>
  </si>
  <si>
    <t>Bộ dụng cụ chăm sóc hoa, cây cảnh</t>
  </si>
  <si>
    <t>20/PHBM</t>
  </si>
  <si>
    <t>Bộ dụng cụ thủ công</t>
  </si>
  <si>
    <t>Bộ lắp ghép mô hình kĩ thuật</t>
  </si>
  <si>
    <t>Bộ lưu điện</t>
  </si>
  <si>
    <t>Bộ dụng cụ sửa chữa, bảo dưỡng máy tính cơ bản</t>
  </si>
  <si>
    <t>Thiết bị lưu trữ ngoài</t>
  </si>
  <si>
    <t xml:space="preserve">Máy chiếu </t>
  </si>
  <si>
    <t>Máy in Laser</t>
  </si>
  <si>
    <t>Tủ lưu trữ</t>
  </si>
  <si>
    <t>Số lượng  phù hợp với HS và máy tính được trang bị</t>
  </si>
  <si>
    <t>1 bộ máy tính /3HS là tối thiểu, những nơi có điều kiện có thể trang bị 1 bộ máy tính/2 (hoặc 1)HS</t>
  </si>
  <si>
    <t>01/3HS</t>
  </si>
  <si>
    <t>Máy chủ</t>
  </si>
  <si>
    <t>01/6HS/PHBM</t>
  </si>
  <si>
    <t>Dùng cho cả môn Lịch sử và Địa lí lớp 4,5</t>
  </si>
  <si>
    <t>Quả địa cầu</t>
  </si>
  <si>
    <t>Lớp 2,3</t>
  </si>
  <si>
    <t>Lớp 1,2</t>
  </si>
  <si>
    <t>Bộ sa bàn giáo dục giao thông</t>
  </si>
  <si>
    <t>Chủ đề 3: Cộng đồng địa phương</t>
  </si>
  <si>
    <t>Các bộ phận chính của cơ quan thần kinh</t>
  </si>
  <si>
    <t>Các bộ phận chính của cơ quan tuần hoàn</t>
  </si>
  <si>
    <t>Các bộ phận chính của cơ quan tiêu hóa</t>
  </si>
  <si>
    <t>Lớp 1</t>
  </si>
  <si>
    <t>Bộ tranh về phòng tránh bị xâm hại</t>
  </si>
  <si>
    <t>Bộ tranh: Các việc cần làm để giữ vệ sinh cá nhân</t>
  </si>
  <si>
    <t>Bộ tranh: Những việc nên và không nên làm để phòng tránh tật cận thị học đường</t>
  </si>
  <si>
    <t>Bộ tranh: Cơ thể người và các giác quan</t>
  </si>
  <si>
    <t>Lớp 2,3 (Dùng chung với mục 1.2)</t>
  </si>
  <si>
    <t>Lớp 2 (Dùng chung với Hoạt động trải nghiệm)</t>
  </si>
  <si>
    <t>Bộ thẻ Mệnh giá tiền Việt Nam</t>
  </si>
  <si>
    <t>Tranh hướng dẫn cách ứng xử khi có cháy xảy ra.</t>
  </si>
  <si>
    <t>Lớp 1,2,3</t>
  </si>
  <si>
    <t>01/6HS</t>
  </si>
  <si>
    <t>Lớp 3 (dùng chung với môn Tự nhiên Xã hội)</t>
  </si>
  <si>
    <t>Bộ sa bàn giao thông đường bộ</t>
  </si>
  <si>
    <t>Bộ tranh về phòng tránh tai nạn, thương tích</t>
  </si>
  <si>
    <t>Bộ tranh về tự chăm sóc bản thân</t>
  </si>
  <si>
    <t>Bộ tranh về Thực hiện nội quy trường, lớp</t>
  </si>
  <si>
    <t>Bộ tranh về Sinh hoạt nền nếp</t>
  </si>
  <si>
    <t>Bộ tranh về Giữ lời hứa</t>
  </si>
  <si>
    <t>Bộ tranh về Thật thà</t>
  </si>
  <si>
    <t>Bộ tranh về Tự giác làm việc của mình</t>
  </si>
  <si>
    <t>Bộ tranh về Quan tâm hàng xóm láng giềng</t>
  </si>
  <si>
    <t>Bộ tranh về Quan tâm, chăm sóc người thân trong gia đình</t>
  </si>
  <si>
    <t>Bộ tranh/ảnh về Tổ quốc Việt Nam</t>
  </si>
  <si>
    <t>Bộ tranh về Yêu thương gia đình</t>
  </si>
  <si>
    <t>Nơi chưa có điều kiện có thể sử dụng 01/2HS</t>
  </si>
  <si>
    <t>01/HS</t>
  </si>
  <si>
    <t>Bàn, ghế dùng cho học sinh</t>
  </si>
  <si>
    <t>Bàn, ghế dùng cho giáo viên</t>
  </si>
  <si>
    <t>Khối thiết bị điều khiển của giáo viên</t>
  </si>
  <si>
    <t>Bộ máy vi tính để bàn</t>
  </si>
  <si>
    <t>Thiết bị cho học sinh</t>
  </si>
  <si>
    <t>04 đến 06/GV</t>
  </si>
  <si>
    <t>Bộ học liệu bằng tranh</t>
  </si>
  <si>
    <t>Máy chiếu đa năng</t>
  </si>
  <si>
    <r>
      <t xml:space="preserve">Hệ thống thiết bị dạy học ngoại ngữ chuyên dụng </t>
    </r>
    <r>
      <rPr>
        <sz val="10"/>
        <rFont val="Times New Roman"/>
        <family val="1"/>
      </rPr>
      <t>(lựa chọn 2 - được trang bị và lắp đặt cho 01 phòng học Bộ môn Ngoại ngữ)</t>
    </r>
  </si>
  <si>
    <t>Có thể sử dụng thiết bị dùng chung</t>
  </si>
  <si>
    <t>Đầu đĩa</t>
  </si>
  <si>
    <t>Đài đĩa CD</t>
  </si>
  <si>
    <r>
      <t>Thiết bị dạy học ngoại ngữ thông dụng</t>
    </r>
    <r>
      <rPr>
        <sz val="10"/>
        <rFont val="Times New Roman"/>
        <family val="1"/>
      </rPr>
      <t xml:space="preserve"> (lựa chọn 1)</t>
    </r>
  </si>
  <si>
    <t>MÔN NGOẠI NGỮ</t>
  </si>
  <si>
    <t>01/lớp</t>
  </si>
  <si>
    <t>Thiết bị trong dạy học về thời gian</t>
  </si>
  <si>
    <t>06/lớp</t>
  </si>
  <si>
    <t>Bộ thiết bị dạy học yếu tố xác suất</t>
  </si>
  <si>
    <t>THỐNG KÊ VÀ XÁC SUẤT</t>
  </si>
  <si>
    <t>Thiết bị dạy diện tích</t>
  </si>
  <si>
    <t>04/lớp</t>
  </si>
  <si>
    <t>Bộ thiết bị vẽ bảng trong dạy học hình học</t>
  </si>
  <si>
    <t>Lớp 1,2,3,4</t>
  </si>
  <si>
    <t>Thiết bị vẽ bảng trong dạy học toán</t>
  </si>
  <si>
    <t>Bộ chữ học vần biểu diễn</t>
  </si>
  <si>
    <t>Bộ thẻ chữ học vần thực hành</t>
  </si>
  <si>
    <t>Chủ đề 2: Học vần</t>
  </si>
  <si>
    <t>01/trường</t>
  </si>
  <si>
    <t>Máy ảnh</t>
  </si>
  <si>
    <t>01/5 lớp</t>
  </si>
  <si>
    <t>Đầu DVD</t>
  </si>
  <si>
    <t>Đài đĩa</t>
  </si>
  <si>
    <t>20/lớp</t>
  </si>
  <si>
    <t>MÓNG CÁI</t>
  </si>
  <si>
    <t>ĐẦM HÀ</t>
  </si>
  <si>
    <t>HẠ LONG</t>
  </si>
  <si>
    <t>CẨM PHẢ</t>
  </si>
  <si>
    <t>UÔNG BÍ</t>
  </si>
  <si>
    <t>QUẢNG YÊN</t>
  </si>
  <si>
    <t>VÂN ĐỒN</t>
  </si>
  <si>
    <t>HẢI HÀ</t>
  </si>
  <si>
    <t>ĐÔNG TRIỀU</t>
  </si>
  <si>
    <t>Dùng cho lớp</t>
  </si>
  <si>
    <t>Định mức</t>
  </si>
  <si>
    <t>Đối tượng</t>
  </si>
  <si>
    <t>Đơn vị tính: đồng</t>
  </si>
  <si>
    <t>(Theo Thông tư số 37/2021/TT-BGDĐT ngày 30/12/2021 của Bộ Giáo dục và Đào tạo)</t>
  </si>
  <si>
    <t>TỔNG HỢP KINH PHÍ MUA SẮM TRANG THIẾT BỊ DẠY HỌC TỐI THIỂU LỚP 2</t>
  </si>
  <si>
    <t>Phụ lục số 12</t>
  </si>
  <si>
    <t>Phụ lục số 13</t>
  </si>
  <si>
    <t>TỔNG HỢP KINH PHÍ MUA SẮM TRANG THIẾT BỊ DẠY HỌC TỐI THIỂU LỚP 6</t>
  </si>
  <si>
    <t>(Theo Thông tư số 38/2021/TT-BGDĐT ngày 30/12/2021 của Bộ Giáo dục và Đào tạo)</t>
  </si>
  <si>
    <t>Lớp</t>
  </si>
  <si>
    <t>06/5 lớp</t>
  </si>
  <si>
    <t>Máy ảnh (hoặc Máy quay)</t>
  </si>
  <si>
    <t>Lớp 6</t>
  </si>
  <si>
    <t>08/GV</t>
  </si>
  <si>
    <t>Lớp 6,7</t>
  </si>
  <si>
    <t xml:space="preserve">Bộ thiết bị dạy học hình học trực quan (các hình khối trong thực tiễn) </t>
  </si>
  <si>
    <t>Lớp 7</t>
  </si>
  <si>
    <t xml:space="preserve">Đầu đĩa </t>
  </si>
  <si>
    <t xml:space="preserve">Bộ học liệu điện tử </t>
  </si>
  <si>
    <r>
      <t xml:space="preserve">Hệ thống thiết bị dạy học ngoại ngữ chuyên dụng </t>
    </r>
    <r>
      <rPr>
        <sz val="10"/>
        <rFont val="Times New Roman"/>
        <family val="1"/>
      </rPr>
      <t>(lựa chọn 2) (Được trang bị và lắp đặt trong một phòng học bộ môn Ngoại ngữ)</t>
    </r>
  </si>
  <si>
    <t xml:space="preserve">Nơi chưa có điều kiện có thể sử dụng 01 bộ/02HS </t>
  </si>
  <si>
    <r>
      <t xml:space="preserve">Hệ thống thiết bị dạy học ngoại ngữ chuyên dụng có máy tính của học sinh </t>
    </r>
    <r>
      <rPr>
        <sz val="10"/>
        <rFont val="Times New Roman"/>
        <family val="1"/>
      </rPr>
      <t>(lựa chọn 3) (Được trang bị và lắp đặt trong một phòng học bộ môn Ngoại ngữ, hoặc có thể lắp đặt chung với phòng thực hành tin học)</t>
    </r>
  </si>
  <si>
    <t xml:space="preserve">Thiết bị dạy cho giáo viên </t>
  </si>
  <si>
    <t xml:space="preserve">Nơi chưa có điều kiện có thể sử dụng 01 bộ/ 02HS </t>
  </si>
  <si>
    <t>Tranh về truyền thống quê hương</t>
  </si>
  <si>
    <t>Tranh về việc học tập tự giác tích cực của HS</t>
  </si>
  <si>
    <t>Chủ đề 5: Kĩ năng nhận thức, quản lí bản thân</t>
  </si>
  <si>
    <t>Tranh về cách ứng phó với tình huống căng thẳng</t>
  </si>
  <si>
    <t>Tranh về phòng chống bạo lực học đường</t>
  </si>
  <si>
    <t>Tranh thể hiện hoạt động quản lí tiền của HS</t>
  </si>
  <si>
    <t>Tranh về tệ nạn xã hội</t>
  </si>
  <si>
    <t>02/GV</t>
  </si>
  <si>
    <t>Lớp 6,7,8,9</t>
  </si>
  <si>
    <t>V</t>
  </si>
  <si>
    <t>Việt Nam từ khoảng thế kỷ VII TCN đến thế kỷ X</t>
  </si>
  <si>
    <t>Thời kì Bắc thuộc và chống Bắc thuộc từ thế kỉ II trước Công nguyên đến năm 938</t>
  </si>
  <si>
    <t>Lược đồ thể hiện Chiến thắng Bạch Đằng năm 938</t>
  </si>
  <si>
    <t>LỚP 7</t>
  </si>
  <si>
    <t>Tây Âu từ thế kỷ V đến thế kỷ XVI</t>
  </si>
  <si>
    <t>Các cuộc phát kiến địa lý</t>
  </si>
  <si>
    <t>Lược đồ thể hiện một số cuộc phát kiến địa lý, thế kỷ XV, XVI</t>
  </si>
  <si>
    <t>Đông Nam Á từ nửa sau thế kỷ X đến nửa đầu thế kỷ XVI</t>
  </si>
  <si>
    <t>Lược đồ Đông Nam Á và quốc gia ở Đông Nam Á</t>
  </si>
  <si>
    <t>01/05 lớp</t>
  </si>
  <si>
    <t xml:space="preserve">Lát cắt địa hình </t>
  </si>
  <si>
    <t xml:space="preserve"> 04/GV</t>
  </si>
  <si>
    <t>Chủ đề : Châu Mỹ</t>
  </si>
  <si>
    <t>Thảm thực vật ở dãy Andes</t>
  </si>
  <si>
    <t xml:space="preserve">Lược đồ phân bố nhiệt độ trung bình năm trên Trái Đất. </t>
  </si>
  <si>
    <t>Chủ đề: Châu Âu</t>
  </si>
  <si>
    <t>Bản đồ các nước châu Âu</t>
  </si>
  <si>
    <t xml:space="preserve">Bản đồ tự nhiên châu Âu </t>
  </si>
  <si>
    <t>Chủ đề: Châu Á</t>
  </si>
  <si>
    <t>Bản đồ các nước châu Á</t>
  </si>
  <si>
    <t xml:space="preserve">Bản đồ tự nhiên châu Á </t>
  </si>
  <si>
    <t>Chủ đề: Châu Phi</t>
  </si>
  <si>
    <t>Bản đồ các nước châu Phi</t>
  </si>
  <si>
    <t xml:space="preserve">Bản đồ tự nhiên châu Phi </t>
  </si>
  <si>
    <t>Chủ đề: Châu Mỹ</t>
  </si>
  <si>
    <t>Bản đồ các nước châu Mỹ</t>
  </si>
  <si>
    <t xml:space="preserve">Bản đồ tự nhiên châu Mỹ </t>
  </si>
  <si>
    <t>Chủ đề: Châu Đại Dương</t>
  </si>
  <si>
    <t>Bản đồ các nước châu Đại Dương</t>
  </si>
  <si>
    <t>Bản đồ tự nhiên châu Đại Dương</t>
  </si>
  <si>
    <t>Chủ đề: Châu Nam Cực</t>
  </si>
  <si>
    <t>Bản đồ tự nhiên châu Nam Cực</t>
  </si>
  <si>
    <t xml:space="preserve">HỌC LIỆU ĐIỆN TỬ </t>
  </si>
  <si>
    <t xml:space="preserve">Bộ học liệu điện tử hỗ trợ GV </t>
  </si>
  <si>
    <r>
      <t xml:space="preserve">THIẾT BỊ DÙNG CHUNG </t>
    </r>
    <r>
      <rPr>
        <sz val="10"/>
        <rFont val="Times New Roman"/>
        <family val="1"/>
      </rPr>
      <t>(Số lượng thiết bị được tính cho 01 PHBM)</t>
    </r>
  </si>
  <si>
    <t>Bộ học liệu điện tử, mô phỏng hỗ trợ dạy học môn Khoa học tự nhiên.</t>
  </si>
  <si>
    <t>Bảng tuần hoàn các nguyên tố hóa học</t>
  </si>
  <si>
    <t>Tốc độ</t>
  </si>
  <si>
    <t>Thiết bị “bắn tốc độ”</t>
  </si>
  <si>
    <t>Tranh mô tả ảnh hưởng của tốc độ trong an toàn giao thông.</t>
  </si>
  <si>
    <t>Từ trường của</t>
  </si>
  <si>
    <t>Trái Đất</t>
  </si>
  <si>
    <t>Trao đổi chất và chuyển hóa năng lượng ở sinh vật</t>
  </si>
  <si>
    <t>Trao đổi chất ở động vật</t>
  </si>
  <si>
    <t>Vận chuyển các chất ở người</t>
  </si>
  <si>
    <t>Sinh trưởng và phát triển ở sinh vật</t>
  </si>
  <si>
    <t>Vòng đời của động vật</t>
  </si>
  <si>
    <t>Sinh sản ở sinh vật</t>
  </si>
  <si>
    <t>Các hình thức sinh sản vô tính ở động vật</t>
  </si>
  <si>
    <t>Sinh sản hữu tính ở thực vật</t>
  </si>
  <si>
    <r>
      <t xml:space="preserve">THIẾT BỊ, DỤNG CỤ, HÓA CHẤT THEO CHỦ ĐỀ </t>
    </r>
    <r>
      <rPr>
        <sz val="10"/>
        <rFont val="Times New Roman"/>
        <family val="1"/>
      </rPr>
      <t>(Cột số lượng tính cho một phòng học bộ môn, các thiết bị dùng chung (TBDC) tính số lượng ở phần thiết bị dùng chung, không tính ở đây)</t>
    </r>
  </si>
  <si>
    <t>Bộ thí nghiệm nóng chảy và đông đặc</t>
  </si>
  <si>
    <t>Oxygen (oxi) và không khí</t>
  </si>
  <si>
    <t>Bộ dụng cụ và hóa chất điều chế oxygen</t>
  </si>
  <si>
    <t xml:space="preserve">Bộ dụng cụ xác định thành phần phần trăm thể tích </t>
  </si>
  <si>
    <t>Chất tinh khiết, hỗn hợp, dung dịch</t>
  </si>
  <si>
    <t xml:space="preserve">Bộ dụng cụ và hóa chất thí nghiệm để phân biệt dung dịch; dung môi </t>
  </si>
  <si>
    <t>Tách chất ra khỏi hỗn hợp</t>
  </si>
  <si>
    <t>Bộ dụng cụ và hóa chất thí nghiệm tách chất</t>
  </si>
  <si>
    <t>Bộ dụng cụ quan sát tế bào</t>
  </si>
  <si>
    <t>Bộ dụng cụ làm tiêu bản tế bào</t>
  </si>
  <si>
    <t>Bộ dụng cụ quan sát sinh vật đơn bào</t>
  </si>
  <si>
    <t>Bộ dụng cụ quan sát nguyên sinh vật</t>
  </si>
  <si>
    <t>Bộ dụng cụ quan sát nấm</t>
  </si>
  <si>
    <t>Bộ dụng cụ thu thập và quan sát sinh vật ngoài thiên nhiên</t>
  </si>
  <si>
    <t xml:space="preserve">Bộ dụng cụ minh họa lực không tiếp xúc </t>
  </si>
  <si>
    <t>Năng lượng và biến đổi</t>
  </si>
  <si>
    <t>Thiết bị đo tốc độ</t>
  </si>
  <si>
    <t>Âm thanh</t>
  </si>
  <si>
    <t>Bộ dụng cụ thí nghiệm tạo âm thanh</t>
  </si>
  <si>
    <t>Bộ dụng cụ thí nghiệm về sóng âm</t>
  </si>
  <si>
    <t>Ánh sáng</t>
  </si>
  <si>
    <t>Bộ dụng cụ thí nghiệm thu năng lượng ánh sáng</t>
  </si>
  <si>
    <t>Bộ dụng cụ thí nghiệm về ánh sáng</t>
  </si>
  <si>
    <t>Từ</t>
  </si>
  <si>
    <t>Bộ dụng cụ thí nghiệm về nam châm vĩnh cửu</t>
  </si>
  <si>
    <t>Bộ dụng cụ chế tạo nam châm</t>
  </si>
  <si>
    <t>Bộ thí nghiệm từ phổ</t>
  </si>
  <si>
    <t>Trao đổi chất và chuyển hoá năng lượng ở sinh vật</t>
  </si>
  <si>
    <t>Bộ dụng cụ thí nghiệm quang hợp</t>
  </si>
  <si>
    <t>Bộ dụng cụ thí nghiệm hô hấp tế bào</t>
  </si>
  <si>
    <t>Bộ dụng cụ chứng minh thân vận chuyển nước</t>
  </si>
  <si>
    <t>Bộ thí nghiệm chứng minh lá thoát hơi nước</t>
  </si>
  <si>
    <t>04/PHBM</t>
  </si>
  <si>
    <t>02/PHBM</t>
  </si>
  <si>
    <t>THIẾT BỊ BẢO HỘ</t>
  </si>
  <si>
    <t>Găng tay bảo hộ lao động</t>
  </si>
  <si>
    <t xml:space="preserve">Cái </t>
  </si>
  <si>
    <t>01 tờ/GV</t>
  </si>
  <si>
    <t>Lớp 6,9</t>
  </si>
  <si>
    <t>Mở đầu về trồng trọt</t>
  </si>
  <si>
    <t>Mô hình trồng trọt công nghệ cao</t>
  </si>
  <si>
    <t>1 tờ/GV</t>
  </si>
  <si>
    <t>Quy trình sản xuất trong trồng trọt</t>
  </si>
  <si>
    <t>Quy trình trồng trọt</t>
  </si>
  <si>
    <t>Mở đầu về chăn nuôi</t>
  </si>
  <si>
    <t>Một số vật nuôi đặc trưng theo vùng miền</t>
  </si>
  <si>
    <t>Nuôi thủy sản</t>
  </si>
  <si>
    <t>Một số loài thủy sản có giá trị kinh tế cao</t>
  </si>
  <si>
    <t>Bộ dụng cụ giâm cành</t>
  </si>
  <si>
    <t>Lớp 7,9</t>
  </si>
  <si>
    <t xml:space="preserve">Thiết bị đo nhiệt độ nước </t>
  </si>
  <si>
    <t>Đĩa đo độ trong của nước (đĩa Secchi)</t>
  </si>
  <si>
    <t>Thùng nhựa đựng nước</t>
  </si>
  <si>
    <t>01/2 HS</t>
  </si>
  <si>
    <t>01 bộ /2 HS là tối thiểu, những nơi có điều kiện có thể trang bị 01 bộ /1 HS</t>
  </si>
  <si>
    <t>Thiết bị kết nối mạng và đường truyền Internet</t>
  </si>
  <si>
    <t xml:space="preserve">Số lượng phù hợp với HS và máy tính được trang bị </t>
  </si>
  <si>
    <t xml:space="preserve">Tủ lưu trữ </t>
  </si>
  <si>
    <t>Chủ đề: Mạng máy tính và Internet</t>
  </si>
  <si>
    <t>Đầu bấm mạng</t>
  </si>
  <si>
    <t>02/ trường</t>
  </si>
  <si>
    <t>Xà đơn</t>
  </si>
  <si>
    <t>Xà kép</t>
  </si>
  <si>
    <t>01/ trường</t>
  </si>
  <si>
    <t>Chạy cự li ngắn</t>
  </si>
  <si>
    <t>Bàn đạp xuất phát</t>
  </si>
  <si>
    <t>Dây đích</t>
  </si>
  <si>
    <t>Nhảy xa</t>
  </si>
  <si>
    <t>Ván dậm nhảy</t>
  </si>
  <si>
    <t>01/1 hố cát</t>
  </si>
  <si>
    <t>Dụng cụ xới cát</t>
  </si>
  <si>
    <t>02/ 1 hố cát</t>
  </si>
  <si>
    <t>Bàn trang san cát</t>
  </si>
  <si>
    <r>
      <t>THIẾT BỊ THEO CHỦ ĐỀ TỰ CHỌN</t>
    </r>
    <r>
      <rPr>
        <sz val="10"/>
        <rFont val="Times New Roman"/>
        <family val="1"/>
      </rPr>
      <t xml:space="preserve"> * Chỉ trang bị những dụng cụ tương ứng, phù hợp với môn thể thao được nhà trường lựa chọn</t>
    </r>
  </si>
  <si>
    <t>15/GV</t>
  </si>
  <si>
    <t>Bóng chuyền</t>
  </si>
  <si>
    <t>Quả bóng chuyền da</t>
  </si>
  <si>
    <t>Bóng bàn</t>
  </si>
  <si>
    <t>Quả bóng bàn</t>
  </si>
  <si>
    <t>Vợt</t>
  </si>
  <si>
    <t>Bàn, lưới</t>
  </si>
  <si>
    <t>03/ trường</t>
  </si>
  <si>
    <t>Cầu lông</t>
  </si>
  <si>
    <t>Quả cầu lông</t>
  </si>
  <si>
    <t>50/GV</t>
  </si>
  <si>
    <t xml:space="preserve">Vợt </t>
  </si>
  <si>
    <t>Thiết bị bảo hộ</t>
  </si>
  <si>
    <t>02 /GV</t>
  </si>
  <si>
    <t>60/trường</t>
  </si>
  <si>
    <t>Đẩy gậy</t>
  </si>
  <si>
    <t>Gậy</t>
  </si>
  <si>
    <t>Kéo co</t>
  </si>
  <si>
    <t>Cờ vua</t>
  </si>
  <si>
    <t>Bàn cờ, quân cờ</t>
  </si>
  <si>
    <t>Thiết bị dùng chung</t>
  </si>
  <si>
    <t>Lớp 6, 7</t>
  </si>
  <si>
    <t>Lớp 7,8,9</t>
  </si>
  <si>
    <t>Kèn phím</t>
  </si>
  <si>
    <t>Recorder</t>
  </si>
  <si>
    <t>25/GV</t>
  </si>
  <si>
    <t>Xylophone</t>
  </si>
  <si>
    <t>Ukulele</t>
  </si>
  <si>
    <t>Lớp 6,7,8,9 (Có thể sử dụng thiết bị dùng chung)</t>
  </si>
  <si>
    <t>THIẾT BỊ DÙNG CHUNG (trang bị cho một phòng học bộ môn)</t>
  </si>
  <si>
    <t>Đèn chiếu sáng</t>
  </si>
  <si>
    <t>Bàn, ghế học mĩ thuật</t>
  </si>
  <si>
    <t>01/2HS</t>
  </si>
  <si>
    <t xml:space="preserve"> Cái</t>
  </si>
  <si>
    <t>05/HS</t>
  </si>
  <si>
    <t xml:space="preserve">TRANH ẢNH PHỤC VỤ KIẾN THỨC CƠ BẢN </t>
  </si>
  <si>
    <t>Bảng yếu tố và nguyên lý tạo hình</t>
  </si>
  <si>
    <t>Bộ tranh/ ảnh về di sản văn hóa nghệ thuật Việt Nam thời kì Tiền sử và Cổ đại</t>
  </si>
  <si>
    <t>Bộ tranh/ ảnh về di sản văn hóa nghệ thuật thế giới thời kì Tiền sử và Cổ đại</t>
  </si>
  <si>
    <t>Bộ tranh/ ảnh về mĩ thuật Việt Nam thời kì trung đại</t>
  </si>
  <si>
    <t>Bộ tranh/ ảnh về mĩ thuật thế giới thời kì trung đại</t>
  </si>
  <si>
    <t>Bộ học liệu điện tử hỗ trợ giáo viên</t>
  </si>
  <si>
    <t>Bộ tranh về các hoạt động thiện nguyện, nhân đạo</t>
  </si>
  <si>
    <t>Lớp 6,7,8</t>
  </si>
  <si>
    <t>Lớp 6,7,9</t>
  </si>
  <si>
    <t>Bộ lều trại</t>
  </si>
  <si>
    <t/>
  </si>
  <si>
    <r>
      <t>Công suất ra: 70 Watts; Âm nhạc Power: Max 100 Watts.; Thẻ nhớ USB MP3; Nguồn điện: Bộ chuyển đổi 16V6.6A / Pin 12V7A x 2ea; Micro Input: Microphone không dây x 1ea / Microphone có dây x 1ea; Điều khiển âm lượng: Micro không dây x 1ea / micrô có dây x 1ea / AUx (In / Output) x 1ea; Điều khiển âm điệu: Treble x 1ea / Bass x 1ea; Ngõ vào AUx: AUx (In / Output) x 1ea; Loa: 8 "Loa Full Range loa x 1ea / 2,5" Tweeter x 1ea;</t>
    </r>
    <r>
      <rPr>
        <strike/>
        <sz val="11"/>
        <rFont val="Times New Roman"/>
        <family val="1"/>
      </rPr>
      <t xml:space="preserve"> </t>
    </r>
    <r>
      <rPr>
        <sz val="11"/>
        <rFont val="Times New Roman"/>
        <family val="1"/>
      </rPr>
      <t>Hệ thống không dây; Chuẩn bị tần suất: Kiểm soát tinh tổng hợp; Dải tần số sóng mang: 217.250 ~ 225.000Mhz; Độ ổn định tần số: ± 0.005%; Công suất RF: 10mW; Hài hòa ở trình độ cao hơn: &lt;40dB; Dòng điện: &lt;25mA; Mic Catridge: Năng động; Phát xạ giả RF: ≥55dB; Điều khiển: Bật / Tắt nguồn, Tắt tiếng, Đèn LED Low Batt; Đáp ứng tần số: 50Hz ~ 15KHz; Pin: 1.5V x 2ea / (Pin xạc: 1.2V; Thời gian sử dụng: 6 giờ;</t>
    </r>
  </si>
  <si>
    <t>Xuất xứ ưu tiên</t>
  </si>
  <si>
    <r>
      <t xml:space="preserve">Phụ lục 01
 DANH MỤC THIẾT BỊ BÁO GIÁ BỔ SUNG THIẾT BỊ, ĐỒ DÙNG DẠY HỌC LỚP 2
</t>
    </r>
    <r>
      <rPr>
        <i/>
        <sz val="12"/>
        <color theme="1"/>
        <rFont val="Times New Roman"/>
        <family val="1"/>
      </rPr>
      <t>(Kèm theo văn bản số              /BDD&amp;CN-CNTT ngày         /12/2022 của
Ban Quản lý dự án đầu tư xây dựng các công trình dân dụng và công nghiệp tỉnh Quảng Ninh)</t>
    </r>
  </si>
  <si>
    <r>
      <t>Phụ lục 02</t>
    </r>
    <r>
      <rPr>
        <b/>
        <i/>
        <sz val="12"/>
        <rFont val="Times New Roman"/>
        <family val="1"/>
      </rPr>
      <t xml:space="preserve">
</t>
    </r>
    <r>
      <rPr>
        <b/>
        <sz val="12"/>
        <rFont val="Times New Roman"/>
        <family val="1"/>
      </rPr>
      <t xml:space="preserve">DANH MỤC THIẾT BỊ BÁO GIÁ BỔ SUNG ĐỒ DÙNG DẠY HỌC LỚP 6
</t>
    </r>
    <r>
      <rPr>
        <i/>
        <sz val="12"/>
        <rFont val="Times New Roman"/>
        <family val="1"/>
      </rPr>
      <t>(Kèm theo văn bản số              /BDD&amp;CN-CNTT ngày         /12/2022 của</t>
    </r>
    <r>
      <rPr>
        <b/>
        <i/>
        <sz val="12"/>
        <rFont val="Times New Roman"/>
        <family val="1"/>
      </rPr>
      <t xml:space="preserve">
</t>
    </r>
    <r>
      <rPr>
        <i/>
        <sz val="12"/>
        <rFont val="Times New Roman"/>
        <family val="1"/>
      </rPr>
      <t>Ban Quản lý dự án đầu tư xây dựng các công trình dân dụng và công nghiệp tỉnh Quảng Ninh)</t>
    </r>
    <r>
      <rPr>
        <b/>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</si>
</sst>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_);_(* \(#,##0.00\);_(* &quot;-&quot;??_);_(@_)"/>
    <numFmt numFmtId="165" formatCode="_-* #,##0.00\ _₫_-;\-* #,##0.00\ _₫_-;_-* &quot;-&quot;??\ _₫_-;_-@_-"/>
    <numFmt numFmtId="166" formatCode="_-* #,##0\ _₫_-;\-* #,##0\ _₫_-;_-* &quot;-&quot;??\ _₫_-;_-@_-"/>
    <numFmt numFmtId="167" formatCode="_(* #,##0_);_(* \(#,##0\);_(* &quot;-&quot;??_);_(@_)"/>
  </numFmts>
  <fonts count="35" x14ac:knownFonts="1">
    <font>
      <sz val="12"/>
      <color theme="1"/>
      <name val="Times New Roman"/>
    </font>
    <font>
      <sz val="12"/>
      <color theme="1"/>
      <name val="Times New Roman"/>
      <family val="1"/>
    </font>
    <font>
      <b/>
      <sz val="14"/>
      <color theme="1"/>
      <name val="Times New Roman"/>
      <family val="1"/>
    </font>
    <font>
      <b/>
      <sz val="10"/>
      <color theme="1"/>
      <name val="Times New Roman"/>
      <family val="1"/>
    </font>
    <font>
      <sz val="10"/>
      <color theme="1"/>
      <name val="Times New Roman"/>
      <family val="1"/>
    </font>
    <font>
      <strike/>
      <sz val="10"/>
      <color theme="1"/>
      <name val="Times New Roman"/>
      <family val="1"/>
    </font>
    <font>
      <sz val="10"/>
      <color rgb="FF00B050"/>
      <name val="Times New Roman"/>
      <family val="1"/>
    </font>
    <font>
      <vertAlign val="subscript"/>
      <sz val="10"/>
      <color theme="1"/>
      <name val="Times New Roman"/>
      <family val="1"/>
    </font>
    <font>
      <vertAlign val="superscript"/>
      <sz val="10"/>
      <color theme="1"/>
      <name val="Times New Roman"/>
      <family val="1"/>
    </font>
    <font>
      <b/>
      <vertAlign val="subscript"/>
      <sz val="10"/>
      <color theme="1"/>
      <name val="Times New Roman"/>
      <family val="1"/>
    </font>
    <font>
      <sz val="10"/>
      <color rgb="FFFF0000"/>
      <name val="Times New Roman"/>
      <family val="1"/>
    </font>
    <font>
      <sz val="10"/>
      <name val="Times New Roman"/>
      <family val="1"/>
    </font>
    <font>
      <i/>
      <sz val="12"/>
      <color theme="1"/>
      <name val="Times New Roman"/>
      <family val="1"/>
    </font>
    <font>
      <sz val="14"/>
      <color theme="1"/>
      <name val="Times New Roman"/>
      <family val="1"/>
    </font>
    <font>
      <i/>
      <sz val="13"/>
      <color theme="1"/>
      <name val="Times New Roman"/>
      <family val="1"/>
    </font>
    <font>
      <b/>
      <sz val="11"/>
      <color theme="1"/>
      <name val="Times New Roman"/>
      <family val="1"/>
    </font>
    <font>
      <sz val="11"/>
      <color theme="1"/>
      <name val="Times New Roman"/>
      <family val="1"/>
    </font>
    <font>
      <i/>
      <sz val="14"/>
      <color theme="1"/>
      <name val="Times New Roman"/>
      <family val="1"/>
    </font>
    <font>
      <sz val="11"/>
      <color theme="1"/>
      <name val="Calibri"/>
      <family val="2"/>
    </font>
    <font>
      <sz val="12"/>
      <color theme="1"/>
      <name val="Times New Roman"/>
      <family val="1"/>
    </font>
    <font>
      <b/>
      <sz val="14"/>
      <name val="Times New Roman"/>
      <family val="1"/>
    </font>
    <font>
      <i/>
      <sz val="12"/>
      <name val="Times New Roman"/>
      <family val="1"/>
    </font>
    <font>
      <b/>
      <sz val="10"/>
      <name val="Times New Roman"/>
      <family val="1"/>
    </font>
    <font>
      <b/>
      <sz val="11"/>
      <name val="Times New Roman"/>
      <family val="1"/>
    </font>
    <font>
      <sz val="12"/>
      <name val="Times New Roman"/>
      <family val="1"/>
    </font>
    <font>
      <vertAlign val="subscript"/>
      <sz val="10"/>
      <name val="Times New Roman"/>
      <family val="1"/>
    </font>
    <font>
      <vertAlign val="superscript"/>
      <sz val="10"/>
      <name val="Times New Roman"/>
      <family val="1"/>
    </font>
    <font>
      <b/>
      <vertAlign val="subscript"/>
      <sz val="10"/>
      <name val="Times New Roman"/>
      <family val="1"/>
    </font>
    <font>
      <b/>
      <strike/>
      <sz val="10"/>
      <name val="Times New Roman"/>
      <family val="1"/>
    </font>
    <font>
      <i/>
      <sz val="10"/>
      <name val="Times New Roman"/>
      <family val="1"/>
    </font>
    <font>
      <b/>
      <sz val="12"/>
      <name val="Times New Roman"/>
      <family val="1"/>
    </font>
    <font>
      <sz val="11"/>
      <name val="Times New Roman"/>
      <family val="1"/>
    </font>
    <font>
      <b/>
      <sz val="12"/>
      <color theme="1"/>
      <name val="Times New Roman"/>
      <family val="1"/>
    </font>
    <font>
      <strike/>
      <sz val="11"/>
      <name val="Times New Roman"/>
      <family val="1"/>
    </font>
    <font>
      <b/>
      <i/>
      <sz val="12"/>
      <name val="Times New Roman"/>
      <family val="1"/>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s>
  <cellStyleXfs count="3">
    <xf numFmtId="0" fontId="0" fillId="0" borderId="0"/>
    <xf numFmtId="165" fontId="1" fillId="0" borderId="0" applyFont="0" applyFill="0" applyBorder="0" applyAlignment="0" applyProtection="0"/>
    <xf numFmtId="164" fontId="19" fillId="0" borderId="0" applyFont="0" applyFill="0" applyBorder="0" applyAlignment="0" applyProtection="0"/>
  </cellStyleXfs>
  <cellXfs count="446">
    <xf numFmtId="0" fontId="0" fillId="0" borderId="0" xfId="0"/>
    <xf numFmtId="0" fontId="3" fillId="0" borderId="0" xfId="0" applyFont="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left" vertical="center" wrapText="1"/>
    </xf>
    <xf numFmtId="0" fontId="6" fillId="0" borderId="0" xfId="0" applyFont="1" applyAlignment="1">
      <alignment horizontal="left" vertical="center" wrapText="1"/>
    </xf>
    <xf numFmtId="3" fontId="4" fillId="0" borderId="0" xfId="0" applyNumberFormat="1" applyFont="1" applyAlignment="1">
      <alignment horizontal="right" vertical="center" wrapText="1"/>
    </xf>
    <xf numFmtId="41" fontId="4" fillId="0" borderId="0" xfId="0" applyNumberFormat="1" applyFont="1" applyAlignment="1">
      <alignment horizontal="right" vertical="center" wrapText="1"/>
    </xf>
    <xf numFmtId="41" fontId="4" fillId="0" borderId="0" xfId="0" applyNumberFormat="1" applyFont="1" applyAlignment="1">
      <alignment horizontal="left" vertical="center" wrapText="1"/>
    </xf>
    <xf numFmtId="41" fontId="6" fillId="0" borderId="0" xfId="0" applyNumberFormat="1" applyFont="1" applyAlignment="1">
      <alignment horizontal="left" vertical="center" wrapText="1"/>
    </xf>
    <xf numFmtId="0" fontId="4" fillId="0" borderId="0" xfId="0" applyFont="1" applyAlignment="1">
      <alignment horizontal="center" vertical="center" wrapText="1"/>
    </xf>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41" fontId="3" fillId="0" borderId="0" xfId="0" applyNumberFormat="1" applyFont="1"/>
    <xf numFmtId="0" fontId="3" fillId="0" borderId="0" xfId="0" applyFont="1" applyAlignment="1">
      <alignment horizontal="right" vertical="center" wrapText="1"/>
    </xf>
    <xf numFmtId="0" fontId="4" fillId="0" borderId="0" xfId="0" applyFont="1" applyAlignment="1">
      <alignment horizontal="right" vertical="center" wrapText="1"/>
    </xf>
    <xf numFmtId="3" fontId="6" fillId="0" borderId="0" xfId="0" applyNumberFormat="1" applyFont="1" applyAlignment="1">
      <alignment horizontal="right" vertical="center" wrapText="1"/>
    </xf>
    <xf numFmtId="0" fontId="4" fillId="0" borderId="0" xfId="0" applyFont="1" applyAlignment="1">
      <alignment horizontal="right"/>
    </xf>
    <xf numFmtId="3" fontId="1" fillId="0" borderId="0" xfId="0" applyNumberFormat="1" applyFont="1" applyAlignment="1">
      <alignment horizontal="right" vertical="center" wrapText="1"/>
    </xf>
    <xf numFmtId="3" fontId="4" fillId="0" borderId="0" xfId="0" applyNumberFormat="1" applyFont="1" applyAlignment="1">
      <alignment vertical="center" wrapText="1"/>
    </xf>
    <xf numFmtId="3" fontId="11" fillId="0" borderId="0" xfId="0" applyNumberFormat="1" applyFont="1" applyAlignment="1">
      <alignment horizontal="right" vertical="center" wrapText="1"/>
    </xf>
    <xf numFmtId="0" fontId="10" fillId="0" borderId="0" xfId="0" applyFont="1" applyAlignment="1">
      <alignment horizontal="center" vertical="center" wrapText="1"/>
    </xf>
    <xf numFmtId="0" fontId="2" fillId="0" borderId="0" xfId="0" applyFont="1" applyAlignment="1">
      <alignment vertical="center"/>
    </xf>
    <xf numFmtId="0" fontId="0" fillId="0" borderId="0" xfId="0" applyAlignment="1">
      <alignment horizontal="center" vertical="center"/>
    </xf>
    <xf numFmtId="0" fontId="12" fillId="0" borderId="0" xfId="0" applyFont="1" applyAlignment="1">
      <alignment vertical="center"/>
    </xf>
    <xf numFmtId="0" fontId="2"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xf numFmtId="0" fontId="2" fillId="0" borderId="1" xfId="0" applyFont="1" applyBorder="1"/>
    <xf numFmtId="0" fontId="14" fillId="0" borderId="1" xfId="0" applyFont="1" applyBorder="1" applyAlignment="1">
      <alignment horizontal="center" vertical="center"/>
    </xf>
    <xf numFmtId="3" fontId="11" fillId="0" borderId="1" xfId="0" applyNumberFormat="1" applyFont="1" applyBorder="1" applyAlignment="1">
      <alignment horizontal="right" vertical="center" wrapText="1"/>
    </xf>
    <xf numFmtId="3" fontId="2" fillId="0" borderId="1" xfId="0" applyNumberFormat="1" applyFont="1" applyBorder="1"/>
    <xf numFmtId="0" fontId="13" fillId="0" borderId="1" xfId="0" applyFont="1" applyBorder="1" applyAlignment="1">
      <alignment vertical="center"/>
    </xf>
    <xf numFmtId="3" fontId="13" fillId="0" borderId="1" xfId="0" applyNumberFormat="1" applyFont="1" applyBorder="1" applyAlignment="1">
      <alignment vertical="center"/>
    </xf>
    <xf numFmtId="0" fontId="4" fillId="0" borderId="0" xfId="0" applyFont="1" applyAlignment="1">
      <alignment horizontal="center" vertical="top" wrapText="1"/>
    </xf>
    <xf numFmtId="0" fontId="4" fillId="0" borderId="0" xfId="0" applyFont="1" applyAlignment="1">
      <alignment vertical="top"/>
    </xf>
    <xf numFmtId="0" fontId="3" fillId="0" borderId="0" xfId="0" applyFont="1" applyAlignment="1">
      <alignment horizontal="center" vertical="top" wrapText="1"/>
    </xf>
    <xf numFmtId="0" fontId="4" fillId="0" borderId="0" xfId="0" applyFont="1" applyAlignment="1">
      <alignment horizontal="left" vertical="top" wrapText="1"/>
    </xf>
    <xf numFmtId="41" fontId="4" fillId="0" borderId="0" xfId="0" applyNumberFormat="1" applyFont="1" applyAlignment="1">
      <alignment horizontal="center" vertical="top" wrapText="1"/>
    </xf>
    <xf numFmtId="0" fontId="3" fillId="0" borderId="0" xfId="0" applyFont="1" applyAlignment="1">
      <alignment horizontal="left" vertical="top" wrapText="1"/>
    </xf>
    <xf numFmtId="0" fontId="3" fillId="2" borderId="0" xfId="0" applyFont="1" applyFill="1" applyAlignment="1">
      <alignment horizontal="center" vertical="center" wrapText="1"/>
    </xf>
    <xf numFmtId="0" fontId="3" fillId="2" borderId="0" xfId="0" applyFont="1" applyFill="1" applyAlignment="1">
      <alignment horizontal="center" vertical="top" wrapText="1"/>
    </xf>
    <xf numFmtId="0" fontId="4" fillId="2" borderId="0" xfId="0" applyFont="1" applyFill="1" applyAlignment="1">
      <alignment horizontal="left" vertical="top" wrapText="1"/>
    </xf>
    <xf numFmtId="3" fontId="4" fillId="2" borderId="0" xfId="0" applyNumberFormat="1" applyFont="1" applyFill="1" applyAlignment="1">
      <alignment horizontal="right" vertical="top" wrapText="1"/>
    </xf>
    <xf numFmtId="0" fontId="4" fillId="2" borderId="0" xfId="0" applyFont="1" applyFill="1" applyAlignment="1">
      <alignment horizontal="right" vertical="top" wrapText="1"/>
    </xf>
    <xf numFmtId="3" fontId="6" fillId="2" borderId="0" xfId="0" applyNumberFormat="1" applyFont="1" applyFill="1" applyAlignment="1">
      <alignment horizontal="right" vertical="top" wrapText="1"/>
    </xf>
    <xf numFmtId="0" fontId="6" fillId="2" borderId="0" xfId="0" applyFont="1" applyFill="1" applyAlignment="1">
      <alignment horizontal="right" vertical="top" wrapText="1"/>
    </xf>
    <xf numFmtId="41" fontId="4" fillId="2" borderId="0" xfId="0" applyNumberFormat="1" applyFont="1" applyFill="1" applyAlignment="1">
      <alignment horizontal="right" vertical="top" wrapText="1"/>
    </xf>
    <xf numFmtId="0" fontId="4" fillId="2" borderId="0" xfId="0" applyFont="1" applyFill="1" applyAlignment="1">
      <alignment vertical="top"/>
    </xf>
    <xf numFmtId="0" fontId="4" fillId="2" borderId="0" xfId="0" applyFont="1" applyFill="1" applyAlignment="1">
      <alignment horizontal="left" vertical="center" wrapText="1"/>
    </xf>
    <xf numFmtId="41" fontId="4" fillId="2" borderId="0" xfId="0" applyNumberFormat="1" applyFont="1" applyFill="1" applyAlignment="1">
      <alignment horizontal="left" vertical="center" wrapText="1"/>
    </xf>
    <xf numFmtId="41" fontId="6" fillId="2" borderId="0" xfId="0" applyNumberFormat="1" applyFont="1" applyFill="1" applyAlignment="1">
      <alignment horizontal="left" vertical="center" wrapText="1"/>
    </xf>
    <xf numFmtId="0" fontId="4" fillId="2" borderId="0" xfId="0" applyFont="1" applyFill="1"/>
    <xf numFmtId="41" fontId="4" fillId="2" borderId="0" xfId="0" applyNumberFormat="1" applyFont="1" applyFill="1" applyAlignment="1">
      <alignment vertical="center"/>
    </xf>
    <xf numFmtId="41" fontId="3" fillId="2" borderId="0" xfId="0" applyNumberFormat="1" applyFont="1" applyFill="1" applyAlignment="1">
      <alignment vertical="center"/>
    </xf>
    <xf numFmtId="41" fontId="2" fillId="2" borderId="0" xfId="0" applyNumberFormat="1" applyFont="1" applyFill="1" applyAlignment="1">
      <alignment horizontal="center" vertical="center"/>
    </xf>
    <xf numFmtId="41" fontId="3" fillId="2" borderId="0" xfId="0" applyNumberFormat="1" applyFont="1" applyFill="1" applyAlignment="1">
      <alignment horizontal="center" vertical="center" wrapText="1"/>
    </xf>
    <xf numFmtId="41" fontId="4" fillId="2" borderId="0" xfId="0" applyNumberFormat="1" applyFont="1" applyFill="1" applyAlignment="1">
      <alignment horizontal="center" vertical="center" wrapText="1"/>
    </xf>
    <xf numFmtId="41" fontId="4" fillId="2" borderId="0" xfId="0" applyNumberFormat="1" applyFont="1" applyFill="1"/>
    <xf numFmtId="41" fontId="4" fillId="0" borderId="0" xfId="0" applyNumberFormat="1" applyFont="1"/>
    <xf numFmtId="41" fontId="11" fillId="0" borderId="1" xfId="0" applyNumberFormat="1" applyFont="1" applyBorder="1" applyAlignment="1">
      <alignment horizontal="left" vertical="center" wrapText="1"/>
    </xf>
    <xf numFmtId="0" fontId="16" fillId="0" borderId="0" xfId="0" applyFont="1"/>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2" borderId="1" xfId="0" applyFont="1" applyFill="1" applyBorder="1" applyAlignment="1">
      <alignment horizontal="center" vertical="center" wrapText="1"/>
    </xf>
    <xf numFmtId="0" fontId="16" fillId="0" borderId="1" xfId="0" applyFont="1" applyBorder="1"/>
    <xf numFmtId="0" fontId="16" fillId="0" borderId="1" xfId="0" applyFont="1" applyBorder="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xf>
    <xf numFmtId="0" fontId="16" fillId="0" borderId="1" xfId="0" applyFont="1" applyBorder="1" applyAlignment="1">
      <alignment horizontal="right" vertical="center" wrapText="1"/>
    </xf>
    <xf numFmtId="0" fontId="16" fillId="0" borderId="1" xfId="0" applyFont="1" applyBorder="1" applyAlignment="1">
      <alignment horizontal="left" vertical="center" wrapText="1"/>
    </xf>
    <xf numFmtId="3" fontId="16" fillId="0" borderId="1" xfId="0" applyNumberFormat="1" applyFont="1" applyBorder="1" applyAlignment="1">
      <alignment horizontal="right" vertical="center" wrapText="1"/>
    </xf>
    <xf numFmtId="0" fontId="16" fillId="3" borderId="0" xfId="0" applyFont="1" applyFill="1"/>
    <xf numFmtId="0" fontId="16" fillId="0" borderId="1" xfId="0" quotePrefix="1" applyFont="1" applyBorder="1" applyAlignment="1">
      <alignment horizontal="left" vertical="center" wrapText="1"/>
    </xf>
    <xf numFmtId="0" fontId="16" fillId="0" borderId="1" xfId="0" applyFont="1" applyBorder="1" applyAlignment="1">
      <alignment horizontal="right"/>
    </xf>
    <xf numFmtId="0" fontId="16" fillId="2" borderId="0" xfId="0" applyFont="1" applyFill="1" applyAlignment="1">
      <alignment horizontal="center"/>
    </xf>
    <xf numFmtId="0" fontId="16" fillId="0" borderId="0" xfId="0" applyFont="1" applyAlignment="1">
      <alignment horizontal="center"/>
    </xf>
    <xf numFmtId="0" fontId="16" fillId="0" borderId="0" xfId="0" applyFont="1" applyAlignment="1">
      <alignment horizontal="right"/>
    </xf>
    <xf numFmtId="3" fontId="11" fillId="0" borderId="4"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3" fontId="11" fillId="0" borderId="8" xfId="0" applyNumberFormat="1" applyFont="1" applyBorder="1" applyAlignment="1">
      <alignment horizontal="right" vertical="center" wrapText="1"/>
    </xf>
    <xf numFmtId="0" fontId="16" fillId="0" borderId="3" xfId="0" applyFont="1" applyBorder="1" applyAlignment="1">
      <alignment horizontal="left" vertical="center" wrapText="1"/>
    </xf>
    <xf numFmtId="0" fontId="16" fillId="0" borderId="8" xfId="0" applyFont="1" applyBorder="1" applyAlignment="1">
      <alignment horizontal="left" vertical="center" wrapText="1"/>
    </xf>
    <xf numFmtId="0" fontId="16" fillId="0" borderId="4" xfId="0" applyFont="1" applyBorder="1" applyAlignment="1">
      <alignment horizontal="left" vertical="center" wrapText="1"/>
    </xf>
    <xf numFmtId="0" fontId="11" fillId="0" borderId="1" xfId="0" applyFont="1" applyBorder="1" applyAlignment="1">
      <alignment horizontal="left" vertical="center" wrapText="1"/>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0" fontId="16" fillId="0" borderId="8" xfId="0" applyFont="1" applyBorder="1" applyAlignment="1">
      <alignment horizontal="center" vertical="center"/>
    </xf>
    <xf numFmtId="0" fontId="16" fillId="0" borderId="4" xfId="0" applyFont="1" applyBorder="1" applyAlignment="1">
      <alignment horizontal="center" vertical="center"/>
    </xf>
    <xf numFmtId="0" fontId="16"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6" fillId="3" borderId="3" xfId="0" applyFont="1" applyFill="1" applyBorder="1" applyAlignment="1">
      <alignment horizontal="center" vertical="center"/>
    </xf>
    <xf numFmtId="0" fontId="16" fillId="3" borderId="3" xfId="0" applyFont="1" applyFill="1" applyBorder="1" applyAlignment="1">
      <alignment horizontal="left" vertical="center" wrapText="1"/>
    </xf>
    <xf numFmtId="0" fontId="16" fillId="3" borderId="3" xfId="0" applyFont="1" applyFill="1" applyBorder="1" applyAlignment="1">
      <alignment horizontal="center" vertical="center" wrapText="1"/>
    </xf>
    <xf numFmtId="0" fontId="11" fillId="0" borderId="3" xfId="0" applyFont="1" applyBorder="1" applyAlignment="1">
      <alignment horizontal="left" vertical="center" wrapText="1"/>
    </xf>
    <xf numFmtId="41" fontId="11" fillId="0" borderId="3" xfId="0" applyNumberFormat="1" applyFont="1" applyBorder="1" applyAlignment="1">
      <alignment horizontal="left" vertical="center" wrapText="1"/>
    </xf>
    <xf numFmtId="0" fontId="11" fillId="0" borderId="8" xfId="0" applyFont="1" applyBorder="1" applyAlignment="1">
      <alignment horizontal="left" vertical="center" wrapText="1"/>
    </xf>
    <xf numFmtId="41" fontId="11" fillId="0" borderId="8" xfId="0" applyNumberFormat="1" applyFont="1" applyBorder="1" applyAlignment="1">
      <alignment horizontal="left" vertical="center" wrapText="1"/>
    </xf>
    <xf numFmtId="0" fontId="11" fillId="0" borderId="4" xfId="0" applyFont="1" applyBorder="1" applyAlignment="1">
      <alignment horizontal="left" vertical="center" wrapText="1"/>
    </xf>
    <xf numFmtId="41" fontId="11" fillId="0" borderId="4" xfId="0" applyNumberFormat="1" applyFont="1" applyBorder="1" applyAlignment="1">
      <alignment horizontal="left" vertical="center" wrapText="1"/>
    </xf>
    <xf numFmtId="167" fontId="15" fillId="0" borderId="1" xfId="2" applyNumberFormat="1" applyFont="1" applyBorder="1" applyAlignment="1">
      <alignment horizontal="center" vertical="center" wrapText="1"/>
    </xf>
    <xf numFmtId="167" fontId="15" fillId="3" borderId="1" xfId="2" applyNumberFormat="1" applyFont="1" applyFill="1" applyBorder="1" applyAlignment="1">
      <alignment horizontal="center" vertical="center" wrapText="1"/>
    </xf>
    <xf numFmtId="167" fontId="16" fillId="0" borderId="1" xfId="2" applyNumberFormat="1" applyFont="1" applyBorder="1" applyAlignment="1">
      <alignment horizontal="center" vertical="center" wrapText="1"/>
    </xf>
    <xf numFmtId="167" fontId="16" fillId="3" borderId="1" xfId="2" applyNumberFormat="1" applyFont="1" applyFill="1" applyBorder="1" applyAlignment="1">
      <alignment horizontal="center" vertical="center" wrapText="1"/>
    </xf>
    <xf numFmtId="167" fontId="16" fillId="0" borderId="3" xfId="2" applyNumberFormat="1" applyFont="1" applyBorder="1" applyAlignment="1">
      <alignment horizontal="center" vertical="center" wrapText="1"/>
    </xf>
    <xf numFmtId="167" fontId="16" fillId="0" borderId="8" xfId="2" applyNumberFormat="1" applyFont="1" applyBorder="1" applyAlignment="1">
      <alignment horizontal="center" vertical="center" wrapText="1"/>
    </xf>
    <xf numFmtId="167" fontId="16" fillId="0" borderId="4" xfId="2" applyNumberFormat="1" applyFont="1" applyBorder="1" applyAlignment="1">
      <alignment horizontal="center" vertical="center" wrapText="1"/>
    </xf>
    <xf numFmtId="167" fontId="16" fillId="3" borderId="3" xfId="2" applyNumberFormat="1" applyFont="1" applyFill="1" applyBorder="1" applyAlignment="1">
      <alignment horizontal="center" vertical="center" wrapText="1"/>
    </xf>
    <xf numFmtId="167" fontId="16" fillId="0" borderId="1" xfId="2" applyNumberFormat="1" applyFont="1" applyBorder="1" applyAlignment="1">
      <alignment vertical="center" wrapText="1"/>
    </xf>
    <xf numFmtId="167" fontId="15" fillId="0" borderId="1" xfId="2" applyNumberFormat="1" applyFont="1" applyBorder="1"/>
    <xf numFmtId="167" fontId="15" fillId="3" borderId="1" xfId="2" applyNumberFormat="1" applyFont="1" applyFill="1" applyBorder="1"/>
    <xf numFmtId="167" fontId="16" fillId="0" borderId="0" xfId="2" applyNumberFormat="1" applyFont="1" applyAlignment="1">
      <alignment horizontal="right"/>
    </xf>
    <xf numFmtId="167" fontId="16" fillId="0" borderId="0" xfId="2" applyNumberFormat="1" applyFont="1"/>
    <xf numFmtId="167" fontId="16" fillId="3" borderId="0" xfId="2" applyNumberFormat="1" applyFont="1" applyFill="1"/>
    <xf numFmtId="0" fontId="16"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vertical="center" wrapText="1"/>
    </xf>
    <xf numFmtId="0" fontId="11" fillId="0" borderId="0" xfId="0" applyFont="1"/>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166" fontId="23" fillId="0" borderId="1" xfId="1" applyNumberFormat="1" applyFont="1" applyBorder="1" applyAlignment="1">
      <alignment horizontal="center" vertical="center" wrapText="1"/>
    </xf>
    <xf numFmtId="166" fontId="23" fillId="0" borderId="1" xfId="1" applyNumberFormat="1" applyFont="1" applyFill="1" applyBorder="1" applyAlignment="1">
      <alignment horizontal="center" vertical="center" wrapText="1"/>
    </xf>
    <xf numFmtId="166" fontId="23" fillId="3" borderId="1" xfId="1"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right" vertical="center" wrapText="1"/>
    </xf>
    <xf numFmtId="0" fontId="22" fillId="0" borderId="3" xfId="0" applyFont="1" applyBorder="1" applyAlignment="1">
      <alignment horizontal="right" vertical="center" wrapText="1"/>
    </xf>
    <xf numFmtId="0" fontId="11" fillId="0" borderId="11" xfId="0" applyFont="1" applyBorder="1" applyAlignment="1">
      <alignment vertical="center"/>
    </xf>
    <xf numFmtId="0" fontId="11" fillId="0" borderId="3" xfId="0" applyFont="1" applyBorder="1" applyAlignment="1">
      <alignment horizontal="center" vertical="center"/>
    </xf>
    <xf numFmtId="3" fontId="24" fillId="0" borderId="3" xfId="0" applyNumberFormat="1" applyFont="1" applyBorder="1" applyAlignment="1">
      <alignment horizontal="right" vertical="center" wrapText="1"/>
    </xf>
    <xf numFmtId="0" fontId="11" fillId="0" borderId="3" xfId="0" applyFont="1" applyBorder="1" applyAlignment="1">
      <alignment horizontal="right" vertical="center" wrapText="1"/>
    </xf>
    <xf numFmtId="0" fontId="11" fillId="0" borderId="5"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vertical="center" wrapText="1"/>
    </xf>
    <xf numFmtId="0" fontId="11" fillId="0" borderId="6"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vertical="center" wrapText="1"/>
    </xf>
    <xf numFmtId="0" fontId="11" fillId="0" borderId="4" xfId="0" applyFont="1" applyBorder="1" applyAlignment="1">
      <alignment vertical="center"/>
    </xf>
    <xf numFmtId="0" fontId="11" fillId="0" borderId="4" xfId="0" applyFont="1" applyBorder="1" applyAlignment="1">
      <alignment vertical="center" wrapText="1"/>
    </xf>
    <xf numFmtId="0" fontId="11"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167" fontId="11" fillId="0" borderId="3" xfId="2" applyNumberFormat="1" applyFont="1" applyFill="1" applyBorder="1" applyAlignment="1">
      <alignment horizontal="right" vertical="center" wrapText="1"/>
    </xf>
    <xf numFmtId="167" fontId="11" fillId="0" borderId="8" xfId="2" applyNumberFormat="1" applyFont="1" applyFill="1" applyBorder="1" applyAlignment="1">
      <alignment horizontal="right" vertical="center" wrapText="1"/>
    </xf>
    <xf numFmtId="167" fontId="11" fillId="0" borderId="4" xfId="2" applyNumberFormat="1" applyFont="1" applyFill="1" applyBorder="1" applyAlignment="1">
      <alignment horizontal="right" vertical="center" wrapText="1"/>
    </xf>
    <xf numFmtId="167" fontId="11" fillId="0" borderId="3" xfId="2" applyNumberFormat="1" applyFont="1" applyBorder="1" applyAlignment="1">
      <alignment vertical="center" wrapText="1"/>
    </xf>
    <xf numFmtId="167" fontId="11" fillId="0" borderId="3" xfId="2" applyNumberFormat="1" applyFont="1" applyFill="1" applyBorder="1" applyAlignment="1">
      <alignment vertical="center" wrapText="1"/>
    </xf>
    <xf numFmtId="167" fontId="11" fillId="0" borderId="8" xfId="2" applyNumberFormat="1" applyFont="1" applyBorder="1" applyAlignment="1">
      <alignment vertical="center" wrapText="1"/>
    </xf>
    <xf numFmtId="167" fontId="11" fillId="0" borderId="8" xfId="2" applyNumberFormat="1" applyFont="1" applyFill="1" applyBorder="1" applyAlignment="1">
      <alignment vertical="center" wrapText="1"/>
    </xf>
    <xf numFmtId="167" fontId="11" fillId="0" borderId="4" xfId="2" applyNumberFormat="1" applyFont="1" applyBorder="1" applyAlignment="1">
      <alignment vertical="center" wrapText="1"/>
    </xf>
    <xf numFmtId="167" fontId="11" fillId="0" borderId="4" xfId="2" applyNumberFormat="1" applyFont="1" applyFill="1" applyBorder="1" applyAlignment="1">
      <alignment vertical="center" wrapText="1"/>
    </xf>
    <xf numFmtId="167" fontId="11" fillId="0" borderId="3" xfId="2" applyNumberFormat="1" applyFont="1" applyBorder="1" applyAlignment="1">
      <alignment horizontal="right" vertical="center" wrapText="1"/>
    </xf>
    <xf numFmtId="167" fontId="11" fillId="0" borderId="8" xfId="2" applyNumberFormat="1" applyFont="1" applyBorder="1" applyAlignment="1">
      <alignment horizontal="right" vertical="center" wrapText="1"/>
    </xf>
    <xf numFmtId="167" fontId="11" fillId="0" borderId="4" xfId="2" applyNumberFormat="1" applyFont="1" applyBorder="1" applyAlignment="1">
      <alignment horizontal="right" vertical="center" wrapText="1"/>
    </xf>
    <xf numFmtId="167" fontId="22" fillId="0" borderId="1" xfId="2" applyNumberFormat="1" applyFont="1" applyBorder="1" applyAlignment="1">
      <alignment horizontal="right" vertical="center" wrapText="1"/>
    </xf>
    <xf numFmtId="167" fontId="11" fillId="0" borderId="1" xfId="2" applyNumberFormat="1" applyFont="1" applyBorder="1" applyAlignment="1">
      <alignment horizontal="right" vertical="center" wrapText="1"/>
    </xf>
    <xf numFmtId="0" fontId="11" fillId="0" borderId="7" xfId="0" applyFont="1" applyBorder="1" applyAlignment="1">
      <alignment horizontal="center" vertical="center"/>
    </xf>
    <xf numFmtId="0" fontId="11" fillId="0" borderId="1" xfId="0" applyFont="1" applyBorder="1"/>
    <xf numFmtId="0" fontId="22" fillId="0" borderId="1" xfId="0" applyFont="1" applyBorder="1"/>
    <xf numFmtId="167" fontId="22" fillId="0" borderId="1" xfId="2" applyNumberFormat="1" applyFont="1" applyBorder="1" applyAlignment="1">
      <alignment horizontal="right"/>
    </xf>
    <xf numFmtId="0" fontId="11" fillId="0" borderId="1" xfId="0" applyFont="1" applyBorder="1" applyAlignment="1">
      <alignment wrapText="1"/>
    </xf>
    <xf numFmtId="0" fontId="11" fillId="0" borderId="0" xfId="0" applyFont="1" applyAlignment="1">
      <alignment horizontal="right"/>
    </xf>
    <xf numFmtId="0" fontId="11" fillId="0" borderId="0" xfId="0" applyFont="1" applyAlignment="1">
      <alignment wrapText="1"/>
    </xf>
    <xf numFmtId="167" fontId="16" fillId="3" borderId="8" xfId="2" applyNumberFormat="1" applyFont="1" applyFill="1" applyBorder="1" applyAlignment="1">
      <alignment horizontal="center" vertical="center" wrapText="1"/>
    </xf>
    <xf numFmtId="167" fontId="16" fillId="3" borderId="4" xfId="2"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21" fillId="0" borderId="0" xfId="0" applyFont="1" applyAlignment="1">
      <alignment horizontal="center" vertical="center"/>
    </xf>
    <xf numFmtId="0" fontId="11" fillId="0" borderId="1" xfId="0" applyFont="1" applyBorder="1" applyAlignment="1">
      <alignmen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quotePrefix="1" applyFont="1" applyBorder="1" applyAlignment="1">
      <alignment horizontal="left" vertical="center" wrapText="1"/>
    </xf>
    <xf numFmtId="0" fontId="16" fillId="0" borderId="8" xfId="0" quotePrefix="1"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1" fillId="3" borderId="0" xfId="0" applyFont="1" applyFill="1" applyAlignment="1">
      <alignment horizontal="center" vertical="center"/>
    </xf>
    <xf numFmtId="0" fontId="22" fillId="3" borderId="3" xfId="0" applyFont="1" applyFill="1" applyBorder="1" applyAlignment="1">
      <alignment horizontal="right" vertical="center" wrapText="1"/>
    </xf>
    <xf numFmtId="0" fontId="11" fillId="3" borderId="3" xfId="0" applyFont="1" applyFill="1" applyBorder="1" applyAlignment="1">
      <alignment horizontal="right" vertical="center" wrapText="1"/>
    </xf>
    <xf numFmtId="3" fontId="11" fillId="3" borderId="3" xfId="0" applyNumberFormat="1" applyFont="1" applyFill="1" applyBorder="1" applyAlignment="1">
      <alignment horizontal="right" vertical="center" wrapText="1"/>
    </xf>
    <xf numFmtId="3" fontId="11" fillId="3" borderId="8"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1" xfId="0" applyNumberFormat="1" applyFont="1" applyFill="1" applyBorder="1" applyAlignment="1">
      <alignment horizontal="right" vertical="center" wrapText="1"/>
    </xf>
    <xf numFmtId="167" fontId="11" fillId="3" borderId="3" xfId="2" applyNumberFormat="1" applyFont="1" applyFill="1" applyBorder="1" applyAlignment="1">
      <alignment horizontal="right" vertical="center" wrapText="1"/>
    </xf>
    <xf numFmtId="167" fontId="11" fillId="3" borderId="8" xfId="2" applyNumberFormat="1" applyFont="1" applyFill="1" applyBorder="1" applyAlignment="1">
      <alignment horizontal="right" vertical="center" wrapText="1"/>
    </xf>
    <xf numFmtId="167" fontId="11" fillId="3" borderId="4" xfId="2" applyNumberFormat="1" applyFont="1" applyFill="1" applyBorder="1" applyAlignment="1">
      <alignment horizontal="right" vertical="center" wrapText="1"/>
    </xf>
    <xf numFmtId="167" fontId="22" fillId="3" borderId="1" xfId="2" applyNumberFormat="1" applyFont="1" applyFill="1" applyBorder="1" applyAlignment="1">
      <alignment horizontal="right" vertical="center" wrapText="1"/>
    </xf>
    <xf numFmtId="167" fontId="11" fillId="3" borderId="1" xfId="2" applyNumberFormat="1" applyFont="1" applyFill="1" applyBorder="1" applyAlignment="1">
      <alignment horizontal="right" vertical="center" wrapText="1"/>
    </xf>
    <xf numFmtId="167" fontId="22" fillId="3" borderId="1" xfId="2" applyNumberFormat="1" applyFont="1" applyFill="1" applyBorder="1" applyAlignment="1">
      <alignment horizontal="right"/>
    </xf>
    <xf numFmtId="0" fontId="11" fillId="3" borderId="0" xfId="0" applyFont="1" applyFill="1" applyAlignment="1">
      <alignment horizontal="right"/>
    </xf>
    <xf numFmtId="0" fontId="21" fillId="0" borderId="0" xfId="0" applyFont="1" applyAlignment="1">
      <alignment horizontal="left" vertical="center"/>
    </xf>
    <xf numFmtId="0" fontId="22" fillId="0" borderId="3" xfId="0" applyFont="1" applyBorder="1" applyAlignment="1">
      <alignment horizontal="left" vertical="center" wrapText="1"/>
    </xf>
    <xf numFmtId="167" fontId="11" fillId="0" borderId="3" xfId="2" applyNumberFormat="1" applyFont="1" applyBorder="1" applyAlignment="1">
      <alignment horizontal="left" vertical="center" wrapText="1"/>
    </xf>
    <xf numFmtId="167" fontId="11" fillId="0" borderId="8" xfId="2" applyNumberFormat="1" applyFont="1" applyBorder="1" applyAlignment="1">
      <alignment horizontal="left" vertical="center" wrapText="1"/>
    </xf>
    <xf numFmtId="167" fontId="11" fillId="0" borderId="4" xfId="2" applyNumberFormat="1" applyFont="1" applyBorder="1" applyAlignment="1">
      <alignment horizontal="left" vertical="center" wrapText="1"/>
    </xf>
    <xf numFmtId="167" fontId="22" fillId="0" borderId="1" xfId="2" applyNumberFormat="1" applyFont="1" applyBorder="1" applyAlignment="1">
      <alignment horizontal="left" vertical="center" wrapText="1"/>
    </xf>
    <xf numFmtId="167" fontId="11" fillId="0" borderId="1" xfId="2" applyNumberFormat="1" applyFont="1" applyBorder="1" applyAlignment="1">
      <alignment horizontal="left" vertical="center" wrapText="1"/>
    </xf>
    <xf numFmtId="167" fontId="11" fillId="0" borderId="3" xfId="2" quotePrefix="1" applyNumberFormat="1" applyFont="1" applyBorder="1" applyAlignment="1">
      <alignment horizontal="left" vertical="center" wrapText="1"/>
    </xf>
    <xf numFmtId="167" fontId="11" fillId="0" borderId="4" xfId="2" quotePrefix="1" applyNumberFormat="1" applyFont="1" applyBorder="1" applyAlignment="1">
      <alignment horizontal="left" vertical="center" wrapText="1"/>
    </xf>
    <xf numFmtId="167" fontId="22" fillId="0" borderId="1" xfId="2" applyNumberFormat="1" applyFont="1" applyBorder="1" applyAlignment="1">
      <alignment horizontal="left"/>
    </xf>
    <xf numFmtId="0" fontId="11" fillId="0" borderId="0" xfId="0" applyFont="1" applyAlignment="1">
      <alignment horizontal="left"/>
    </xf>
    <xf numFmtId="167" fontId="11" fillId="0" borderId="1" xfId="2" quotePrefix="1" applyNumberFormat="1" applyFont="1" applyBorder="1" applyAlignment="1">
      <alignment horizontal="left" vertical="center" wrapText="1"/>
    </xf>
    <xf numFmtId="0" fontId="11" fillId="0" borderId="10" xfId="0" applyFont="1" applyBorder="1" applyAlignment="1">
      <alignment vertical="center"/>
    </xf>
    <xf numFmtId="0" fontId="22" fillId="0" borderId="0" xfId="0" applyFont="1" applyAlignment="1">
      <alignment horizontal="center" vertical="center"/>
    </xf>
    <xf numFmtId="0" fontId="22" fillId="0" borderId="6" xfId="0" applyFont="1" applyBorder="1" applyAlignment="1">
      <alignment horizontal="center" vertical="center"/>
    </xf>
    <xf numFmtId="41" fontId="22" fillId="0" borderId="1" xfId="0" applyNumberFormat="1" applyFont="1" applyBorder="1" applyAlignment="1">
      <alignment horizontal="left" vertical="center" wrapText="1"/>
    </xf>
    <xf numFmtId="3" fontId="22" fillId="0" borderId="1" xfId="0" applyNumberFormat="1" applyFont="1" applyBorder="1" applyAlignment="1">
      <alignment horizontal="right" vertical="center" wrapText="1"/>
    </xf>
    <xf numFmtId="3" fontId="22" fillId="3" borderId="1" xfId="0" applyNumberFormat="1" applyFont="1" applyFill="1" applyBorder="1" applyAlignment="1">
      <alignment horizontal="right" vertical="center" wrapText="1"/>
    </xf>
    <xf numFmtId="0" fontId="22" fillId="0" borderId="1" xfId="0" quotePrefix="1" applyFont="1" applyBorder="1" applyAlignment="1">
      <alignment horizontal="left" vertical="center" wrapText="1"/>
    </xf>
    <xf numFmtId="0" fontId="22" fillId="0" borderId="0" xfId="0" applyFont="1"/>
    <xf numFmtId="0" fontId="22" fillId="0" borderId="3" xfId="0" applyFont="1" applyBorder="1" applyAlignment="1">
      <alignment vertical="center"/>
    </xf>
    <xf numFmtId="0" fontId="22" fillId="0" borderId="3" xfId="0" applyFont="1" applyBorder="1" applyAlignment="1">
      <alignment vertical="center" wrapText="1"/>
    </xf>
    <xf numFmtId="41" fontId="22" fillId="0" borderId="3" xfId="0" applyNumberFormat="1" applyFont="1" applyBorder="1" applyAlignment="1">
      <alignment horizontal="left" vertical="center" wrapText="1"/>
    </xf>
    <xf numFmtId="3" fontId="22" fillId="0" borderId="3" xfId="0" applyNumberFormat="1" applyFont="1" applyBorder="1" applyAlignment="1">
      <alignment horizontal="right" vertical="center" wrapText="1"/>
    </xf>
    <xf numFmtId="3" fontId="22" fillId="3" borderId="3" xfId="0" applyNumberFormat="1" applyFont="1" applyFill="1" applyBorder="1" applyAlignment="1">
      <alignment horizontal="right" vertical="center" wrapText="1"/>
    </xf>
    <xf numFmtId="0" fontId="22" fillId="0" borderId="3" xfId="0" quotePrefix="1" applyFont="1" applyBorder="1" applyAlignment="1">
      <alignment horizontal="left" vertical="center" wrapText="1"/>
    </xf>
    <xf numFmtId="0" fontId="22" fillId="0" borderId="8" xfId="0" applyFont="1" applyBorder="1" applyAlignment="1">
      <alignment vertical="center"/>
    </xf>
    <xf numFmtId="0" fontId="22" fillId="0" borderId="8" xfId="0" applyFont="1" applyBorder="1" applyAlignment="1">
      <alignment vertical="center" wrapText="1"/>
    </xf>
    <xf numFmtId="0" fontId="22" fillId="0" borderId="8" xfId="0" applyFont="1" applyBorder="1" applyAlignment="1">
      <alignment horizontal="left" vertical="center" wrapText="1"/>
    </xf>
    <xf numFmtId="41" fontId="22" fillId="0" borderId="8" xfId="0" applyNumberFormat="1" applyFont="1" applyBorder="1" applyAlignment="1">
      <alignment horizontal="left" vertical="center" wrapText="1"/>
    </xf>
    <xf numFmtId="3" fontId="22" fillId="0" borderId="8" xfId="0" applyNumberFormat="1" applyFont="1" applyBorder="1" applyAlignment="1">
      <alignment horizontal="right" vertical="center" wrapText="1"/>
    </xf>
    <xf numFmtId="3" fontId="22" fillId="3" borderId="8" xfId="0" applyNumberFormat="1" applyFont="1" applyFill="1" applyBorder="1" applyAlignment="1">
      <alignment horizontal="right" vertical="center" wrapText="1"/>
    </xf>
    <xf numFmtId="0" fontId="22" fillId="0" borderId="4" xfId="0" applyFont="1" applyBorder="1" applyAlignment="1">
      <alignment vertical="center"/>
    </xf>
    <xf numFmtId="0" fontId="22" fillId="0" borderId="4" xfId="0" applyFont="1" applyBorder="1" applyAlignment="1">
      <alignment vertical="center" wrapText="1"/>
    </xf>
    <xf numFmtId="0" fontId="22" fillId="0" borderId="4" xfId="0" applyFont="1" applyBorder="1" applyAlignment="1">
      <alignment horizontal="left" vertical="center" wrapText="1"/>
    </xf>
    <xf numFmtId="41" fontId="22" fillId="0" borderId="4" xfId="0" applyNumberFormat="1" applyFont="1" applyBorder="1" applyAlignment="1">
      <alignment horizontal="left" vertical="center" wrapText="1"/>
    </xf>
    <xf numFmtId="3" fontId="22" fillId="0" borderId="4" xfId="0" applyNumberFormat="1" applyFont="1" applyBorder="1" applyAlignment="1">
      <alignment horizontal="right" vertical="center" wrapText="1"/>
    </xf>
    <xf numFmtId="3" fontId="22" fillId="3" borderId="4" xfId="0" applyNumberFormat="1" applyFont="1" applyFill="1" applyBorder="1" applyAlignment="1">
      <alignment horizontal="right" vertical="center" wrapText="1"/>
    </xf>
    <xf numFmtId="0" fontId="22" fillId="0" borderId="8" xfId="0" quotePrefix="1" applyFont="1" applyBorder="1" applyAlignment="1">
      <alignment horizontal="left" vertical="center" wrapText="1"/>
    </xf>
    <xf numFmtId="0" fontId="22" fillId="0" borderId="4" xfId="0" quotePrefix="1" applyFont="1" applyBorder="1" applyAlignment="1">
      <alignment horizontal="left" vertical="center" wrapText="1"/>
    </xf>
    <xf numFmtId="167" fontId="22" fillId="0" borderId="3" xfId="2" applyNumberFormat="1" applyFont="1" applyBorder="1" applyAlignment="1">
      <alignment horizontal="right" vertical="center" wrapText="1"/>
    </xf>
    <xf numFmtId="167" fontId="22" fillId="3" borderId="3" xfId="2" applyNumberFormat="1" applyFont="1" applyFill="1" applyBorder="1" applyAlignment="1">
      <alignment horizontal="right" vertical="center" wrapText="1"/>
    </xf>
    <xf numFmtId="167" fontId="22" fillId="0" borderId="8" xfId="2" applyNumberFormat="1" applyFont="1" applyBorder="1" applyAlignment="1">
      <alignment horizontal="right" vertical="center" wrapText="1"/>
    </xf>
    <xf numFmtId="167" fontId="22" fillId="3" borderId="8" xfId="2" applyNumberFormat="1" applyFont="1" applyFill="1" applyBorder="1" applyAlignment="1">
      <alignment horizontal="right" vertical="center" wrapText="1"/>
    </xf>
    <xf numFmtId="167" fontId="22" fillId="0" borderId="4" xfId="2" applyNumberFormat="1" applyFont="1" applyBorder="1" applyAlignment="1">
      <alignment horizontal="right" vertical="center" wrapText="1"/>
    </xf>
    <xf numFmtId="167" fontId="22" fillId="3" borderId="4" xfId="2" applyNumberFormat="1" applyFont="1" applyFill="1" applyBorder="1" applyAlignment="1">
      <alignment horizontal="right" vertical="center" wrapText="1"/>
    </xf>
    <xf numFmtId="0" fontId="22" fillId="0" borderId="1" xfId="0" applyFont="1" applyBorder="1" applyAlignment="1">
      <alignment vertical="center" wrapText="1"/>
    </xf>
    <xf numFmtId="167" fontId="22" fillId="0" borderId="3" xfId="2" applyNumberFormat="1" applyFont="1" applyBorder="1" applyAlignment="1">
      <alignment horizontal="left" vertical="center" wrapText="1"/>
    </xf>
    <xf numFmtId="167" fontId="22" fillId="0" borderId="8" xfId="2" applyNumberFormat="1" applyFont="1" applyBorder="1" applyAlignment="1">
      <alignment horizontal="left" vertical="center" wrapText="1"/>
    </xf>
    <xf numFmtId="167" fontId="22" fillId="0" borderId="4" xfId="2" applyNumberFormat="1" applyFont="1" applyBorder="1" applyAlignment="1">
      <alignment horizontal="left" vertical="center" wrapText="1"/>
    </xf>
    <xf numFmtId="0" fontId="11" fillId="0" borderId="2" xfId="0" applyFont="1" applyBorder="1" applyAlignment="1">
      <alignment vertical="center"/>
    </xf>
    <xf numFmtId="0" fontId="15" fillId="0" borderId="0" xfId="0" applyFont="1"/>
    <xf numFmtId="0" fontId="15" fillId="0" borderId="1" xfId="0" quotePrefix="1" applyFont="1" applyBorder="1" applyAlignment="1">
      <alignment horizontal="center" vertical="center" wrapText="1"/>
    </xf>
    <xf numFmtId="0" fontId="15" fillId="0" borderId="3" xfId="0" applyFont="1" applyBorder="1" applyAlignment="1">
      <alignment horizontal="center" vertical="center"/>
    </xf>
    <xf numFmtId="167" fontId="15" fillId="0" borderId="3" xfId="2" applyNumberFormat="1" applyFont="1" applyBorder="1" applyAlignment="1">
      <alignment horizontal="center" vertical="center" wrapText="1"/>
    </xf>
    <xf numFmtId="167" fontId="15" fillId="3" borderId="3" xfId="2" applyNumberFormat="1" applyFont="1" applyFill="1" applyBorder="1" applyAlignment="1">
      <alignment horizontal="center" vertical="center" wrapText="1"/>
    </xf>
    <xf numFmtId="0" fontId="15" fillId="0" borderId="8" xfId="0" applyFont="1" applyBorder="1" applyAlignment="1">
      <alignment horizontal="center" vertical="center"/>
    </xf>
    <xf numFmtId="0" fontId="15" fillId="0" borderId="8" xfId="0" applyFont="1" applyBorder="1" applyAlignment="1">
      <alignment horizontal="left" vertical="center" wrapText="1"/>
    </xf>
    <xf numFmtId="0" fontId="15" fillId="0" borderId="8" xfId="0" applyFont="1" applyBorder="1" applyAlignment="1">
      <alignment horizontal="center" vertical="center" wrapText="1"/>
    </xf>
    <xf numFmtId="167" fontId="15" fillId="0" borderId="8" xfId="2" applyNumberFormat="1" applyFont="1" applyBorder="1" applyAlignment="1">
      <alignment horizontal="center" vertical="center" wrapText="1"/>
    </xf>
    <xf numFmtId="167" fontId="15" fillId="3" borderId="8" xfId="2" applyNumberFormat="1" applyFont="1" applyFill="1" applyBorder="1" applyAlignment="1">
      <alignment horizontal="center" vertical="center" wrapText="1"/>
    </xf>
    <xf numFmtId="0" fontId="15" fillId="0" borderId="4" xfId="0" applyFont="1" applyBorder="1" applyAlignment="1">
      <alignment horizontal="center" vertical="center"/>
    </xf>
    <xf numFmtId="167" fontId="15" fillId="0" borderId="4" xfId="2" applyNumberFormat="1" applyFont="1" applyBorder="1" applyAlignment="1">
      <alignment horizontal="center" vertical="center" wrapText="1"/>
    </xf>
    <xf numFmtId="167" fontId="15" fillId="3" borderId="4" xfId="2" applyNumberFormat="1" applyFont="1" applyFill="1" applyBorder="1" applyAlignment="1">
      <alignment horizontal="center" vertical="center" wrapText="1"/>
    </xf>
    <xf numFmtId="0" fontId="16" fillId="0" borderId="0" xfId="0" applyFont="1" applyAlignment="1">
      <alignment vertical="center"/>
    </xf>
    <xf numFmtId="0" fontId="16" fillId="3" borderId="0" xfId="0" applyFont="1" applyFill="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21" fillId="4" borderId="0" xfId="0" applyFont="1" applyFill="1" applyAlignment="1">
      <alignment horizontal="center" vertical="center"/>
    </xf>
    <xf numFmtId="166" fontId="23" fillId="4" borderId="1" xfId="1" applyNumberFormat="1" applyFont="1" applyFill="1" applyBorder="1" applyAlignment="1">
      <alignment horizontal="center" vertical="center" wrapText="1"/>
    </xf>
    <xf numFmtId="0" fontId="22" fillId="4" borderId="3" xfId="0" applyFont="1" applyFill="1" applyBorder="1" applyAlignment="1">
      <alignment horizontal="right" vertical="center" wrapText="1"/>
    </xf>
    <xf numFmtId="0" fontId="11" fillId="4" borderId="3" xfId="0" applyFont="1" applyFill="1" applyBorder="1" applyAlignment="1">
      <alignment horizontal="right" vertical="center" wrapText="1"/>
    </xf>
    <xf numFmtId="3" fontId="11" fillId="4" borderId="3" xfId="0" applyNumberFormat="1" applyFont="1" applyFill="1" applyBorder="1" applyAlignment="1">
      <alignment horizontal="right" vertical="center" wrapText="1"/>
    </xf>
    <xf numFmtId="3" fontId="11" fillId="4" borderId="8" xfId="0" applyNumberFormat="1" applyFont="1" applyFill="1" applyBorder="1" applyAlignment="1">
      <alignment horizontal="right" vertical="center" wrapText="1"/>
    </xf>
    <xf numFmtId="3" fontId="11" fillId="4" borderId="4" xfId="0" applyNumberFormat="1" applyFont="1" applyFill="1" applyBorder="1" applyAlignment="1">
      <alignment horizontal="right" vertical="center" wrapText="1"/>
    </xf>
    <xf numFmtId="3" fontId="11"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wrapText="1"/>
    </xf>
    <xf numFmtId="3" fontId="22" fillId="4" borderId="3" xfId="0" applyNumberFormat="1" applyFont="1" applyFill="1" applyBorder="1" applyAlignment="1">
      <alignment horizontal="right" vertical="center" wrapText="1"/>
    </xf>
    <xf numFmtId="3" fontId="22" fillId="4" borderId="8" xfId="0" applyNumberFormat="1" applyFont="1" applyFill="1" applyBorder="1" applyAlignment="1">
      <alignment horizontal="right" vertical="center" wrapText="1"/>
    </xf>
    <xf numFmtId="3" fontId="22" fillId="4" borderId="4" xfId="0" applyNumberFormat="1" applyFont="1" applyFill="1" applyBorder="1" applyAlignment="1">
      <alignment horizontal="right" vertical="center" wrapText="1"/>
    </xf>
    <xf numFmtId="167" fontId="11" fillId="4" borderId="3" xfId="2" applyNumberFormat="1" applyFont="1" applyFill="1" applyBorder="1" applyAlignment="1">
      <alignment horizontal="right" vertical="center" wrapText="1"/>
    </xf>
    <xf numFmtId="167" fontId="11" fillId="4" borderId="8" xfId="2" applyNumberFormat="1" applyFont="1" applyFill="1" applyBorder="1" applyAlignment="1">
      <alignment horizontal="right" vertical="center" wrapText="1"/>
    </xf>
    <xf numFmtId="167" fontId="11" fillId="4" borderId="4" xfId="2" applyNumberFormat="1" applyFont="1" applyFill="1" applyBorder="1" applyAlignment="1">
      <alignment horizontal="right" vertical="center" wrapText="1"/>
    </xf>
    <xf numFmtId="167" fontId="22" fillId="4" borderId="1" xfId="2" applyNumberFormat="1" applyFont="1" applyFill="1" applyBorder="1" applyAlignment="1">
      <alignment horizontal="right" vertical="center" wrapText="1"/>
    </xf>
    <xf numFmtId="167" fontId="11" fillId="4" borderId="1" xfId="2" applyNumberFormat="1" applyFont="1" applyFill="1" applyBorder="1" applyAlignment="1">
      <alignment horizontal="right" vertical="center" wrapText="1"/>
    </xf>
    <xf numFmtId="167" fontId="22" fillId="4" borderId="3" xfId="2" applyNumberFormat="1" applyFont="1" applyFill="1" applyBorder="1" applyAlignment="1">
      <alignment horizontal="right" vertical="center" wrapText="1"/>
    </xf>
    <xf numFmtId="167" fontId="22" fillId="4" borderId="8" xfId="2" applyNumberFormat="1" applyFont="1" applyFill="1" applyBorder="1" applyAlignment="1">
      <alignment horizontal="right" vertical="center" wrapText="1"/>
    </xf>
    <xf numFmtId="167" fontId="22" fillId="4" borderId="4" xfId="2" applyNumberFormat="1" applyFont="1" applyFill="1" applyBorder="1" applyAlignment="1">
      <alignment horizontal="right" vertical="center" wrapText="1"/>
    </xf>
    <xf numFmtId="167" fontId="22" fillId="4" borderId="1" xfId="2" applyNumberFormat="1" applyFont="1" applyFill="1" applyBorder="1" applyAlignment="1">
      <alignment horizontal="right"/>
    </xf>
    <xf numFmtId="0" fontId="11" fillId="4" borderId="0" xfId="0" applyFont="1" applyFill="1" applyAlignment="1">
      <alignment horizontal="right"/>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0" xfId="0" applyFont="1" applyFill="1" applyAlignment="1">
      <alignment vertical="center"/>
    </xf>
    <xf numFmtId="3" fontId="22" fillId="0" borderId="0" xfId="0" applyNumberFormat="1" applyFont="1" applyAlignment="1">
      <alignment vertical="center"/>
    </xf>
    <xf numFmtId="3" fontId="22" fillId="0" borderId="1" xfId="0" applyNumberFormat="1" applyFont="1" applyBorder="1" applyAlignment="1">
      <alignment vertical="center" shrinkToFit="1"/>
    </xf>
    <xf numFmtId="3" fontId="22" fillId="0" borderId="2" xfId="0" applyNumberFormat="1" applyFont="1" applyBorder="1" applyAlignment="1">
      <alignment vertical="center" shrinkToFit="1"/>
    </xf>
    <xf numFmtId="3" fontId="4" fillId="0" borderId="1" xfId="0" applyNumberFormat="1" applyFont="1" applyBorder="1" applyAlignment="1">
      <alignment vertical="center" shrinkToFit="1"/>
    </xf>
    <xf numFmtId="3" fontId="11" fillId="0" borderId="0" xfId="0" applyNumberFormat="1" applyFont="1" applyAlignment="1">
      <alignment vertical="center"/>
    </xf>
    <xf numFmtId="3" fontId="11" fillId="0" borderId="1" xfId="0" applyNumberFormat="1" applyFont="1" applyBorder="1" applyAlignment="1">
      <alignment vertical="center" shrinkToFit="1"/>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center" vertical="center"/>
    </xf>
    <xf numFmtId="0" fontId="11" fillId="0" borderId="14" xfId="0" applyFont="1" applyBorder="1" applyAlignment="1">
      <alignment vertical="center" wrapText="1"/>
    </xf>
    <xf numFmtId="0" fontId="22" fillId="0" borderId="14" xfId="0" applyFont="1" applyBorder="1" applyAlignment="1">
      <alignment horizontal="center" vertical="center" wrapText="1"/>
    </xf>
    <xf numFmtId="0" fontId="22" fillId="0" borderId="14" xfId="0" applyFont="1" applyBorder="1" applyAlignment="1">
      <alignment horizontal="center" vertical="center"/>
    </xf>
    <xf numFmtId="0" fontId="22" fillId="0" borderId="14" xfId="0" applyFont="1" applyBorder="1" applyAlignment="1">
      <alignment vertical="center" wrapText="1"/>
    </xf>
    <xf numFmtId="0" fontId="11" fillId="0" borderId="14" xfId="0" applyFont="1" applyBorder="1" applyAlignment="1">
      <alignment horizontal="center"/>
    </xf>
    <xf numFmtId="0" fontId="11" fillId="0" borderId="14" xfId="0" applyFont="1" applyBorder="1" applyAlignment="1">
      <alignment wrapText="1"/>
    </xf>
    <xf numFmtId="3" fontId="11" fillId="0" borderId="1" xfId="0" applyNumberFormat="1" applyFont="1" applyBorder="1" applyAlignment="1">
      <alignment vertical="center"/>
    </xf>
    <xf numFmtId="3" fontId="22" fillId="0" borderId="2" xfId="0" applyNumberFormat="1" applyFont="1" applyBorder="1" applyAlignment="1">
      <alignment vertical="center"/>
    </xf>
    <xf numFmtId="3" fontId="4" fillId="0" borderId="1" xfId="0" applyNumberFormat="1" applyFont="1" applyBorder="1" applyAlignment="1">
      <alignment vertical="center" wrapText="1"/>
    </xf>
    <xf numFmtId="0" fontId="11" fillId="0" borderId="0" xfId="0" applyFont="1" applyAlignment="1">
      <alignment horizontal="center"/>
    </xf>
    <xf numFmtId="3" fontId="22" fillId="0" borderId="0" xfId="0" applyNumberFormat="1" applyFont="1" applyAlignment="1">
      <alignment horizontal="center" vertical="center"/>
    </xf>
    <xf numFmtId="3" fontId="22" fillId="0" borderId="1" xfId="0" applyNumberFormat="1" applyFont="1" applyBorder="1" applyAlignment="1">
      <alignment horizontal="center" vertical="center" wrapText="1"/>
    </xf>
    <xf numFmtId="3" fontId="29" fillId="0" borderId="0" xfId="0" applyNumberFormat="1" applyFont="1" applyAlignment="1">
      <alignment horizontal="right" vertical="center"/>
    </xf>
    <xf numFmtId="3" fontId="3" fillId="0" borderId="0" xfId="0" applyNumberFormat="1" applyFont="1" applyAlignment="1">
      <alignment vertical="center" wrapText="1"/>
    </xf>
    <xf numFmtId="0" fontId="22" fillId="0" borderId="0" xfId="0" applyFont="1" applyAlignment="1">
      <alignment horizontal="center" vertical="center" wrapText="1"/>
    </xf>
    <xf numFmtId="0" fontId="30" fillId="0" borderId="0" xfId="0" applyFont="1" applyAlignment="1">
      <alignment vertical="center"/>
    </xf>
    <xf numFmtId="0" fontId="21" fillId="0" borderId="0" xfId="0" applyFont="1" applyAlignment="1">
      <alignment vertical="center"/>
    </xf>
    <xf numFmtId="0" fontId="30" fillId="0" borderId="0" xfId="0" applyFont="1" applyAlignment="1">
      <alignment vertical="center" wrapText="1"/>
    </xf>
    <xf numFmtId="3" fontId="21" fillId="0" borderId="0" xfId="0" applyNumberFormat="1" applyFont="1" applyAlignment="1">
      <alignment horizontal="right" vertical="center"/>
    </xf>
    <xf numFmtId="0" fontId="11" fillId="0" borderId="0" xfId="0" applyFont="1" applyAlignment="1">
      <alignment horizontal="center" vertical="center" wrapText="1"/>
    </xf>
    <xf numFmtId="3" fontId="11" fillId="0" borderId="0" xfId="0" applyNumberFormat="1" applyFont="1" applyAlignment="1">
      <alignment vertical="center" wrapText="1"/>
    </xf>
    <xf numFmtId="0" fontId="21" fillId="0" borderId="0" xfId="0" applyFont="1" applyAlignment="1">
      <alignment horizontal="right"/>
    </xf>
    <xf numFmtId="0" fontId="22" fillId="0" borderId="0" xfId="0" applyFont="1" applyAlignment="1">
      <alignment vertical="center" wrapText="1"/>
    </xf>
    <xf numFmtId="3" fontId="22" fillId="0" borderId="0" xfId="0" applyNumberFormat="1" applyFont="1" applyAlignment="1">
      <alignment vertical="center" wrapText="1"/>
    </xf>
    <xf numFmtId="3" fontId="22" fillId="0" borderId="2" xfId="0" applyNumberFormat="1" applyFont="1" applyBorder="1" applyAlignment="1">
      <alignment horizontal="center" vertical="center" wrapText="1"/>
    </xf>
    <xf numFmtId="0" fontId="11" fillId="0" borderId="16" xfId="0" applyFont="1" applyBorder="1" applyAlignment="1">
      <alignment horizontal="center" vertical="center"/>
    </xf>
    <xf numFmtId="0" fontId="22"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0" xfId="0" applyFont="1" applyBorder="1" applyAlignment="1">
      <alignment horizontal="center" vertical="center" wrapText="1"/>
    </xf>
    <xf numFmtId="3" fontId="11" fillId="0" borderId="4" xfId="0" applyNumberFormat="1" applyFont="1" applyBorder="1" applyAlignment="1">
      <alignment vertical="center" shrinkToFit="1"/>
    </xf>
    <xf numFmtId="3" fontId="22" fillId="0" borderId="4" xfId="0" applyNumberFormat="1" applyFont="1" applyBorder="1" applyAlignment="1">
      <alignment vertical="center" shrinkToFit="1"/>
    </xf>
    <xf numFmtId="3" fontId="11" fillId="0" borderId="7" xfId="0" applyNumberFormat="1" applyFont="1" applyBorder="1" applyAlignment="1">
      <alignment vertical="center" shrinkToFit="1"/>
    </xf>
    <xf numFmtId="0" fontId="11" fillId="0" borderId="19" xfId="0" applyFont="1" applyBorder="1" applyAlignment="1">
      <alignment horizontal="center" vertical="center" wrapText="1"/>
    </xf>
    <xf numFmtId="3" fontId="11" fillId="0" borderId="2" xfId="0" applyNumberFormat="1" applyFont="1" applyBorder="1" applyAlignment="1">
      <alignment vertical="center" shrinkToFit="1"/>
    </xf>
    <xf numFmtId="0" fontId="22" fillId="0" borderId="19" xfId="0" applyFont="1" applyBorder="1" applyAlignment="1">
      <alignment horizontal="center" vertical="center" wrapText="1"/>
    </xf>
    <xf numFmtId="0" fontId="11" fillId="0" borderId="14" xfId="0" applyFont="1" applyBorder="1" applyAlignment="1">
      <alignment horizontal="left" vertical="center" wrapText="1"/>
    </xf>
    <xf numFmtId="0" fontId="11" fillId="0" borderId="1" xfId="0" applyFont="1" applyBorder="1" applyAlignment="1">
      <alignment vertical="center" shrinkToFit="1"/>
    </xf>
    <xf numFmtId="0" fontId="11" fillId="0" borderId="21" xfId="0" applyFont="1" applyBorder="1" applyAlignment="1">
      <alignment horizontal="center" vertical="center" wrapText="1"/>
    </xf>
    <xf numFmtId="3" fontId="11" fillId="0" borderId="3" xfId="0" applyNumberFormat="1" applyFont="1" applyBorder="1" applyAlignment="1">
      <alignment vertical="center" shrinkToFit="1"/>
    </xf>
    <xf numFmtId="0" fontId="22" fillId="0" borderId="1" xfId="0" applyFont="1" applyBorder="1" applyAlignment="1">
      <alignment vertical="center"/>
    </xf>
    <xf numFmtId="0" fontId="22" fillId="0" borderId="1" xfId="0" applyFont="1" applyBorder="1" applyAlignment="1">
      <alignment vertical="center" shrinkToFit="1"/>
    </xf>
    <xf numFmtId="41" fontId="22" fillId="3" borderId="1" xfId="0" applyNumberFormat="1" applyFont="1" applyFill="1" applyBorder="1" applyAlignment="1">
      <alignment vertical="center"/>
    </xf>
    <xf numFmtId="0" fontId="22" fillId="3" borderId="0" xfId="0" applyFont="1" applyFill="1" applyAlignment="1">
      <alignment vertical="center"/>
    </xf>
    <xf numFmtId="0" fontId="22" fillId="3" borderId="1" xfId="0" applyFont="1" applyFill="1" applyBorder="1" applyAlignment="1">
      <alignment horizontal="center" vertical="center"/>
    </xf>
    <xf numFmtId="0" fontId="22" fillId="3" borderId="1" xfId="0" applyFont="1" applyFill="1" applyBorder="1" applyAlignment="1">
      <alignment vertical="center"/>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0" xfId="0" applyFont="1" applyFill="1" applyAlignment="1">
      <alignment horizontal="left" vertical="center"/>
    </xf>
    <xf numFmtId="0" fontId="16" fillId="3" borderId="0" xfId="0" applyFont="1" applyFill="1" applyAlignment="1">
      <alignment horizontal="center" vertical="center"/>
    </xf>
    <xf numFmtId="0" fontId="22" fillId="3" borderId="0" xfId="0" applyFont="1" applyFill="1" applyAlignment="1">
      <alignment horizontal="center" vertical="center"/>
    </xf>
    <xf numFmtId="0" fontId="11" fillId="3" borderId="1" xfId="0" applyFont="1" applyFill="1" applyBorder="1" applyAlignment="1">
      <alignment horizontal="left" vertical="center" wrapText="1"/>
    </xf>
    <xf numFmtId="0" fontId="24" fillId="3" borderId="0" xfId="0" applyFont="1" applyFill="1" applyAlignment="1">
      <alignment horizontal="center" vertical="center"/>
    </xf>
    <xf numFmtId="0" fontId="1" fillId="3" borderId="1" xfId="0" applyFont="1" applyFill="1" applyBorder="1" applyAlignment="1">
      <alignment horizontal="center" vertical="center" wrapText="1"/>
    </xf>
    <xf numFmtId="0" fontId="1" fillId="3" borderId="0" xfId="0" applyFont="1" applyFill="1" applyAlignment="1">
      <alignment horizontal="center" vertical="center"/>
    </xf>
    <xf numFmtId="0" fontId="1" fillId="0" borderId="0" xfId="0" applyFont="1" applyAlignment="1">
      <alignment horizontal="center" vertical="center"/>
    </xf>
    <xf numFmtId="0" fontId="24" fillId="3" borderId="1" xfId="0" applyFont="1" applyFill="1" applyBorder="1" applyAlignment="1">
      <alignment horizontal="center" vertical="center" wrapText="1"/>
    </xf>
    <xf numFmtId="41" fontId="30" fillId="3" borderId="1" xfId="0" applyNumberFormat="1" applyFont="1" applyFill="1" applyBorder="1" applyAlignment="1">
      <alignment vertical="center"/>
    </xf>
    <xf numFmtId="0" fontId="24" fillId="3" borderId="0" xfId="0" applyFont="1" applyFill="1" applyAlignment="1">
      <alignment vertical="center"/>
    </xf>
    <xf numFmtId="0" fontId="31" fillId="3" borderId="1" xfId="0" applyFont="1" applyFill="1" applyBorder="1" applyAlignment="1">
      <alignment horizontal="left" vertical="center" wrapText="1"/>
    </xf>
    <xf numFmtId="0" fontId="31" fillId="3" borderId="1" xfId="0" applyFont="1" applyFill="1" applyBorder="1" applyAlignment="1">
      <alignment horizontal="center" vertical="center" wrapText="1"/>
    </xf>
    <xf numFmtId="0" fontId="23" fillId="3" borderId="1" xfId="0" applyFont="1" applyFill="1" applyBorder="1" applyAlignment="1">
      <alignment vertical="center"/>
    </xf>
    <xf numFmtId="41" fontId="23" fillId="3" borderId="1" xfId="0" applyNumberFormat="1" applyFont="1" applyFill="1" applyBorder="1" applyAlignment="1">
      <alignment vertical="center"/>
    </xf>
    <xf numFmtId="0" fontId="31" fillId="3" borderId="0" xfId="0" applyFont="1" applyFill="1" applyAlignment="1">
      <alignment vertical="center"/>
    </xf>
    <xf numFmtId="0" fontId="31" fillId="3" borderId="0" xfId="0" applyFont="1" applyFill="1" applyAlignment="1">
      <alignment horizontal="center" vertical="center"/>
    </xf>
    <xf numFmtId="0" fontId="31" fillId="3" borderId="1" xfId="0" applyFont="1" applyFill="1" applyBorder="1" applyAlignment="1">
      <alignment vertical="center" wrapText="1"/>
    </xf>
    <xf numFmtId="0" fontId="11" fillId="3" borderId="1" xfId="0" applyFont="1" applyFill="1" applyBorder="1" applyAlignment="1">
      <alignment vertical="center" wrapText="1"/>
    </xf>
    <xf numFmtId="41" fontId="3" fillId="2" borderId="0" xfId="0" applyNumberFormat="1"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vertical="center" wrapText="1"/>
    </xf>
    <xf numFmtId="0" fontId="10" fillId="0" borderId="0" xfId="0" applyFont="1" applyAlignment="1">
      <alignment horizontal="left" vertical="center" wrapText="1"/>
    </xf>
    <xf numFmtId="0" fontId="2" fillId="0" borderId="0" xfId="0" applyFont="1" applyAlignment="1">
      <alignment horizontal="center" vertical="center"/>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7" fillId="0" borderId="9"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167" fontId="15" fillId="0" borderId="2" xfId="2" applyNumberFormat="1" applyFont="1" applyBorder="1" applyAlignment="1">
      <alignment horizontal="center" vertical="center" wrapText="1"/>
    </xf>
    <xf numFmtId="167" fontId="15" fillId="0" borderId="12" xfId="2" applyNumberFormat="1" applyFont="1" applyBorder="1" applyAlignment="1">
      <alignment horizontal="center" vertical="center" wrapText="1"/>
    </xf>
    <xf numFmtId="167" fontId="15" fillId="0" borderId="11" xfId="2"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8" xfId="0" applyFont="1" applyBorder="1" applyAlignment="1">
      <alignment horizontal="left" vertical="center" wrapText="1"/>
    </xf>
    <xf numFmtId="0" fontId="16" fillId="0" borderId="4" xfId="0" applyFont="1" applyBorder="1" applyAlignment="1">
      <alignment horizontal="left" vertical="center" wrapText="1"/>
    </xf>
    <xf numFmtId="0" fontId="15" fillId="0" borderId="2" xfId="0" applyFont="1" applyBorder="1" applyAlignment="1">
      <alignment horizontal="center"/>
    </xf>
    <xf numFmtId="0" fontId="15" fillId="0" borderId="12" xfId="0" applyFont="1" applyBorder="1" applyAlignment="1">
      <alignment horizontal="center"/>
    </xf>
    <xf numFmtId="167" fontId="15" fillId="0" borderId="1" xfId="2" applyNumberFormat="1" applyFont="1" applyBorder="1" applyAlignment="1">
      <alignment horizontal="center" vertical="center" wrapText="1"/>
    </xf>
    <xf numFmtId="167" fontId="15" fillId="0" borderId="3" xfId="2" applyNumberFormat="1" applyFont="1" applyBorder="1" applyAlignment="1">
      <alignment horizontal="center" vertical="center" wrapText="1"/>
    </xf>
    <xf numFmtId="167" fontId="15" fillId="0" borderId="8" xfId="2" applyNumberFormat="1" applyFont="1" applyBorder="1" applyAlignment="1">
      <alignment horizontal="center" vertical="center" wrapText="1"/>
    </xf>
    <xf numFmtId="167" fontId="15" fillId="0" borderId="4" xfId="2" applyNumberFormat="1" applyFont="1" applyBorder="1" applyAlignment="1">
      <alignment horizontal="center" vertical="center" wrapText="1"/>
    </xf>
    <xf numFmtId="166" fontId="15" fillId="0" borderId="2" xfId="1" applyNumberFormat="1" applyFont="1" applyFill="1" applyBorder="1" applyAlignment="1">
      <alignment horizontal="center" vertical="center" wrapText="1"/>
    </xf>
    <xf numFmtId="166" fontId="15" fillId="0" borderId="11" xfId="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horizontal="center" vertical="center" wrapText="1"/>
    </xf>
    <xf numFmtId="0" fontId="20" fillId="0" borderId="0" xfId="0" applyFont="1" applyAlignment="1">
      <alignment horizontal="center" vertical="center"/>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166" fontId="23" fillId="0" borderId="2" xfId="1" applyNumberFormat="1" applyFont="1" applyFill="1" applyBorder="1" applyAlignment="1">
      <alignment horizontal="center" vertical="center" wrapText="1"/>
    </xf>
    <xf numFmtId="166" fontId="23" fillId="0" borderId="11" xfId="1" applyNumberFormat="1"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166" fontId="23" fillId="0" borderId="12" xfId="1" applyNumberFormat="1" applyFont="1" applyFill="1" applyBorder="1" applyAlignment="1">
      <alignment horizontal="center" vertical="center" wrapText="1"/>
    </xf>
    <xf numFmtId="166" fontId="23" fillId="0" borderId="2" xfId="1" applyNumberFormat="1" applyFont="1" applyBorder="1" applyAlignment="1">
      <alignment horizontal="center" vertical="center" wrapText="1"/>
    </xf>
    <xf numFmtId="166" fontId="23" fillId="0" borderId="12" xfId="1" applyNumberFormat="1" applyFont="1" applyBorder="1" applyAlignment="1">
      <alignment horizontal="center" vertical="center" wrapText="1"/>
    </xf>
    <xf numFmtId="166" fontId="23" fillId="0" borderId="11" xfId="1"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3" xfId="0" quotePrefix="1" applyFont="1" applyBorder="1" applyAlignment="1">
      <alignment horizontal="left" vertical="center" wrapText="1"/>
    </xf>
    <xf numFmtId="0" fontId="22" fillId="0" borderId="8" xfId="0" quotePrefix="1" applyFont="1" applyBorder="1" applyAlignment="1">
      <alignment horizontal="left" vertical="center" wrapText="1"/>
    </xf>
    <xf numFmtId="0" fontId="22" fillId="0" borderId="4" xfId="0" quotePrefix="1" applyFont="1" applyBorder="1" applyAlignment="1">
      <alignment horizontal="left" vertical="center" wrapText="1"/>
    </xf>
    <xf numFmtId="0" fontId="22" fillId="0" borderId="12" xfId="0" applyFont="1" applyBorder="1" applyAlignment="1">
      <alignment horizontal="center" vertical="center" wrapText="1"/>
    </xf>
    <xf numFmtId="167" fontId="22" fillId="0" borderId="3" xfId="2" quotePrefix="1" applyNumberFormat="1" applyFont="1" applyBorder="1" applyAlignment="1">
      <alignment horizontal="center" vertical="center" wrapText="1"/>
    </xf>
    <xf numFmtId="167" fontId="22" fillId="0" borderId="8" xfId="2" quotePrefix="1" applyNumberFormat="1" applyFont="1" applyBorder="1" applyAlignment="1">
      <alignment horizontal="center" vertical="center" wrapText="1"/>
    </xf>
    <xf numFmtId="167" fontId="22" fillId="0" borderId="4" xfId="2" quotePrefix="1"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30" fillId="0" borderId="0" xfId="0" applyFont="1" applyAlignment="1">
      <alignment horizontal="center" vertical="center" wrapText="1"/>
    </xf>
    <xf numFmtId="0" fontId="21" fillId="0" borderId="0" xfId="0" applyFont="1" applyAlignment="1">
      <alignment horizontal="center" vertical="center"/>
    </xf>
    <xf numFmtId="0" fontId="30" fillId="0" borderId="0" xfId="0" applyFont="1" applyAlignment="1">
      <alignment horizontal="center" vertical="center"/>
    </xf>
    <xf numFmtId="3" fontId="22" fillId="0" borderId="2" xfId="0" applyNumberFormat="1" applyFont="1" applyBorder="1" applyAlignment="1">
      <alignment horizontal="center" vertical="center" wrapText="1"/>
    </xf>
    <xf numFmtId="3" fontId="22" fillId="0" borderId="11" xfId="0" applyNumberFormat="1" applyFont="1" applyBorder="1" applyAlignment="1">
      <alignment horizontal="center" vertical="center" wrapText="1"/>
    </xf>
    <xf numFmtId="0" fontId="22" fillId="0" borderId="13" xfId="0" applyFont="1" applyBorder="1" applyAlignment="1">
      <alignment horizontal="center" vertical="center"/>
    </xf>
    <xf numFmtId="0" fontId="11" fillId="0" borderId="16" xfId="0" applyFont="1" applyBorder="1"/>
    <xf numFmtId="0" fontId="22" fillId="0" borderId="13" xfId="0" applyFont="1" applyBorder="1" applyAlignment="1">
      <alignment horizontal="center" vertical="center" wrapText="1"/>
    </xf>
    <xf numFmtId="3" fontId="22" fillId="0" borderId="1" xfId="0" applyNumberFormat="1"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11" fillId="0" borderId="18" xfId="0" applyFont="1" applyBorder="1"/>
    <xf numFmtId="0" fontId="11" fillId="0" borderId="1" xfId="0" applyFont="1" applyBorder="1"/>
    <xf numFmtId="3" fontId="22" fillId="0" borderId="12" xfId="0" applyNumberFormat="1" applyFont="1" applyBorder="1" applyAlignment="1">
      <alignment horizontal="center" vertical="center" wrapText="1"/>
    </xf>
    <xf numFmtId="0" fontId="32" fillId="3" borderId="0" xfId="0" applyFont="1" applyFill="1" applyAlignment="1">
      <alignment horizontal="center" vertical="center" wrapText="1"/>
    </xf>
    <xf numFmtId="0" fontId="32" fillId="3" borderId="0" xfId="0" applyFont="1" applyFill="1" applyAlignment="1">
      <alignment horizontal="center" vertical="center"/>
    </xf>
    <xf numFmtId="0" fontId="30"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0" xfId="0" applyFont="1" applyFill="1" applyAlignment="1">
      <alignment horizontal="center" vertical="center"/>
    </xf>
  </cellXfs>
  <cellStyles count="3">
    <cellStyle name="Comma" xfId="2" builtinId="3"/>
    <cellStyle name="Comma 2" xfId="1" xr:uid="{00000000-0005-0000-0000-000001000000}"/>
    <cellStyle name="Normal" xfId="0" builtinId="0"/>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ua%20s&#7855;m%20t&#7853;p%20trung/2.%20Mua%20s&#7855;m%20thi&#7871;t%20b&#7883;%20d&#7841;y%20h&#7885;c/Noi%20dung%20QD.1907%20(04.7.2022)/THIET%20BI%20CAP%20THCS%20QD.190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Ban%20DDNC%202022/Mua%20s&#7855;m%20tt/T&#7893;ng%20h&#7907;p%20b&#225;o%20gi&#225;%20th&#225;ng%2010.2022/T&#7893;ng%20h&#7907;p%20b&#225;o%20gi&#225;%20th&#225;ng%2010.2022/C&#244;ng%20ty%20TNHH%20ph&#225;t%20tri&#7875;n%20c&#244;ng%20ngh&#7879;%20H&#7843;i%20Nam/B&#193;O%20GI&#193;%20L2-6%20NG&#192;Y%2026-1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PC_HP/Documents/Zalo%20Received%20Files/THIET%20BI%20CAP%20TIEU%20HO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PC_HP/Documents/Zalo%20Received%20Files/THIET%20BI%20CAP%20TH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a%20s&#7855;m%20t&#7853;p%20trung/2022/T&#7893;ng%20h&#7907;p%20b&#225;o%20gi&#225;%20th&#225;ng%2010.2022/T&#7893;ng%20h&#7907;p%20b&#225;o%20gi&#225;%20th&#225;ng%2010.2022/C&#244;ng%20ty%20C&#7893;%20ph&#7847;n%20c&#244;ng%20ngh&#7879;%20vi&#7877;n%20th&#244;ng%20Khang%20L&#226;m/HSCG%2030.10.22/Class%206%20KL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ua%20s&#7855;m%20t&#7853;p%20trung/2.%20Mua%20s&#7855;m%20thi&#7871;t%20b&#7883;%20d&#7841;y%20h&#7885;c/T&#7893;ng%20h&#7907;p%20b&#225;o%20gi&#225;%20th&#225;ng%2010.2022/C&#244;ng%20ty%20C&#7893;%20ph&#7847;n%20s&#7843;n%20xu&#7845;t%20thi&#7871;t%20b&#7883;%20gi&#225;o%20d&#7909;c%20V&#259;n%20Lang/B&#225;o%20gi&#225;%20thi&#7871;t%20b&#788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ua%20s&#7855;m%20t&#7853;p%20trung/2022/T&#7893;ng%20h&#7907;p%20b&#225;o%20gi&#225;%20th&#225;ng%2010.2022/T&#7893;ng%20h&#7907;p%20b&#225;o%20gi&#225;%20th&#225;ng%2010.2022/C&#244;ng%20ty%20TNHH%20ph&#225;t%20tri&#7875;n%20c&#244;ng%20ngh&#7879;%20H&#7843;i%20Nam/B&#193;O%20GI&#193;%20L2-6%20NG&#192;Y%2026-1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ua%20s&#7855;m%20t&#7853;p%20trung/2022/ph&#7909;%20l&#7909;c%20gi&#225;%20l&#7899;p%202%20(t&#7893;ng%20h&#7907;p).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NIVNI.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an%20DDNC%202022/Mua%20s&#7855;m%20tt/Noi%20dung%20QD.1907%20(04.7.2022)/THIET%20BI%20CAP%20TIEU%20HOC%20QD.19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Ban%20DDNC%202022/Mua%20s&#7855;m%20tt/T&#7893;ng%20h&#7907;p%20b&#225;o%20gi&#225;%20th&#225;ng%2010.2022/T&#7893;ng%20h&#7907;p%20b&#225;o%20gi&#225;%20th&#225;ng%2010.2022/C&#244;ng%20ty%20C&#7893;%20ph&#7847;n%20c&#244;ng%20ngh&#7879;%20vi&#7877;n%20th&#244;ng%20Khang%20L&#226;m/HSCG%2030.10.22/Class%202%20KL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an%20DDNC%202022/Mua%20s&#7855;m%20tt/T&#7893;ng%20h&#7907;p%20b&#225;o%20gi&#225;%20th&#225;ng%2010.2022/T&#7893;ng%20h&#7907;p%20b&#225;o%20gi&#225;%20th&#225;ng%2010.2022/C&#244;ng%20ty%20C&#7893;%20ph&#7847;n%20s&#7843;n%20xu&#7845;t%20thi&#7871;t%20b&#7883;%20gi&#225;o%20d&#7909;c%20V&#259;n%20Lang/B&#225;o%20gi&#225;%20thi&#7871;t%20b&#78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THCU"/>
      <sheetName val="DT"/>
      <sheetName val="HH"/>
      <sheetName val="VD"/>
      <sheetName val="QY"/>
      <sheetName val="UB"/>
      <sheetName val="CP"/>
      <sheetName val="HL"/>
      <sheetName val="DH"/>
      <sheetName val="MC"/>
      <sheetName val="Don gia"/>
    </sheetNames>
    <sheetDataSet>
      <sheetData sheetId="0" refreshError="1">
        <row r="9">
          <cell r="I9">
            <v>592</v>
          </cell>
        </row>
        <row r="10">
          <cell r="I10">
            <v>245</v>
          </cell>
        </row>
        <row r="11">
          <cell r="I11">
            <v>226</v>
          </cell>
        </row>
        <row r="12">
          <cell r="I12">
            <v>7975</v>
          </cell>
        </row>
        <row r="13">
          <cell r="I13">
            <v>1574</v>
          </cell>
        </row>
        <row r="14">
          <cell r="I14">
            <v>230</v>
          </cell>
        </row>
        <row r="16">
          <cell r="I16">
            <v>156</v>
          </cell>
        </row>
        <row r="17">
          <cell r="I17">
            <v>130</v>
          </cell>
        </row>
        <row r="18">
          <cell r="I18">
            <v>133</v>
          </cell>
        </row>
        <row r="19">
          <cell r="I19">
            <v>118</v>
          </cell>
        </row>
        <row r="21">
          <cell r="I21">
            <v>96</v>
          </cell>
        </row>
        <row r="22">
          <cell r="I22">
            <v>86</v>
          </cell>
        </row>
        <row r="24">
          <cell r="I24">
            <v>152</v>
          </cell>
        </row>
        <row r="25">
          <cell r="I25">
            <v>153</v>
          </cell>
        </row>
        <row r="29">
          <cell r="I29">
            <v>214</v>
          </cell>
        </row>
        <row r="30">
          <cell r="I30">
            <v>215</v>
          </cell>
        </row>
        <row r="31">
          <cell r="I31">
            <v>218</v>
          </cell>
        </row>
        <row r="32">
          <cell r="I32">
            <v>215</v>
          </cell>
        </row>
        <row r="33">
          <cell r="I33">
            <v>220</v>
          </cell>
        </row>
        <row r="34">
          <cell r="I34">
            <v>220</v>
          </cell>
        </row>
        <row r="36">
          <cell r="I36">
            <v>221</v>
          </cell>
        </row>
        <row r="37">
          <cell r="I37">
            <v>218</v>
          </cell>
        </row>
        <row r="40">
          <cell r="I40">
            <v>342</v>
          </cell>
        </row>
        <row r="41">
          <cell r="I41">
            <v>1114</v>
          </cell>
        </row>
        <row r="42">
          <cell r="I42">
            <v>2357</v>
          </cell>
        </row>
        <row r="46">
          <cell r="I46">
            <v>2344</v>
          </cell>
        </row>
        <row r="76">
          <cell r="I76">
            <v>157</v>
          </cell>
        </row>
        <row r="79">
          <cell r="I79">
            <v>152</v>
          </cell>
        </row>
        <row r="81">
          <cell r="I81">
            <v>158</v>
          </cell>
        </row>
        <row r="86">
          <cell r="I86">
            <v>160</v>
          </cell>
        </row>
        <row r="89">
          <cell r="I89">
            <v>159</v>
          </cell>
        </row>
        <row r="92">
          <cell r="I92">
            <v>154</v>
          </cell>
        </row>
        <row r="93">
          <cell r="I93">
            <v>156</v>
          </cell>
        </row>
        <row r="96">
          <cell r="I96">
            <v>2046</v>
          </cell>
        </row>
        <row r="97">
          <cell r="I97">
            <v>412</v>
          </cell>
        </row>
        <row r="98">
          <cell r="I98">
            <v>3026</v>
          </cell>
        </row>
        <row r="104">
          <cell r="I104">
            <v>1218</v>
          </cell>
        </row>
        <row r="107">
          <cell r="I107">
            <v>176</v>
          </cell>
        </row>
        <row r="109">
          <cell r="I109">
            <v>174</v>
          </cell>
        </row>
        <row r="112">
          <cell r="I112">
            <v>177</v>
          </cell>
        </row>
        <row r="124">
          <cell r="I124">
            <v>296</v>
          </cell>
        </row>
        <row r="125">
          <cell r="I125">
            <v>297</v>
          </cell>
        </row>
        <row r="126">
          <cell r="I126">
            <v>172</v>
          </cell>
        </row>
        <row r="127">
          <cell r="I127">
            <v>190</v>
          </cell>
        </row>
        <row r="128">
          <cell r="I128">
            <v>194</v>
          </cell>
        </row>
        <row r="133">
          <cell r="I133">
            <v>505</v>
          </cell>
        </row>
        <row r="135">
          <cell r="I135">
            <v>511</v>
          </cell>
        </row>
        <row r="137">
          <cell r="I137">
            <v>151</v>
          </cell>
        </row>
        <row r="138">
          <cell r="I138">
            <v>154</v>
          </cell>
        </row>
        <row r="140">
          <cell r="I140">
            <v>497</v>
          </cell>
        </row>
        <row r="142">
          <cell r="I142">
            <v>153</v>
          </cell>
        </row>
        <row r="144">
          <cell r="I144">
            <v>153</v>
          </cell>
        </row>
        <row r="146">
          <cell r="I146">
            <v>532</v>
          </cell>
        </row>
        <row r="147">
          <cell r="I147">
            <v>518</v>
          </cell>
        </row>
        <row r="154">
          <cell r="I154">
            <v>143</v>
          </cell>
        </row>
        <row r="156">
          <cell r="I156">
            <v>142</v>
          </cell>
        </row>
        <row r="158">
          <cell r="I158">
            <v>140</v>
          </cell>
        </row>
        <row r="160">
          <cell r="I160">
            <v>139</v>
          </cell>
        </row>
        <row r="162">
          <cell r="I162">
            <v>141</v>
          </cell>
        </row>
        <row r="164">
          <cell r="I164">
            <v>141</v>
          </cell>
        </row>
        <row r="165">
          <cell r="I165">
            <v>139</v>
          </cell>
        </row>
        <row r="167">
          <cell r="I167">
            <v>137</v>
          </cell>
        </row>
        <row r="190">
          <cell r="I190">
            <v>686</v>
          </cell>
        </row>
        <row r="191">
          <cell r="I191">
            <v>657</v>
          </cell>
        </row>
        <row r="192">
          <cell r="I192">
            <v>285</v>
          </cell>
        </row>
        <row r="193">
          <cell r="I193">
            <v>651</v>
          </cell>
        </row>
        <row r="194">
          <cell r="I194">
            <v>786</v>
          </cell>
        </row>
        <row r="195">
          <cell r="I195">
            <v>753</v>
          </cell>
        </row>
        <row r="196">
          <cell r="I196">
            <v>758</v>
          </cell>
        </row>
        <row r="197">
          <cell r="I197">
            <v>786</v>
          </cell>
        </row>
        <row r="198">
          <cell r="I198">
            <v>718</v>
          </cell>
        </row>
        <row r="199">
          <cell r="I199">
            <v>214</v>
          </cell>
        </row>
        <row r="200">
          <cell r="I200">
            <v>244</v>
          </cell>
        </row>
        <row r="201">
          <cell r="I201">
            <v>468</v>
          </cell>
        </row>
        <row r="202">
          <cell r="I202">
            <v>130</v>
          </cell>
        </row>
        <row r="203">
          <cell r="I203">
            <v>244</v>
          </cell>
        </row>
        <row r="204">
          <cell r="I204">
            <v>238</v>
          </cell>
        </row>
        <row r="205">
          <cell r="I205">
            <v>243</v>
          </cell>
        </row>
        <row r="206">
          <cell r="I206">
            <v>270</v>
          </cell>
        </row>
        <row r="207">
          <cell r="I207">
            <v>716</v>
          </cell>
        </row>
        <row r="208">
          <cell r="I208">
            <v>702</v>
          </cell>
        </row>
        <row r="209">
          <cell r="I209">
            <v>670</v>
          </cell>
        </row>
        <row r="210">
          <cell r="I210">
            <v>684</v>
          </cell>
        </row>
        <row r="211">
          <cell r="I211">
            <v>612</v>
          </cell>
        </row>
        <row r="212">
          <cell r="I212">
            <v>621</v>
          </cell>
        </row>
        <row r="213">
          <cell r="I213">
            <v>774</v>
          </cell>
        </row>
        <row r="214">
          <cell r="I214">
            <v>801</v>
          </cell>
        </row>
        <row r="215">
          <cell r="I215">
            <v>766</v>
          </cell>
        </row>
        <row r="216">
          <cell r="I216">
            <v>645</v>
          </cell>
        </row>
        <row r="217">
          <cell r="I217">
            <v>634</v>
          </cell>
        </row>
        <row r="218">
          <cell r="I218">
            <v>593</v>
          </cell>
        </row>
        <row r="219">
          <cell r="I219">
            <v>588</v>
          </cell>
        </row>
        <row r="220">
          <cell r="I220">
            <v>639</v>
          </cell>
        </row>
        <row r="221">
          <cell r="I221">
            <v>5276</v>
          </cell>
        </row>
        <row r="222">
          <cell r="I222">
            <v>5305</v>
          </cell>
        </row>
        <row r="223">
          <cell r="I223">
            <v>5220</v>
          </cell>
        </row>
        <row r="224">
          <cell r="I224">
            <v>863</v>
          </cell>
        </row>
        <row r="225">
          <cell r="I225">
            <v>693</v>
          </cell>
        </row>
        <row r="226">
          <cell r="I226">
            <v>625</v>
          </cell>
        </row>
        <row r="227">
          <cell r="I227">
            <v>650</v>
          </cell>
        </row>
        <row r="228">
          <cell r="I228">
            <v>656</v>
          </cell>
        </row>
        <row r="229">
          <cell r="I229">
            <v>619</v>
          </cell>
        </row>
        <row r="230">
          <cell r="I230">
            <v>4994</v>
          </cell>
        </row>
        <row r="231">
          <cell r="I231">
            <v>691</v>
          </cell>
        </row>
        <row r="232">
          <cell r="I232">
            <v>662</v>
          </cell>
        </row>
        <row r="233">
          <cell r="I233">
            <v>673</v>
          </cell>
        </row>
        <row r="234">
          <cell r="I234">
            <v>684</v>
          </cell>
        </row>
        <row r="235">
          <cell r="I235">
            <v>692</v>
          </cell>
        </row>
        <row r="236">
          <cell r="I236">
            <v>628</v>
          </cell>
        </row>
        <row r="237">
          <cell r="I237">
            <v>719</v>
          </cell>
        </row>
        <row r="238">
          <cell r="I238">
            <v>693</v>
          </cell>
        </row>
        <row r="239">
          <cell r="I239">
            <v>660</v>
          </cell>
        </row>
        <row r="240">
          <cell r="I240">
            <v>749</v>
          </cell>
        </row>
        <row r="241">
          <cell r="I241">
            <v>289</v>
          </cell>
        </row>
        <row r="242">
          <cell r="I242">
            <v>861</v>
          </cell>
        </row>
        <row r="243">
          <cell r="I243">
            <v>748</v>
          </cell>
        </row>
        <row r="244">
          <cell r="I244">
            <v>858</v>
          </cell>
        </row>
        <row r="245">
          <cell r="I245">
            <v>1419</v>
          </cell>
        </row>
        <row r="248">
          <cell r="I248">
            <v>10369</v>
          </cell>
        </row>
        <row r="249">
          <cell r="I249">
            <v>630</v>
          </cell>
        </row>
        <row r="250">
          <cell r="I250">
            <v>5295</v>
          </cell>
        </row>
        <row r="251">
          <cell r="I251">
            <v>9956</v>
          </cell>
        </row>
        <row r="252">
          <cell r="I252">
            <v>9952</v>
          </cell>
        </row>
        <row r="253">
          <cell r="I253">
            <v>10055</v>
          </cell>
        </row>
        <row r="254">
          <cell r="I254">
            <v>9861.5</v>
          </cell>
        </row>
        <row r="255">
          <cell r="I255">
            <v>5045.6000000000004</v>
          </cell>
        </row>
        <row r="256">
          <cell r="I256">
            <v>5060.6000000000004</v>
          </cell>
        </row>
        <row r="257">
          <cell r="I257">
            <v>5118</v>
          </cell>
        </row>
        <row r="258">
          <cell r="I258">
            <v>5183</v>
          </cell>
        </row>
        <row r="260">
          <cell r="I260">
            <v>9840.6</v>
          </cell>
        </row>
        <row r="261">
          <cell r="I261">
            <v>5098.6000000000004</v>
          </cell>
        </row>
        <row r="262">
          <cell r="I262">
            <v>110.30000000000001</v>
          </cell>
        </row>
        <row r="263">
          <cell r="I263">
            <v>217.24999999999994</v>
          </cell>
        </row>
        <row r="264">
          <cell r="I264">
            <v>122.05000000000001</v>
          </cell>
        </row>
        <row r="265">
          <cell r="I265">
            <v>1036</v>
          </cell>
        </row>
        <row r="266">
          <cell r="I266">
            <v>1069.5999999999999</v>
          </cell>
        </row>
        <row r="267">
          <cell r="I267">
            <v>9900.6</v>
          </cell>
        </row>
        <row r="268">
          <cell r="I268">
            <v>24.200000000000003</v>
          </cell>
        </row>
        <row r="269">
          <cell r="I269">
            <v>27.5</v>
          </cell>
        </row>
        <row r="270">
          <cell r="I270">
            <v>118.9</v>
          </cell>
        </row>
        <row r="271">
          <cell r="I271">
            <v>10245.200000000001</v>
          </cell>
        </row>
        <row r="272">
          <cell r="I272">
            <v>10520</v>
          </cell>
        </row>
        <row r="273">
          <cell r="I273">
            <v>309.5</v>
          </cell>
        </row>
        <row r="274">
          <cell r="I274">
            <v>19.95</v>
          </cell>
        </row>
        <row r="275">
          <cell r="I275">
            <v>20.75</v>
          </cell>
        </row>
        <row r="276">
          <cell r="I276">
            <v>218</v>
          </cell>
        </row>
        <row r="277">
          <cell r="I277">
            <v>164.2</v>
          </cell>
        </row>
        <row r="278">
          <cell r="I278">
            <v>10102</v>
          </cell>
        </row>
        <row r="279">
          <cell r="I279">
            <v>5131</v>
          </cell>
        </row>
        <row r="280">
          <cell r="I280">
            <v>5193</v>
          </cell>
        </row>
        <row r="281">
          <cell r="I281">
            <v>10089</v>
          </cell>
        </row>
        <row r="286">
          <cell r="I286">
            <v>195</v>
          </cell>
        </row>
        <row r="289">
          <cell r="I289">
            <v>197</v>
          </cell>
        </row>
        <row r="290">
          <cell r="I290">
            <v>198</v>
          </cell>
        </row>
        <row r="293">
          <cell r="I293">
            <v>194</v>
          </cell>
        </row>
        <row r="294">
          <cell r="I294">
            <v>194</v>
          </cell>
        </row>
        <row r="295">
          <cell r="I295">
            <v>198</v>
          </cell>
        </row>
        <row r="296">
          <cell r="I296">
            <v>197</v>
          </cell>
        </row>
        <row r="298">
          <cell r="I298">
            <v>189</v>
          </cell>
        </row>
        <row r="300">
          <cell r="I300">
            <v>189</v>
          </cell>
        </row>
        <row r="301">
          <cell r="I301">
            <v>191</v>
          </cell>
        </row>
        <row r="302">
          <cell r="I302">
            <v>191</v>
          </cell>
        </row>
        <row r="303">
          <cell r="I303">
            <v>191</v>
          </cell>
        </row>
        <row r="343">
          <cell r="I343">
            <v>1056</v>
          </cell>
        </row>
        <row r="346">
          <cell r="I346">
            <v>1058</v>
          </cell>
        </row>
        <row r="347">
          <cell r="I347">
            <v>1048</v>
          </cell>
        </row>
        <row r="370">
          <cell r="I370">
            <v>471</v>
          </cell>
        </row>
        <row r="371">
          <cell r="I371">
            <v>478</v>
          </cell>
        </row>
        <row r="372">
          <cell r="I372">
            <v>176</v>
          </cell>
        </row>
        <row r="374">
          <cell r="I374">
            <v>476</v>
          </cell>
        </row>
        <row r="375">
          <cell r="I375">
            <v>580</v>
          </cell>
        </row>
        <row r="376">
          <cell r="I376">
            <v>160</v>
          </cell>
        </row>
        <row r="377">
          <cell r="I377">
            <v>244</v>
          </cell>
        </row>
        <row r="379">
          <cell r="I379">
            <v>143</v>
          </cell>
        </row>
        <row r="380">
          <cell r="I380">
            <v>457</v>
          </cell>
        </row>
        <row r="381">
          <cell r="I381">
            <v>132</v>
          </cell>
        </row>
        <row r="388">
          <cell r="I388">
            <v>156</v>
          </cell>
        </row>
        <row r="389">
          <cell r="I389">
            <v>157</v>
          </cell>
        </row>
        <row r="390">
          <cell r="I390">
            <v>151</v>
          </cell>
        </row>
        <row r="391">
          <cell r="I391">
            <v>170</v>
          </cell>
        </row>
        <row r="393">
          <cell r="I393">
            <v>162</v>
          </cell>
        </row>
        <row r="394">
          <cell r="I394">
            <v>167</v>
          </cell>
        </row>
        <row r="395">
          <cell r="I395">
            <v>169</v>
          </cell>
        </row>
        <row r="397">
          <cell r="I397">
            <v>174</v>
          </cell>
        </row>
        <row r="398">
          <cell r="I398">
            <v>173</v>
          </cell>
        </row>
        <row r="399">
          <cell r="I399">
            <v>173</v>
          </cell>
        </row>
        <row r="401">
          <cell r="I401">
            <v>151</v>
          </cell>
        </row>
        <row r="402">
          <cell r="I402">
            <v>151</v>
          </cell>
        </row>
        <row r="403">
          <cell r="I403">
            <v>168</v>
          </cell>
        </row>
        <row r="414">
          <cell r="I414">
            <v>203</v>
          </cell>
        </row>
        <row r="416">
          <cell r="I416">
            <v>552</v>
          </cell>
        </row>
        <row r="417">
          <cell r="I417">
            <v>559</v>
          </cell>
        </row>
        <row r="418">
          <cell r="I418">
            <v>556</v>
          </cell>
        </row>
        <row r="419">
          <cell r="I419">
            <v>556</v>
          </cell>
        </row>
        <row r="422">
          <cell r="I422">
            <v>576</v>
          </cell>
        </row>
        <row r="423">
          <cell r="I423">
            <v>569</v>
          </cell>
        </row>
        <row r="433">
          <cell r="I433">
            <v>2516</v>
          </cell>
        </row>
        <row r="435">
          <cell r="I435">
            <v>2287</v>
          </cell>
        </row>
        <row r="444">
          <cell r="I444">
            <v>130</v>
          </cell>
        </row>
        <row r="445">
          <cell r="I445">
            <v>142</v>
          </cell>
        </row>
        <row r="446">
          <cell r="I446">
            <v>12317</v>
          </cell>
        </row>
        <row r="450">
          <cell r="I450">
            <v>196</v>
          </cell>
        </row>
        <row r="451">
          <cell r="I451">
            <v>495</v>
          </cell>
        </row>
        <row r="452">
          <cell r="I452">
            <v>193</v>
          </cell>
        </row>
        <row r="453">
          <cell r="I453">
            <v>691</v>
          </cell>
        </row>
        <row r="454">
          <cell r="I454">
            <v>213</v>
          </cell>
        </row>
        <row r="455">
          <cell r="I455">
            <v>3803</v>
          </cell>
        </row>
        <row r="457">
          <cell r="I457">
            <v>3697</v>
          </cell>
        </row>
        <row r="458">
          <cell r="I458">
            <v>206</v>
          </cell>
        </row>
        <row r="459">
          <cell r="I459">
            <v>356</v>
          </cell>
        </row>
        <row r="460">
          <cell r="I460">
            <v>229</v>
          </cell>
        </row>
        <row r="465">
          <cell r="I465">
            <v>1841</v>
          </cell>
        </row>
        <row r="466">
          <cell r="I466">
            <v>262</v>
          </cell>
        </row>
        <row r="476">
          <cell r="I476">
            <v>2281</v>
          </cell>
        </row>
        <row r="477">
          <cell r="I477">
            <v>77</v>
          </cell>
        </row>
        <row r="479">
          <cell r="I479">
            <v>1852</v>
          </cell>
        </row>
        <row r="480">
          <cell r="I480">
            <v>159</v>
          </cell>
        </row>
        <row r="493">
          <cell r="I493">
            <v>4329</v>
          </cell>
        </row>
        <row r="494">
          <cell r="I494">
            <v>205</v>
          </cell>
        </row>
        <row r="517">
          <cell r="I517">
            <v>743</v>
          </cell>
        </row>
        <row r="518">
          <cell r="I518">
            <v>1488</v>
          </cell>
        </row>
        <row r="519">
          <cell r="I519">
            <v>3005</v>
          </cell>
        </row>
        <row r="520">
          <cell r="I520">
            <v>751</v>
          </cell>
        </row>
        <row r="521">
          <cell r="I521">
            <v>742</v>
          </cell>
        </row>
        <row r="530">
          <cell r="I530">
            <v>143</v>
          </cell>
        </row>
        <row r="538">
          <cell r="I538">
            <v>294</v>
          </cell>
        </row>
        <row r="540">
          <cell r="I540">
            <v>354</v>
          </cell>
        </row>
        <row r="542">
          <cell r="I542">
            <v>176</v>
          </cell>
        </row>
        <row r="543">
          <cell r="I543">
            <v>6508</v>
          </cell>
        </row>
        <row r="544">
          <cell r="I544">
            <v>6866</v>
          </cell>
        </row>
        <row r="545">
          <cell r="I545">
            <v>7069</v>
          </cell>
        </row>
        <row r="546">
          <cell r="I546">
            <v>7014</v>
          </cell>
        </row>
        <row r="547">
          <cell r="I547">
            <v>6964</v>
          </cell>
        </row>
        <row r="548">
          <cell r="I548">
            <v>13523</v>
          </cell>
        </row>
        <row r="549">
          <cell r="I549">
            <v>6810</v>
          </cell>
        </row>
        <row r="550">
          <cell r="I550">
            <v>7336</v>
          </cell>
        </row>
        <row r="559">
          <cell r="I559">
            <v>276</v>
          </cell>
        </row>
        <row r="564">
          <cell r="I564">
            <v>1426</v>
          </cell>
        </row>
        <row r="566">
          <cell r="I566">
            <v>1033</v>
          </cell>
        </row>
        <row r="567">
          <cell r="I567">
            <v>607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
          <cell r="R8">
            <v>26854</v>
          </cell>
        </row>
        <row r="9">
          <cell r="R9">
            <v>59246</v>
          </cell>
        </row>
        <row r="10">
          <cell r="R10">
            <v>3912500</v>
          </cell>
        </row>
        <row r="11">
          <cell r="R11">
            <v>5461</v>
          </cell>
        </row>
        <row r="12">
          <cell r="R12">
            <v>73693</v>
          </cell>
        </row>
        <row r="15">
          <cell r="R15">
            <v>1101100</v>
          </cell>
        </row>
        <row r="16">
          <cell r="R16">
            <v>11696000</v>
          </cell>
        </row>
        <row r="17">
          <cell r="R17">
            <v>12564675</v>
          </cell>
        </row>
        <row r="18">
          <cell r="R18">
            <v>18933200</v>
          </cell>
        </row>
        <row r="20">
          <cell r="R20">
            <v>12648000</v>
          </cell>
        </row>
        <row r="21">
          <cell r="R21">
            <v>4489350</v>
          </cell>
        </row>
        <row r="23">
          <cell r="R23">
            <v>1647525</v>
          </cell>
        </row>
        <row r="24">
          <cell r="R24">
            <v>860725</v>
          </cell>
        </row>
        <row r="28">
          <cell r="R28">
            <v>46581</v>
          </cell>
        </row>
        <row r="29">
          <cell r="R29">
            <v>66175</v>
          </cell>
        </row>
        <row r="30">
          <cell r="R30">
            <v>48206</v>
          </cell>
        </row>
        <row r="31">
          <cell r="R31">
            <v>47406</v>
          </cell>
        </row>
        <row r="32">
          <cell r="R32">
            <v>48206</v>
          </cell>
        </row>
        <row r="33">
          <cell r="R33">
            <v>48206</v>
          </cell>
        </row>
        <row r="35">
          <cell r="R35">
            <v>28506</v>
          </cell>
        </row>
        <row r="36">
          <cell r="R36">
            <v>117288</v>
          </cell>
        </row>
        <row r="39">
          <cell r="R39">
            <v>203050</v>
          </cell>
        </row>
        <row r="40">
          <cell r="R40">
            <v>1181450</v>
          </cell>
        </row>
        <row r="41">
          <cell r="R41">
            <v>98219</v>
          </cell>
        </row>
        <row r="45">
          <cell r="R45">
            <v>54233</v>
          </cell>
        </row>
        <row r="75">
          <cell r="R75">
            <v>116700</v>
          </cell>
        </row>
        <row r="78">
          <cell r="R78">
            <v>191494</v>
          </cell>
        </row>
        <row r="80">
          <cell r="R80">
            <v>116450</v>
          </cell>
        </row>
        <row r="85">
          <cell r="R85">
            <v>154194</v>
          </cell>
        </row>
        <row r="88">
          <cell r="R88">
            <v>90400</v>
          </cell>
        </row>
        <row r="91">
          <cell r="R91">
            <v>53400</v>
          </cell>
        </row>
        <row r="92">
          <cell r="R92">
            <v>150571</v>
          </cell>
        </row>
        <row r="95">
          <cell r="R95">
            <v>1953450</v>
          </cell>
        </row>
        <row r="96">
          <cell r="R96">
            <v>3646543</v>
          </cell>
        </row>
        <row r="97">
          <cell r="R97">
            <v>236708</v>
          </cell>
        </row>
        <row r="103">
          <cell r="R103">
            <v>16536</v>
          </cell>
        </row>
        <row r="106">
          <cell r="R106">
            <v>94788</v>
          </cell>
        </row>
        <row r="108">
          <cell r="R108">
            <v>277625</v>
          </cell>
        </row>
        <row r="111">
          <cell r="R111">
            <v>142331</v>
          </cell>
        </row>
        <row r="123">
          <cell r="R123">
            <v>535750</v>
          </cell>
        </row>
        <row r="124">
          <cell r="R124">
            <v>535750</v>
          </cell>
        </row>
        <row r="125">
          <cell r="R125">
            <v>31644</v>
          </cell>
        </row>
        <row r="126">
          <cell r="R126">
            <v>505678</v>
          </cell>
        </row>
        <row r="127">
          <cell r="R127">
            <v>187209</v>
          </cell>
        </row>
        <row r="132">
          <cell r="R132">
            <v>19700</v>
          </cell>
        </row>
        <row r="134">
          <cell r="R134">
            <v>20056</v>
          </cell>
        </row>
        <row r="137">
          <cell r="R137">
            <v>39963</v>
          </cell>
        </row>
        <row r="139">
          <cell r="R139">
            <v>20056</v>
          </cell>
        </row>
        <row r="141">
          <cell r="R141">
            <v>39963</v>
          </cell>
        </row>
        <row r="143">
          <cell r="R143">
            <v>39963</v>
          </cell>
        </row>
        <row r="145">
          <cell r="R145">
            <v>20056</v>
          </cell>
        </row>
        <row r="146">
          <cell r="R146">
            <v>20056</v>
          </cell>
        </row>
        <row r="153">
          <cell r="R153">
            <v>49043</v>
          </cell>
        </row>
        <row r="155">
          <cell r="R155">
            <v>48913</v>
          </cell>
        </row>
        <row r="157">
          <cell r="R157">
            <v>48913</v>
          </cell>
        </row>
        <row r="159">
          <cell r="R159">
            <v>48913</v>
          </cell>
        </row>
        <row r="161">
          <cell r="R161">
            <v>48913</v>
          </cell>
        </row>
        <row r="163">
          <cell r="R163">
            <v>48913</v>
          </cell>
        </row>
        <row r="164">
          <cell r="R164">
            <v>48913</v>
          </cell>
        </row>
        <row r="166">
          <cell r="R166">
            <v>46813</v>
          </cell>
        </row>
        <row r="189">
          <cell r="R189">
            <v>1878383</v>
          </cell>
        </row>
        <row r="190">
          <cell r="R190">
            <v>974000</v>
          </cell>
        </row>
        <row r="191">
          <cell r="R191">
            <v>1300000</v>
          </cell>
        </row>
        <row r="192">
          <cell r="R192">
            <v>36198</v>
          </cell>
        </row>
        <row r="193">
          <cell r="R193">
            <v>200000</v>
          </cell>
        </row>
        <row r="194">
          <cell r="R194">
            <v>300000</v>
          </cell>
        </row>
        <row r="195">
          <cell r="R195">
            <v>250000</v>
          </cell>
        </row>
        <row r="196">
          <cell r="R196">
            <v>50000</v>
          </cell>
        </row>
        <row r="197">
          <cell r="R197">
            <v>10000</v>
          </cell>
        </row>
        <row r="198">
          <cell r="R198">
            <v>350000</v>
          </cell>
        </row>
        <row r="199">
          <cell r="R199">
            <v>900000</v>
          </cell>
        </row>
        <row r="200">
          <cell r="R200">
            <v>200000</v>
          </cell>
        </row>
        <row r="201">
          <cell r="R201">
            <v>21735000</v>
          </cell>
        </row>
        <row r="202">
          <cell r="R202">
            <v>90000</v>
          </cell>
        </row>
        <row r="203">
          <cell r="R203">
            <v>90000</v>
          </cell>
        </row>
        <row r="204">
          <cell r="R204">
            <v>99038</v>
          </cell>
        </row>
        <row r="205">
          <cell r="R205">
            <v>382000</v>
          </cell>
        </row>
        <row r="206">
          <cell r="R206">
            <v>80000</v>
          </cell>
        </row>
        <row r="207">
          <cell r="R207">
            <v>50000</v>
          </cell>
        </row>
        <row r="208">
          <cell r="R208">
            <v>95000</v>
          </cell>
        </row>
        <row r="209">
          <cell r="R209">
            <v>100000</v>
          </cell>
        </row>
        <row r="210">
          <cell r="R210">
            <v>250000</v>
          </cell>
        </row>
        <row r="211">
          <cell r="R211">
            <v>250000</v>
          </cell>
        </row>
        <row r="212">
          <cell r="R212">
            <v>50000</v>
          </cell>
        </row>
        <row r="213">
          <cell r="R213">
            <v>100000</v>
          </cell>
        </row>
        <row r="214">
          <cell r="R214">
            <v>55000</v>
          </cell>
        </row>
        <row r="215">
          <cell r="R215">
            <v>200000</v>
          </cell>
        </row>
        <row r="216">
          <cell r="R216">
            <v>200000</v>
          </cell>
        </row>
        <row r="217">
          <cell r="R217">
            <v>41000</v>
          </cell>
        </row>
        <row r="218">
          <cell r="R218">
            <v>50000</v>
          </cell>
        </row>
        <row r="219">
          <cell r="R219">
            <v>15000</v>
          </cell>
        </row>
        <row r="220">
          <cell r="R220">
            <v>14000</v>
          </cell>
        </row>
        <row r="221">
          <cell r="R221">
            <v>192000</v>
          </cell>
        </row>
        <row r="222">
          <cell r="R222">
            <v>89000</v>
          </cell>
        </row>
        <row r="223">
          <cell r="R223">
            <v>10000</v>
          </cell>
        </row>
        <row r="224">
          <cell r="R224">
            <v>244000</v>
          </cell>
        </row>
        <row r="225">
          <cell r="R225">
            <v>58600</v>
          </cell>
        </row>
        <row r="226">
          <cell r="R226">
            <v>22000</v>
          </cell>
        </row>
        <row r="227">
          <cell r="R227">
            <v>15000</v>
          </cell>
        </row>
        <row r="228">
          <cell r="R228">
            <v>138104</v>
          </cell>
        </row>
        <row r="229">
          <cell r="R229">
            <v>6307</v>
          </cell>
        </row>
        <row r="230">
          <cell r="R230">
            <v>83500</v>
          </cell>
        </row>
        <row r="231">
          <cell r="R231">
            <v>265000</v>
          </cell>
        </row>
        <row r="232">
          <cell r="R232">
            <v>265000</v>
          </cell>
        </row>
        <row r="233">
          <cell r="R233">
            <v>200000</v>
          </cell>
        </row>
        <row r="234">
          <cell r="R234">
            <v>111000</v>
          </cell>
        </row>
        <row r="235">
          <cell r="R235">
            <v>100000</v>
          </cell>
        </row>
        <row r="236">
          <cell r="R236">
            <v>55816</v>
          </cell>
        </row>
        <row r="237">
          <cell r="R237">
            <v>25000</v>
          </cell>
        </row>
        <row r="238">
          <cell r="R238">
            <v>18893</v>
          </cell>
        </row>
        <row r="239">
          <cell r="R239">
            <v>40616</v>
          </cell>
        </row>
        <row r="240">
          <cell r="R240">
            <v>3000000</v>
          </cell>
        </row>
        <row r="241">
          <cell r="R241">
            <v>60000</v>
          </cell>
        </row>
        <row r="242">
          <cell r="R242">
            <v>200000</v>
          </cell>
        </row>
        <row r="243">
          <cell r="R243">
            <v>4684886</v>
          </cell>
        </row>
        <row r="244">
          <cell r="R244">
            <v>30000</v>
          </cell>
        </row>
        <row r="247">
          <cell r="R247">
            <v>242</v>
          </cell>
        </row>
        <row r="248">
          <cell r="R248">
            <v>8265</v>
          </cell>
        </row>
        <row r="249">
          <cell r="R249">
            <v>1040</v>
          </cell>
        </row>
        <row r="250">
          <cell r="R250">
            <v>2130</v>
          </cell>
        </row>
        <row r="251">
          <cell r="R251">
            <v>480</v>
          </cell>
        </row>
        <row r="252">
          <cell r="R252">
            <v>100</v>
          </cell>
        </row>
        <row r="253">
          <cell r="R253">
            <v>873</v>
          </cell>
        </row>
        <row r="254">
          <cell r="R254">
            <v>3260</v>
          </cell>
        </row>
        <row r="255">
          <cell r="R255">
            <v>1800</v>
          </cell>
        </row>
        <row r="256">
          <cell r="R256">
            <v>5400</v>
          </cell>
        </row>
        <row r="257">
          <cell r="R257">
            <v>20</v>
          </cell>
        </row>
        <row r="258">
          <cell r="R258">
            <v>606</v>
          </cell>
        </row>
        <row r="259">
          <cell r="R259">
            <v>275</v>
          </cell>
        </row>
        <row r="260">
          <cell r="R260">
            <v>557</v>
          </cell>
        </row>
        <row r="261">
          <cell r="R261">
            <v>173000</v>
          </cell>
        </row>
        <row r="262">
          <cell r="R262">
            <v>208000</v>
          </cell>
        </row>
        <row r="263">
          <cell r="R263">
            <v>200000</v>
          </cell>
        </row>
        <row r="264">
          <cell r="R264">
            <v>347</v>
          </cell>
        </row>
        <row r="265">
          <cell r="R265">
            <v>414</v>
          </cell>
        </row>
        <row r="266">
          <cell r="R266">
            <v>64</v>
          </cell>
        </row>
        <row r="267">
          <cell r="R267">
            <v>300000</v>
          </cell>
        </row>
        <row r="268">
          <cell r="R268">
            <v>4972000</v>
          </cell>
        </row>
        <row r="269">
          <cell r="R269">
            <v>160000</v>
          </cell>
        </row>
        <row r="270">
          <cell r="R270">
            <v>257</v>
          </cell>
        </row>
        <row r="271">
          <cell r="R271">
            <v>17000</v>
          </cell>
        </row>
        <row r="272">
          <cell r="R272">
            <v>91000</v>
          </cell>
        </row>
        <row r="273">
          <cell r="R273">
            <v>640000</v>
          </cell>
        </row>
        <row r="274">
          <cell r="R274">
            <v>345000</v>
          </cell>
        </row>
        <row r="275">
          <cell r="R275">
            <v>30000</v>
          </cell>
        </row>
        <row r="276">
          <cell r="R276">
            <v>39000</v>
          </cell>
        </row>
        <row r="277">
          <cell r="R277">
            <v>1080</v>
          </cell>
        </row>
        <row r="278">
          <cell r="R278">
            <v>647</v>
          </cell>
        </row>
        <row r="279">
          <cell r="R279">
            <v>412</v>
          </cell>
        </row>
        <row r="280">
          <cell r="R280">
            <v>250</v>
          </cell>
        </row>
        <row r="285">
          <cell r="R285">
            <v>41573</v>
          </cell>
        </row>
        <row r="288">
          <cell r="R288">
            <v>41573</v>
          </cell>
        </row>
        <row r="289">
          <cell r="R289">
            <v>41573</v>
          </cell>
        </row>
        <row r="292">
          <cell r="R292">
            <v>41573</v>
          </cell>
        </row>
        <row r="293">
          <cell r="R293">
            <v>41573</v>
          </cell>
        </row>
        <row r="294">
          <cell r="R294">
            <v>41573</v>
          </cell>
        </row>
        <row r="297">
          <cell r="R297">
            <v>41573</v>
          </cell>
        </row>
        <row r="299">
          <cell r="R299">
            <v>41573</v>
          </cell>
        </row>
        <row r="300">
          <cell r="R300">
            <v>41573</v>
          </cell>
        </row>
        <row r="301">
          <cell r="R301">
            <v>41573</v>
          </cell>
        </row>
        <row r="302">
          <cell r="R302">
            <v>41573</v>
          </cell>
        </row>
        <row r="342">
          <cell r="R342">
            <v>1757206</v>
          </cell>
        </row>
        <row r="345">
          <cell r="R345">
            <v>2928738</v>
          </cell>
        </row>
        <row r="346">
          <cell r="R346">
            <v>452264</v>
          </cell>
        </row>
        <row r="369">
          <cell r="R369">
            <v>1971000</v>
          </cell>
        </row>
        <row r="370">
          <cell r="R370">
            <v>2787061</v>
          </cell>
        </row>
        <row r="371">
          <cell r="R371">
            <v>10658250</v>
          </cell>
        </row>
        <row r="373">
          <cell r="R373">
            <v>2784542</v>
          </cell>
        </row>
        <row r="374">
          <cell r="R374">
            <v>1916000</v>
          </cell>
        </row>
        <row r="375">
          <cell r="R375">
            <v>66975000</v>
          </cell>
        </row>
        <row r="376">
          <cell r="R376">
            <v>6189800</v>
          </cell>
        </row>
        <row r="378">
          <cell r="R378">
            <v>12564675</v>
          </cell>
        </row>
        <row r="379">
          <cell r="R379">
            <v>1878383</v>
          </cell>
        </row>
        <row r="380">
          <cell r="R380">
            <v>18933200</v>
          </cell>
        </row>
        <row r="387">
          <cell r="R387">
            <v>26764</v>
          </cell>
        </row>
        <row r="388">
          <cell r="R388">
            <v>26764</v>
          </cell>
        </row>
        <row r="389">
          <cell r="R389">
            <v>26679</v>
          </cell>
        </row>
        <row r="390">
          <cell r="R390">
            <v>26679</v>
          </cell>
        </row>
        <row r="392">
          <cell r="R392">
            <v>26679</v>
          </cell>
        </row>
        <row r="393">
          <cell r="R393">
            <v>26679</v>
          </cell>
        </row>
        <row r="394">
          <cell r="R394">
            <v>26679</v>
          </cell>
        </row>
        <row r="396">
          <cell r="R396">
            <v>26679</v>
          </cell>
        </row>
        <row r="397">
          <cell r="R397">
            <v>26679</v>
          </cell>
        </row>
        <row r="398">
          <cell r="R398">
            <v>26679</v>
          </cell>
        </row>
        <row r="400">
          <cell r="R400">
            <v>26679</v>
          </cell>
        </row>
        <row r="401">
          <cell r="R401">
            <v>26679</v>
          </cell>
        </row>
        <row r="402">
          <cell r="R402">
            <v>26679</v>
          </cell>
        </row>
        <row r="413">
          <cell r="R413">
            <v>152178</v>
          </cell>
        </row>
        <row r="415">
          <cell r="R415">
            <v>836040</v>
          </cell>
        </row>
        <row r="416">
          <cell r="R416">
            <v>812300</v>
          </cell>
        </row>
        <row r="417">
          <cell r="R417">
            <v>310320</v>
          </cell>
        </row>
        <row r="418">
          <cell r="R418">
            <v>550160</v>
          </cell>
        </row>
        <row r="421">
          <cell r="R421">
            <v>1047129</v>
          </cell>
        </row>
        <row r="422">
          <cell r="R422">
            <v>234319</v>
          </cell>
        </row>
        <row r="432">
          <cell r="R432">
            <v>12564675</v>
          </cell>
        </row>
        <row r="434">
          <cell r="R434">
            <v>2978450</v>
          </cell>
        </row>
        <row r="443">
          <cell r="R443">
            <v>701750</v>
          </cell>
        </row>
        <row r="444">
          <cell r="R444">
            <v>369875</v>
          </cell>
        </row>
        <row r="445">
          <cell r="R445">
            <v>6225</v>
          </cell>
        </row>
        <row r="449">
          <cell r="R449">
            <v>592522</v>
          </cell>
        </row>
        <row r="450">
          <cell r="R450">
            <v>12104</v>
          </cell>
        </row>
        <row r="451">
          <cell r="R451">
            <v>102148</v>
          </cell>
        </row>
        <row r="452">
          <cell r="R452">
            <v>94943</v>
          </cell>
        </row>
        <row r="453">
          <cell r="R453">
            <v>643644</v>
          </cell>
        </row>
        <row r="454">
          <cell r="R454">
            <v>33526</v>
          </cell>
        </row>
        <row r="456">
          <cell r="R456">
            <v>33929</v>
          </cell>
        </row>
        <row r="457">
          <cell r="R457">
            <v>63164</v>
          </cell>
        </row>
        <row r="458">
          <cell r="R458">
            <v>548386</v>
          </cell>
        </row>
        <row r="459">
          <cell r="R459">
            <v>1353850</v>
          </cell>
        </row>
        <row r="464">
          <cell r="R464">
            <v>88711</v>
          </cell>
        </row>
        <row r="465">
          <cell r="R465">
            <v>1040263</v>
          </cell>
        </row>
        <row r="475">
          <cell r="R475">
            <v>182700</v>
          </cell>
        </row>
        <row r="476">
          <cell r="R476">
            <v>9095000</v>
          </cell>
        </row>
        <row r="478">
          <cell r="R478">
            <v>147700</v>
          </cell>
        </row>
        <row r="479">
          <cell r="R479">
            <v>10199100</v>
          </cell>
        </row>
        <row r="492">
          <cell r="R492">
            <v>13735</v>
          </cell>
        </row>
        <row r="493">
          <cell r="R493">
            <v>1911250</v>
          </cell>
        </row>
        <row r="516">
          <cell r="R516">
            <v>152408</v>
          </cell>
        </row>
        <row r="517">
          <cell r="R517">
            <v>53900</v>
          </cell>
        </row>
        <row r="518">
          <cell r="R518">
            <v>28258</v>
          </cell>
        </row>
        <row r="519">
          <cell r="R519">
            <v>104570</v>
          </cell>
        </row>
        <row r="520">
          <cell r="R520">
            <v>535494</v>
          </cell>
        </row>
        <row r="529">
          <cell r="R529">
            <v>11043250</v>
          </cell>
        </row>
        <row r="537">
          <cell r="R537">
            <v>3579450</v>
          </cell>
        </row>
        <row r="539">
          <cell r="R539">
            <v>2902060</v>
          </cell>
        </row>
        <row r="541">
          <cell r="R541">
            <v>862500</v>
          </cell>
        </row>
        <row r="542">
          <cell r="R542">
            <v>388558</v>
          </cell>
        </row>
        <row r="543">
          <cell r="R543">
            <v>142663</v>
          </cell>
        </row>
        <row r="544">
          <cell r="R544">
            <v>109280</v>
          </cell>
        </row>
        <row r="545">
          <cell r="R545">
            <v>90392</v>
          </cell>
        </row>
        <row r="546">
          <cell r="R546">
            <v>100960</v>
          </cell>
        </row>
        <row r="547">
          <cell r="R547">
            <v>162430</v>
          </cell>
        </row>
        <row r="548">
          <cell r="R548">
            <v>526829</v>
          </cell>
        </row>
        <row r="549">
          <cell r="R549">
            <v>150350</v>
          </cell>
        </row>
        <row r="561">
          <cell r="R561">
            <v>128842</v>
          </cell>
        </row>
        <row r="563">
          <cell r="R563">
            <v>162817</v>
          </cell>
        </row>
        <row r="565">
          <cell r="R565">
            <v>1539520</v>
          </cell>
        </row>
        <row r="566">
          <cell r="R566">
            <v>589620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2"/>
      <sheetName val="L6"/>
    </sheetNames>
    <sheetDataSet>
      <sheetData sheetId="0">
        <row r="9">
          <cell r="I9">
            <v>32400</v>
          </cell>
        </row>
        <row r="10">
          <cell r="I10">
            <v>61800</v>
          </cell>
        </row>
        <row r="15">
          <cell r="I15">
            <v>4550000</v>
          </cell>
        </row>
        <row r="24">
          <cell r="I24">
            <v>7600</v>
          </cell>
        </row>
        <row r="26">
          <cell r="I26">
            <v>50400</v>
          </cell>
        </row>
        <row r="27">
          <cell r="I27">
            <v>945000</v>
          </cell>
        </row>
        <row r="35">
          <cell r="I35">
            <v>161900</v>
          </cell>
        </row>
        <row r="40">
          <cell r="I40">
            <v>144300</v>
          </cell>
        </row>
        <row r="45">
          <cell r="I45">
            <v>26700</v>
          </cell>
        </row>
        <row r="81">
          <cell r="I81">
            <v>144400</v>
          </cell>
        </row>
        <row r="93">
          <cell r="I93">
            <v>65600</v>
          </cell>
        </row>
        <row r="101">
          <cell r="I101">
            <v>2679100</v>
          </cell>
        </row>
        <row r="104">
          <cell r="I104">
            <v>70400</v>
          </cell>
        </row>
        <row r="109">
          <cell r="I109">
            <v>152300</v>
          </cell>
        </row>
        <row r="124">
          <cell r="I124">
            <v>15000</v>
          </cell>
        </row>
        <row r="129">
          <cell r="I129">
            <v>15000</v>
          </cell>
        </row>
        <row r="134">
          <cell r="I134">
            <v>15000</v>
          </cell>
        </row>
        <row r="139">
          <cell r="I139">
            <v>10000</v>
          </cell>
        </row>
        <row r="144">
          <cell r="I144">
            <v>10000</v>
          </cell>
        </row>
        <row r="150">
          <cell r="I150">
            <v>10000</v>
          </cell>
        </row>
        <row r="156">
          <cell r="I156">
            <v>10000</v>
          </cell>
        </row>
        <row r="162">
          <cell r="I162">
            <v>10000</v>
          </cell>
        </row>
        <row r="170">
          <cell r="I170">
            <v>24100</v>
          </cell>
        </row>
        <row r="173">
          <cell r="I173">
            <v>72300</v>
          </cell>
        </row>
        <row r="176">
          <cell r="I176">
            <v>37600</v>
          </cell>
        </row>
        <row r="179">
          <cell r="I179">
            <v>32600</v>
          </cell>
        </row>
        <row r="182">
          <cell r="I182">
            <v>31700</v>
          </cell>
        </row>
        <row r="185">
          <cell r="I185">
            <v>31700</v>
          </cell>
        </row>
        <row r="189">
          <cell r="I189">
            <v>15000</v>
          </cell>
        </row>
        <row r="192">
          <cell r="I192">
            <v>10000</v>
          </cell>
        </row>
        <row r="195">
          <cell r="I195">
            <v>18800</v>
          </cell>
        </row>
        <row r="200">
          <cell r="I200">
            <v>1980000</v>
          </cell>
        </row>
        <row r="202">
          <cell r="I202">
            <v>10075000</v>
          </cell>
        </row>
        <row r="204">
          <cell r="I204">
            <v>3925000</v>
          </cell>
        </row>
        <row r="209">
          <cell r="I209">
            <v>640000</v>
          </cell>
        </row>
        <row r="210">
          <cell r="I210">
            <v>9000</v>
          </cell>
        </row>
        <row r="211">
          <cell r="I211">
            <v>114000</v>
          </cell>
        </row>
        <row r="212">
          <cell r="I212">
            <v>97200</v>
          </cell>
        </row>
        <row r="213">
          <cell r="I213">
            <v>626400</v>
          </cell>
        </row>
        <row r="214">
          <cell r="I214">
            <v>19000</v>
          </cell>
        </row>
        <row r="215">
          <cell r="I215">
            <v>350000</v>
          </cell>
        </row>
        <row r="216">
          <cell r="I216">
            <v>28000</v>
          </cell>
        </row>
        <row r="217">
          <cell r="I217">
            <v>56000</v>
          </cell>
        </row>
        <row r="218">
          <cell r="I218">
            <v>1360000</v>
          </cell>
        </row>
        <row r="221">
          <cell r="I221">
            <v>427700</v>
          </cell>
        </row>
        <row r="224">
          <cell r="I224">
            <v>190000</v>
          </cell>
        </row>
        <row r="225">
          <cell r="I225">
            <v>11016000</v>
          </cell>
        </row>
        <row r="228">
          <cell r="I228">
            <v>160000</v>
          </cell>
        </row>
        <row r="229">
          <cell r="I229">
            <v>9020000</v>
          </cell>
        </row>
        <row r="242">
          <cell r="I242">
            <v>115500</v>
          </cell>
        </row>
        <row r="243">
          <cell r="I243">
            <v>16800</v>
          </cell>
        </row>
        <row r="244">
          <cell r="I244">
            <v>15100</v>
          </cell>
        </row>
        <row r="245">
          <cell r="I245">
            <v>121800</v>
          </cell>
        </row>
        <row r="246">
          <cell r="I246">
            <v>315000</v>
          </cell>
        </row>
        <row r="247">
          <cell r="I247">
            <v>210000</v>
          </cell>
        </row>
        <row r="251">
          <cell r="I251">
            <v>57800</v>
          </cell>
        </row>
        <row r="253">
          <cell r="I253">
            <v>335000</v>
          </cell>
        </row>
        <row r="257">
          <cell r="I257">
            <v>716100</v>
          </cell>
        </row>
        <row r="260">
          <cell r="I260">
            <v>1575000</v>
          </cell>
        </row>
        <row r="265">
          <cell r="I265">
            <v>178500</v>
          </cell>
        </row>
        <row r="267">
          <cell r="I267">
            <v>67200</v>
          </cell>
        </row>
        <row r="269">
          <cell r="I269">
            <v>126000</v>
          </cell>
        </row>
        <row r="271">
          <cell r="I271">
            <v>84000</v>
          </cell>
        </row>
        <row r="272">
          <cell r="I272">
            <v>100800</v>
          </cell>
        </row>
        <row r="275">
          <cell r="I275">
            <v>2620800</v>
          </cell>
        </row>
        <row r="278">
          <cell r="I278">
            <v>564900</v>
          </cell>
        </row>
        <row r="285">
          <cell r="I285">
            <v>82200</v>
          </cell>
        </row>
        <row r="288">
          <cell r="I288">
            <v>56000</v>
          </cell>
        </row>
        <row r="290">
          <cell r="I290">
            <v>177200</v>
          </cell>
        </row>
        <row r="304">
          <cell r="I304">
            <v>183800</v>
          </cell>
        </row>
        <row r="309">
          <cell r="I309">
            <v>719000</v>
          </cell>
        </row>
        <row r="312">
          <cell r="I312">
            <v>440000</v>
          </cell>
        </row>
        <row r="313">
          <cell r="I313">
            <v>515000</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
      <sheetName val="HH"/>
      <sheetName val="VD"/>
      <sheetName val="QY"/>
      <sheetName val="UB"/>
      <sheetName val="CP"/>
      <sheetName val="HL"/>
      <sheetName val="DH"/>
      <sheetName val="MC"/>
      <sheetName val="Don gia"/>
    </sheetNames>
    <sheetDataSet>
      <sheetData sheetId="0">
        <row r="9">
          <cell r="H9">
            <v>440</v>
          </cell>
        </row>
        <row r="10">
          <cell r="H10">
            <v>76</v>
          </cell>
        </row>
        <row r="11">
          <cell r="H11">
            <v>117</v>
          </cell>
        </row>
        <row r="12">
          <cell r="H12">
            <v>1520</v>
          </cell>
        </row>
        <row r="13">
          <cell r="H13">
            <v>5</v>
          </cell>
        </row>
        <row r="14">
          <cell r="H14">
            <v>10</v>
          </cell>
        </row>
        <row r="15">
          <cell r="H15">
            <v>13</v>
          </cell>
        </row>
        <row r="16">
          <cell r="H16">
            <v>17</v>
          </cell>
        </row>
        <row r="17">
          <cell r="H17">
            <v>15</v>
          </cell>
        </row>
        <row r="18">
          <cell r="H18">
            <v>9</v>
          </cell>
        </row>
        <row r="19">
          <cell r="H19">
            <v>4</v>
          </cell>
        </row>
        <row r="20">
          <cell r="H20">
            <v>11</v>
          </cell>
        </row>
        <row r="21">
          <cell r="H21">
            <v>15</v>
          </cell>
        </row>
        <row r="22">
          <cell r="H22">
            <v>2</v>
          </cell>
        </row>
        <row r="23">
          <cell r="H23">
            <v>3</v>
          </cell>
        </row>
        <row r="24">
          <cell r="H24">
            <v>6</v>
          </cell>
        </row>
        <row r="25">
          <cell r="H25">
            <v>4</v>
          </cell>
        </row>
        <row r="26">
          <cell r="H26">
            <v>0</v>
          </cell>
        </row>
        <row r="27">
          <cell r="H27">
            <v>0</v>
          </cell>
        </row>
        <row r="28">
          <cell r="H28">
            <v>0</v>
          </cell>
        </row>
        <row r="29">
          <cell r="H29">
            <v>87</v>
          </cell>
        </row>
        <row r="30">
          <cell r="H30">
            <v>86</v>
          </cell>
        </row>
        <row r="31">
          <cell r="H31">
            <v>0</v>
          </cell>
        </row>
        <row r="32">
          <cell r="H32">
            <v>0</v>
          </cell>
        </row>
        <row r="33">
          <cell r="H33">
            <v>0</v>
          </cell>
        </row>
        <row r="34">
          <cell r="H34">
            <v>0</v>
          </cell>
        </row>
        <row r="35">
          <cell r="H35">
            <v>175</v>
          </cell>
        </row>
        <row r="36">
          <cell r="H36">
            <v>0</v>
          </cell>
        </row>
        <row r="37">
          <cell r="H37">
            <v>0</v>
          </cell>
        </row>
        <row r="38">
          <cell r="H38">
            <v>0</v>
          </cell>
        </row>
        <row r="39">
          <cell r="H39">
            <v>92</v>
          </cell>
        </row>
        <row r="40">
          <cell r="H40">
            <v>0</v>
          </cell>
        </row>
        <row r="41">
          <cell r="H41">
            <v>0</v>
          </cell>
        </row>
        <row r="42">
          <cell r="H42">
            <v>0</v>
          </cell>
        </row>
        <row r="43">
          <cell r="H43">
            <v>2764</v>
          </cell>
        </row>
        <row r="44">
          <cell r="H44">
            <v>2764</v>
          </cell>
        </row>
        <row r="45">
          <cell r="H45">
            <v>0</v>
          </cell>
        </row>
        <row r="46">
          <cell r="H46">
            <v>0</v>
          </cell>
        </row>
        <row r="47">
          <cell r="H47">
            <v>373</v>
          </cell>
        </row>
        <row r="48">
          <cell r="H48">
            <v>387</v>
          </cell>
        </row>
        <row r="49">
          <cell r="H49">
            <v>0</v>
          </cell>
        </row>
        <row r="50">
          <cell r="H50">
            <v>0</v>
          </cell>
        </row>
        <row r="51">
          <cell r="H51">
            <v>0</v>
          </cell>
        </row>
        <row r="52">
          <cell r="H52">
            <v>0</v>
          </cell>
        </row>
        <row r="53">
          <cell r="H53">
            <v>0</v>
          </cell>
        </row>
        <row r="54">
          <cell r="H54">
            <v>2756</v>
          </cell>
        </row>
        <row r="55">
          <cell r="H55">
            <v>172</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21</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445</v>
          </cell>
        </row>
        <row r="80">
          <cell r="H80">
            <v>0</v>
          </cell>
        </row>
        <row r="81">
          <cell r="H81">
            <v>0</v>
          </cell>
        </row>
        <row r="82">
          <cell r="H82">
            <v>0</v>
          </cell>
        </row>
        <row r="83">
          <cell r="H83">
            <v>460</v>
          </cell>
        </row>
        <row r="84">
          <cell r="H84">
            <v>0</v>
          </cell>
        </row>
        <row r="85">
          <cell r="H85">
            <v>0</v>
          </cell>
        </row>
        <row r="86">
          <cell r="H86">
            <v>0</v>
          </cell>
        </row>
        <row r="87">
          <cell r="H87">
            <v>460</v>
          </cell>
        </row>
        <row r="88">
          <cell r="H88">
            <v>0</v>
          </cell>
        </row>
        <row r="89">
          <cell r="H89">
            <v>0</v>
          </cell>
        </row>
        <row r="90">
          <cell r="H90">
            <v>457</v>
          </cell>
        </row>
        <row r="91">
          <cell r="H91">
            <v>0</v>
          </cell>
        </row>
        <row r="92">
          <cell r="H92">
            <v>0</v>
          </cell>
        </row>
        <row r="93">
          <cell r="H93">
            <v>0</v>
          </cell>
        </row>
        <row r="94">
          <cell r="H94">
            <v>0</v>
          </cell>
        </row>
        <row r="95">
          <cell r="H95">
            <v>460</v>
          </cell>
        </row>
        <row r="96">
          <cell r="H96">
            <v>0</v>
          </cell>
        </row>
        <row r="97">
          <cell r="H97">
            <v>0</v>
          </cell>
        </row>
        <row r="98">
          <cell r="H98">
            <v>460</v>
          </cell>
        </row>
        <row r="99">
          <cell r="H99">
            <v>0</v>
          </cell>
        </row>
        <row r="100">
          <cell r="H100">
            <v>0</v>
          </cell>
        </row>
        <row r="101">
          <cell r="H101">
            <v>460</v>
          </cell>
        </row>
        <row r="102">
          <cell r="H102">
            <v>0</v>
          </cell>
        </row>
        <row r="103">
          <cell r="H103">
            <v>460</v>
          </cell>
        </row>
        <row r="104">
          <cell r="H104">
            <v>0</v>
          </cell>
        </row>
        <row r="105">
          <cell r="H105">
            <v>0</v>
          </cell>
        </row>
        <row r="106">
          <cell r="H106">
            <v>0</v>
          </cell>
        </row>
        <row r="107">
          <cell r="H107">
            <v>0</v>
          </cell>
        </row>
        <row r="108">
          <cell r="H108">
            <v>450</v>
          </cell>
        </row>
        <row r="109">
          <cell r="H109">
            <v>461</v>
          </cell>
        </row>
        <row r="110">
          <cell r="H110">
            <v>0</v>
          </cell>
        </row>
        <row r="111">
          <cell r="H111">
            <v>0</v>
          </cell>
        </row>
        <row r="112">
          <cell r="H112">
            <v>0</v>
          </cell>
        </row>
        <row r="113">
          <cell r="H113">
            <v>0</v>
          </cell>
        </row>
        <row r="114">
          <cell r="H114">
            <v>0</v>
          </cell>
        </row>
        <row r="115">
          <cell r="H115">
            <v>0</v>
          </cell>
        </row>
        <row r="116">
          <cell r="H116">
            <v>0</v>
          </cell>
        </row>
        <row r="117">
          <cell r="H117">
            <v>0</v>
          </cell>
        </row>
        <row r="118">
          <cell r="H118">
            <v>0</v>
          </cell>
        </row>
        <row r="119">
          <cell r="H119">
            <v>478</v>
          </cell>
        </row>
        <row r="120">
          <cell r="H120">
            <v>473</v>
          </cell>
        </row>
        <row r="121">
          <cell r="H121">
            <v>471</v>
          </cell>
        </row>
        <row r="122">
          <cell r="H122">
            <v>473</v>
          </cell>
        </row>
        <row r="123">
          <cell r="H123">
            <v>0</v>
          </cell>
        </row>
        <row r="124">
          <cell r="H124">
            <v>0</v>
          </cell>
        </row>
        <row r="125">
          <cell r="H125">
            <v>0</v>
          </cell>
        </row>
        <row r="126">
          <cell r="H126">
            <v>0</v>
          </cell>
        </row>
        <row r="127">
          <cell r="H127">
            <v>475</v>
          </cell>
        </row>
        <row r="128">
          <cell r="H128">
            <v>475</v>
          </cell>
        </row>
        <row r="129">
          <cell r="H129">
            <v>475</v>
          </cell>
        </row>
        <row r="130">
          <cell r="H130">
            <v>0</v>
          </cell>
        </row>
        <row r="131">
          <cell r="H131">
            <v>0</v>
          </cell>
        </row>
        <row r="132">
          <cell r="H132">
            <v>338</v>
          </cell>
        </row>
        <row r="133">
          <cell r="H133">
            <v>0</v>
          </cell>
        </row>
        <row r="134">
          <cell r="H134">
            <v>25</v>
          </cell>
        </row>
        <row r="135">
          <cell r="H135">
            <v>27</v>
          </cell>
        </row>
        <row r="136">
          <cell r="H136">
            <v>21</v>
          </cell>
        </row>
        <row r="137">
          <cell r="H137">
            <v>0</v>
          </cell>
        </row>
        <row r="138">
          <cell r="H138">
            <v>2</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0</v>
          </cell>
        </row>
        <row r="158">
          <cell r="H158">
            <v>5</v>
          </cell>
        </row>
        <row r="159">
          <cell r="H159">
            <v>0</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1</v>
          </cell>
        </row>
        <row r="180">
          <cell r="H180">
            <v>4</v>
          </cell>
        </row>
        <row r="181">
          <cell r="H181">
            <v>2</v>
          </cell>
        </row>
        <row r="182">
          <cell r="H182">
            <v>7</v>
          </cell>
        </row>
        <row r="183">
          <cell r="H183">
            <v>2</v>
          </cell>
        </row>
        <row r="184">
          <cell r="H184">
            <v>100</v>
          </cell>
        </row>
        <row r="185">
          <cell r="H185">
            <v>7</v>
          </cell>
        </row>
        <row r="186">
          <cell r="H186">
            <v>43</v>
          </cell>
        </row>
        <row r="187">
          <cell r="H187">
            <v>2</v>
          </cell>
        </row>
        <row r="188">
          <cell r="H188">
            <v>3</v>
          </cell>
        </row>
        <row r="189">
          <cell r="H189">
            <v>0</v>
          </cell>
        </row>
        <row r="190">
          <cell r="H190">
            <v>0</v>
          </cell>
        </row>
        <row r="191">
          <cell r="H191">
            <v>254</v>
          </cell>
        </row>
        <row r="192">
          <cell r="H192">
            <v>0</v>
          </cell>
        </row>
        <row r="194">
          <cell r="H194">
            <v>73</v>
          </cell>
        </row>
        <row r="195">
          <cell r="H195">
            <v>0</v>
          </cell>
        </row>
        <row r="196">
          <cell r="H196">
            <v>0</v>
          </cell>
        </row>
        <row r="197">
          <cell r="H197">
            <v>0</v>
          </cell>
        </row>
        <row r="198">
          <cell r="H198">
            <v>0</v>
          </cell>
        </row>
        <row r="199">
          <cell r="H199">
            <v>0</v>
          </cell>
        </row>
        <row r="200">
          <cell r="H200">
            <v>0</v>
          </cell>
        </row>
        <row r="201">
          <cell r="H201">
            <v>0</v>
          </cell>
        </row>
        <row r="202">
          <cell r="H202">
            <v>0</v>
          </cell>
        </row>
        <row r="203">
          <cell r="H203">
            <v>0</v>
          </cell>
        </row>
        <row r="204">
          <cell r="H204">
            <v>0</v>
          </cell>
        </row>
        <row r="205">
          <cell r="H205">
            <v>0</v>
          </cell>
        </row>
        <row r="206">
          <cell r="H206">
            <v>0</v>
          </cell>
        </row>
        <row r="207">
          <cell r="H207">
            <v>0</v>
          </cell>
        </row>
        <row r="208">
          <cell r="H208">
            <v>0</v>
          </cell>
        </row>
        <row r="209">
          <cell r="H209">
            <v>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0</v>
          </cell>
        </row>
        <row r="223">
          <cell r="H223">
            <v>5</v>
          </cell>
        </row>
        <row r="224">
          <cell r="H224">
            <v>10</v>
          </cell>
        </row>
        <row r="225">
          <cell r="H225">
            <v>0</v>
          </cell>
        </row>
        <row r="226">
          <cell r="H226">
            <v>46</v>
          </cell>
        </row>
        <row r="227">
          <cell r="H227">
            <v>50</v>
          </cell>
        </row>
        <row r="228">
          <cell r="H228">
            <v>20</v>
          </cell>
        </row>
        <row r="229">
          <cell r="H229">
            <v>12</v>
          </cell>
        </row>
        <row r="230">
          <cell r="H230">
            <v>0</v>
          </cell>
        </row>
        <row r="231">
          <cell r="H231">
            <v>1</v>
          </cell>
        </row>
        <row r="232">
          <cell r="H232">
            <v>0</v>
          </cell>
        </row>
        <row r="233">
          <cell r="H233">
            <v>0</v>
          </cell>
        </row>
        <row r="234">
          <cell r="H234">
            <v>0</v>
          </cell>
        </row>
        <row r="235">
          <cell r="H235">
            <v>0</v>
          </cell>
        </row>
        <row r="236">
          <cell r="H236">
            <v>156</v>
          </cell>
        </row>
        <row r="237">
          <cell r="H237">
            <v>60</v>
          </cell>
        </row>
        <row r="238">
          <cell r="H238">
            <v>12</v>
          </cell>
        </row>
        <row r="239">
          <cell r="H239">
            <v>2</v>
          </cell>
        </row>
        <row r="240">
          <cell r="H240">
            <v>5</v>
          </cell>
        </row>
        <row r="241">
          <cell r="H241">
            <v>3</v>
          </cell>
        </row>
        <row r="242">
          <cell r="H242">
            <v>3</v>
          </cell>
        </row>
        <row r="243">
          <cell r="H243">
            <v>60</v>
          </cell>
        </row>
        <row r="244">
          <cell r="H244">
            <v>15</v>
          </cell>
        </row>
        <row r="245">
          <cell r="H245">
            <v>210</v>
          </cell>
        </row>
        <row r="246">
          <cell r="H246">
            <v>210</v>
          </cell>
        </row>
        <row r="247">
          <cell r="H247">
            <v>210</v>
          </cell>
        </row>
        <row r="248">
          <cell r="H248">
            <v>210</v>
          </cell>
        </row>
        <row r="249">
          <cell r="H249">
            <v>210</v>
          </cell>
        </row>
        <row r="250">
          <cell r="H250">
            <v>36</v>
          </cell>
        </row>
        <row r="251">
          <cell r="H251">
            <v>72</v>
          </cell>
        </row>
        <row r="252">
          <cell r="H252">
            <v>0</v>
          </cell>
        </row>
        <row r="253">
          <cell r="H253">
            <v>6</v>
          </cell>
        </row>
        <row r="254">
          <cell r="H254">
            <v>6</v>
          </cell>
        </row>
        <row r="255">
          <cell r="H255">
            <v>6</v>
          </cell>
        </row>
        <row r="256">
          <cell r="H256">
            <v>0</v>
          </cell>
        </row>
        <row r="257">
          <cell r="H257">
            <v>0</v>
          </cell>
        </row>
        <row r="258">
          <cell r="H258">
            <v>85</v>
          </cell>
        </row>
        <row r="259">
          <cell r="H259">
            <v>0</v>
          </cell>
        </row>
        <row r="260">
          <cell r="H260">
            <v>0</v>
          </cell>
        </row>
        <row r="261">
          <cell r="H261">
            <v>0</v>
          </cell>
        </row>
        <row r="262">
          <cell r="H262">
            <v>0</v>
          </cell>
        </row>
        <row r="263">
          <cell r="H263">
            <v>0</v>
          </cell>
        </row>
        <row r="264">
          <cell r="H264">
            <v>0</v>
          </cell>
        </row>
        <row r="265">
          <cell r="H265">
            <v>320</v>
          </cell>
        </row>
        <row r="266">
          <cell r="H266">
            <v>0</v>
          </cell>
        </row>
        <row r="267">
          <cell r="H267">
            <v>0</v>
          </cell>
        </row>
        <row r="268">
          <cell r="H268">
            <v>478</v>
          </cell>
        </row>
        <row r="269">
          <cell r="H269">
            <v>0</v>
          </cell>
        </row>
        <row r="270">
          <cell r="H270">
            <v>338</v>
          </cell>
        </row>
        <row r="271">
          <cell r="H271">
            <v>338</v>
          </cell>
        </row>
        <row r="272">
          <cell r="H272">
            <v>0</v>
          </cell>
        </row>
        <row r="273">
          <cell r="H273">
            <v>307</v>
          </cell>
        </row>
        <row r="274">
          <cell r="H274">
            <v>0</v>
          </cell>
        </row>
        <row r="275">
          <cell r="H275">
            <v>0</v>
          </cell>
        </row>
        <row r="276">
          <cell r="H276">
            <v>1</v>
          </cell>
        </row>
        <row r="277">
          <cell r="H277">
            <v>150</v>
          </cell>
        </row>
        <row r="278">
          <cell r="H278">
            <v>1</v>
          </cell>
        </row>
        <row r="279">
          <cell r="H279">
            <v>170</v>
          </cell>
        </row>
      </sheetData>
      <sheetData sheetId="1">
        <row r="9">
          <cell r="H9">
            <v>338</v>
          </cell>
        </row>
        <row r="10">
          <cell r="H10">
            <v>59</v>
          </cell>
        </row>
        <row r="11">
          <cell r="H11">
            <v>82</v>
          </cell>
        </row>
        <row r="12">
          <cell r="H12">
            <v>1340</v>
          </cell>
        </row>
        <row r="13">
          <cell r="H13">
            <v>120</v>
          </cell>
        </row>
        <row r="14">
          <cell r="H14">
            <v>30</v>
          </cell>
        </row>
        <row r="15">
          <cell r="H15">
            <v>16</v>
          </cell>
        </row>
        <row r="16">
          <cell r="H16">
            <v>36</v>
          </cell>
        </row>
        <row r="17">
          <cell r="H17">
            <v>21</v>
          </cell>
        </row>
        <row r="18">
          <cell r="H18">
            <v>31</v>
          </cell>
        </row>
        <row r="19">
          <cell r="H19">
            <v>34</v>
          </cell>
        </row>
        <row r="20">
          <cell r="H20">
            <v>13</v>
          </cell>
        </row>
        <row r="21">
          <cell r="H21">
            <v>21</v>
          </cell>
        </row>
        <row r="22">
          <cell r="H22">
            <v>17</v>
          </cell>
        </row>
        <row r="23">
          <cell r="H23">
            <v>13</v>
          </cell>
        </row>
        <row r="24">
          <cell r="H24">
            <v>62</v>
          </cell>
        </row>
        <row r="25">
          <cell r="H25">
            <v>65</v>
          </cell>
        </row>
        <row r="26">
          <cell r="H26">
            <v>0</v>
          </cell>
        </row>
        <row r="27">
          <cell r="H27">
            <v>0</v>
          </cell>
        </row>
        <row r="28">
          <cell r="H28">
            <v>0</v>
          </cell>
        </row>
        <row r="29">
          <cell r="H29">
            <v>67</v>
          </cell>
        </row>
        <row r="30">
          <cell r="H30">
            <v>67</v>
          </cell>
        </row>
        <row r="31">
          <cell r="H31">
            <v>0</v>
          </cell>
        </row>
        <row r="32">
          <cell r="H32">
            <v>0</v>
          </cell>
        </row>
        <row r="33">
          <cell r="H33">
            <v>0</v>
          </cell>
        </row>
        <row r="34">
          <cell r="H34">
            <v>0</v>
          </cell>
        </row>
        <row r="35">
          <cell r="H35">
            <v>131</v>
          </cell>
        </row>
        <row r="36">
          <cell r="H36">
            <v>0</v>
          </cell>
        </row>
        <row r="37">
          <cell r="H37">
            <v>0</v>
          </cell>
        </row>
        <row r="38">
          <cell r="H38">
            <v>0</v>
          </cell>
        </row>
        <row r="39">
          <cell r="H39">
            <v>65</v>
          </cell>
        </row>
        <row r="40">
          <cell r="H40">
            <v>0</v>
          </cell>
        </row>
        <row r="41">
          <cell r="H41">
            <v>0</v>
          </cell>
        </row>
        <row r="42">
          <cell r="H42">
            <v>0</v>
          </cell>
        </row>
        <row r="43">
          <cell r="H43">
            <v>1368</v>
          </cell>
        </row>
        <row r="44">
          <cell r="H44">
            <v>1368</v>
          </cell>
        </row>
        <row r="45">
          <cell r="H45">
            <v>0</v>
          </cell>
        </row>
        <row r="46">
          <cell r="H46">
            <v>2</v>
          </cell>
        </row>
        <row r="47">
          <cell r="H47">
            <v>218</v>
          </cell>
        </row>
        <row r="48">
          <cell r="H48">
            <v>218</v>
          </cell>
        </row>
        <row r="49">
          <cell r="H49">
            <v>0</v>
          </cell>
        </row>
        <row r="50">
          <cell r="H50">
            <v>0</v>
          </cell>
        </row>
        <row r="51">
          <cell r="H51">
            <v>0</v>
          </cell>
        </row>
        <row r="52">
          <cell r="H52">
            <v>0</v>
          </cell>
        </row>
        <row r="53">
          <cell r="H53">
            <v>0</v>
          </cell>
        </row>
        <row r="54">
          <cell r="H54">
            <v>1368</v>
          </cell>
        </row>
        <row r="55">
          <cell r="H55">
            <v>263</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338</v>
          </cell>
        </row>
        <row r="80">
          <cell r="H80">
            <v>0</v>
          </cell>
        </row>
        <row r="81">
          <cell r="H81">
            <v>0</v>
          </cell>
        </row>
        <row r="82">
          <cell r="H82">
            <v>0</v>
          </cell>
        </row>
        <row r="83">
          <cell r="H83">
            <v>338</v>
          </cell>
        </row>
        <row r="84">
          <cell r="H84">
            <v>0</v>
          </cell>
        </row>
        <row r="85">
          <cell r="H85">
            <v>0</v>
          </cell>
        </row>
        <row r="86">
          <cell r="H86">
            <v>0</v>
          </cell>
        </row>
        <row r="87">
          <cell r="H87">
            <v>338</v>
          </cell>
        </row>
        <row r="88">
          <cell r="H88">
            <v>0</v>
          </cell>
        </row>
        <row r="89">
          <cell r="H89">
            <v>0</v>
          </cell>
        </row>
        <row r="90">
          <cell r="H90">
            <v>298</v>
          </cell>
        </row>
        <row r="91">
          <cell r="H91">
            <v>0</v>
          </cell>
        </row>
        <row r="92">
          <cell r="H92">
            <v>0</v>
          </cell>
        </row>
        <row r="93">
          <cell r="H93">
            <v>0</v>
          </cell>
        </row>
        <row r="94">
          <cell r="H94">
            <v>0</v>
          </cell>
        </row>
        <row r="95">
          <cell r="H95">
            <v>338</v>
          </cell>
        </row>
        <row r="96">
          <cell r="H96">
            <v>0</v>
          </cell>
        </row>
        <row r="97">
          <cell r="H97">
            <v>0</v>
          </cell>
        </row>
        <row r="98">
          <cell r="H98">
            <v>338</v>
          </cell>
        </row>
        <row r="99">
          <cell r="H99">
            <v>0</v>
          </cell>
        </row>
        <row r="100">
          <cell r="H100">
            <v>0</v>
          </cell>
        </row>
        <row r="101">
          <cell r="H101">
            <v>338</v>
          </cell>
        </row>
        <row r="102">
          <cell r="H102">
            <v>0</v>
          </cell>
        </row>
        <row r="103">
          <cell r="H103">
            <v>338</v>
          </cell>
        </row>
        <row r="104">
          <cell r="H104">
            <v>0</v>
          </cell>
        </row>
        <row r="105">
          <cell r="H105">
            <v>0</v>
          </cell>
        </row>
        <row r="106">
          <cell r="H106">
            <v>0</v>
          </cell>
        </row>
        <row r="107">
          <cell r="H107">
            <v>0</v>
          </cell>
        </row>
        <row r="108">
          <cell r="H108">
            <v>312</v>
          </cell>
        </row>
        <row r="109">
          <cell r="H109">
            <v>338</v>
          </cell>
        </row>
        <row r="110">
          <cell r="H110">
            <v>0</v>
          </cell>
        </row>
        <row r="111">
          <cell r="H111">
            <v>0</v>
          </cell>
        </row>
        <row r="112">
          <cell r="H112">
            <v>0</v>
          </cell>
        </row>
        <row r="113">
          <cell r="H113">
            <v>0</v>
          </cell>
        </row>
        <row r="114">
          <cell r="H114">
            <v>0</v>
          </cell>
        </row>
        <row r="115">
          <cell r="H115">
            <v>0</v>
          </cell>
        </row>
        <row r="116">
          <cell r="H116">
            <v>0</v>
          </cell>
        </row>
        <row r="117">
          <cell r="H117">
            <v>0</v>
          </cell>
        </row>
        <row r="118">
          <cell r="H118">
            <v>0</v>
          </cell>
        </row>
        <row r="119">
          <cell r="H119">
            <v>338</v>
          </cell>
        </row>
        <row r="120">
          <cell r="H120">
            <v>338</v>
          </cell>
        </row>
        <row r="121">
          <cell r="H121">
            <v>338</v>
          </cell>
        </row>
        <row r="122">
          <cell r="H122">
            <v>338</v>
          </cell>
        </row>
        <row r="123">
          <cell r="H123">
            <v>0</v>
          </cell>
        </row>
        <row r="124">
          <cell r="H124">
            <v>0</v>
          </cell>
        </row>
        <row r="125">
          <cell r="H125">
            <v>0</v>
          </cell>
        </row>
        <row r="126">
          <cell r="H126">
            <v>0</v>
          </cell>
        </row>
        <row r="127">
          <cell r="H127">
            <v>338</v>
          </cell>
        </row>
        <row r="128">
          <cell r="H128">
            <v>338</v>
          </cell>
        </row>
        <row r="129">
          <cell r="H129">
            <v>338</v>
          </cell>
        </row>
        <row r="130">
          <cell r="H130">
            <v>0</v>
          </cell>
        </row>
        <row r="131">
          <cell r="H131">
            <v>0</v>
          </cell>
        </row>
        <row r="132">
          <cell r="H132">
            <v>324</v>
          </cell>
        </row>
        <row r="133">
          <cell r="H133">
            <v>0</v>
          </cell>
        </row>
        <row r="134">
          <cell r="H134">
            <v>55</v>
          </cell>
        </row>
        <row r="135">
          <cell r="H135">
            <v>55</v>
          </cell>
        </row>
        <row r="136">
          <cell r="H136">
            <v>55</v>
          </cell>
        </row>
        <row r="137">
          <cell r="H137">
            <v>0</v>
          </cell>
        </row>
        <row r="138">
          <cell r="H138">
            <v>0</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20</v>
          </cell>
        </row>
        <row r="156">
          <cell r="H156">
            <v>20</v>
          </cell>
        </row>
        <row r="157">
          <cell r="H157">
            <v>0</v>
          </cell>
        </row>
        <row r="158">
          <cell r="H158">
            <v>5</v>
          </cell>
        </row>
        <row r="159">
          <cell r="H159">
            <v>0</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1</v>
          </cell>
        </row>
        <row r="180">
          <cell r="H180">
            <v>4</v>
          </cell>
        </row>
        <row r="181">
          <cell r="H181">
            <v>9</v>
          </cell>
        </row>
        <row r="182">
          <cell r="H182">
            <v>44</v>
          </cell>
        </row>
        <row r="183">
          <cell r="H183">
            <v>16</v>
          </cell>
        </row>
        <row r="184">
          <cell r="H184">
            <v>252</v>
          </cell>
        </row>
        <row r="185">
          <cell r="H185">
            <v>54</v>
          </cell>
        </row>
        <row r="186">
          <cell r="H186">
            <v>395</v>
          </cell>
        </row>
        <row r="187">
          <cell r="H187">
            <v>33</v>
          </cell>
        </row>
        <row r="188">
          <cell r="H188">
            <v>50</v>
          </cell>
        </row>
        <row r="189">
          <cell r="H189">
            <v>0</v>
          </cell>
        </row>
        <row r="190">
          <cell r="H190">
            <v>0</v>
          </cell>
        </row>
        <row r="191">
          <cell r="H191">
            <v>570</v>
          </cell>
        </row>
        <row r="192">
          <cell r="H192">
            <v>0</v>
          </cell>
        </row>
        <row r="194">
          <cell r="H194">
            <v>200</v>
          </cell>
        </row>
        <row r="195">
          <cell r="H195">
            <v>22</v>
          </cell>
        </row>
        <row r="196">
          <cell r="H196">
            <v>0</v>
          </cell>
        </row>
        <row r="197">
          <cell r="H197">
            <v>120</v>
          </cell>
        </row>
        <row r="198">
          <cell r="H198">
            <v>12</v>
          </cell>
        </row>
        <row r="199">
          <cell r="H199">
            <v>0</v>
          </cell>
        </row>
        <row r="200">
          <cell r="H200">
            <v>100</v>
          </cell>
        </row>
        <row r="201">
          <cell r="H201">
            <v>10</v>
          </cell>
        </row>
        <row r="202">
          <cell r="H202">
            <v>0</v>
          </cell>
        </row>
        <row r="203">
          <cell r="H203">
            <v>565</v>
          </cell>
        </row>
        <row r="204">
          <cell r="H204">
            <v>57</v>
          </cell>
        </row>
        <row r="205">
          <cell r="H205">
            <v>0</v>
          </cell>
        </row>
        <row r="206">
          <cell r="H206">
            <v>354</v>
          </cell>
        </row>
        <row r="207">
          <cell r="H207">
            <v>17</v>
          </cell>
        </row>
        <row r="208">
          <cell r="H208">
            <v>0</v>
          </cell>
        </row>
        <row r="209">
          <cell r="H209">
            <v>20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30</v>
          </cell>
        </row>
        <row r="223">
          <cell r="H223">
            <v>60</v>
          </cell>
        </row>
        <row r="224">
          <cell r="H224">
            <v>175</v>
          </cell>
        </row>
        <row r="225">
          <cell r="H225">
            <v>30</v>
          </cell>
        </row>
        <row r="226">
          <cell r="H226">
            <v>43</v>
          </cell>
        </row>
        <row r="227">
          <cell r="H227">
            <v>43</v>
          </cell>
        </row>
        <row r="228">
          <cell r="H228">
            <v>38</v>
          </cell>
        </row>
        <row r="229">
          <cell r="H229">
            <v>36</v>
          </cell>
        </row>
        <row r="230">
          <cell r="H230">
            <v>0</v>
          </cell>
        </row>
        <row r="231">
          <cell r="H231">
            <v>6</v>
          </cell>
        </row>
        <row r="232">
          <cell r="H232">
            <v>0</v>
          </cell>
        </row>
        <row r="233">
          <cell r="H233">
            <v>2</v>
          </cell>
        </row>
        <row r="234">
          <cell r="H234">
            <v>0</v>
          </cell>
        </row>
        <row r="235">
          <cell r="H235">
            <v>0</v>
          </cell>
        </row>
        <row r="236">
          <cell r="H236">
            <v>490</v>
          </cell>
        </row>
        <row r="237">
          <cell r="H237">
            <v>220</v>
          </cell>
        </row>
        <row r="238">
          <cell r="H238">
            <v>36</v>
          </cell>
        </row>
        <row r="239">
          <cell r="H239">
            <v>10</v>
          </cell>
        </row>
        <row r="240">
          <cell r="H240">
            <v>9</v>
          </cell>
        </row>
        <row r="241">
          <cell r="H241">
            <v>7</v>
          </cell>
        </row>
        <row r="242">
          <cell r="H242">
            <v>6</v>
          </cell>
        </row>
        <row r="243">
          <cell r="H243">
            <v>108</v>
          </cell>
        </row>
        <row r="244">
          <cell r="H244">
            <v>20</v>
          </cell>
        </row>
        <row r="245">
          <cell r="H245">
            <v>540</v>
          </cell>
        </row>
        <row r="246">
          <cell r="H246">
            <v>540</v>
          </cell>
        </row>
        <row r="247">
          <cell r="H247">
            <v>540</v>
          </cell>
        </row>
        <row r="248">
          <cell r="H248">
            <v>540</v>
          </cell>
        </row>
        <row r="249">
          <cell r="H249">
            <v>540</v>
          </cell>
        </row>
        <row r="250">
          <cell r="H250">
            <v>102</v>
          </cell>
        </row>
        <row r="251">
          <cell r="H251">
            <v>204</v>
          </cell>
        </row>
        <row r="252">
          <cell r="H252">
            <v>0</v>
          </cell>
        </row>
        <row r="253">
          <cell r="H253">
            <v>16</v>
          </cell>
        </row>
        <row r="254">
          <cell r="H254">
            <v>16</v>
          </cell>
        </row>
        <row r="255">
          <cell r="H255">
            <v>16</v>
          </cell>
        </row>
        <row r="256">
          <cell r="H256">
            <v>0</v>
          </cell>
        </row>
        <row r="257">
          <cell r="H257">
            <v>0</v>
          </cell>
        </row>
        <row r="258">
          <cell r="H258">
            <v>66</v>
          </cell>
        </row>
        <row r="259">
          <cell r="H259">
            <v>0</v>
          </cell>
        </row>
        <row r="260">
          <cell r="H260">
            <v>0</v>
          </cell>
        </row>
        <row r="261">
          <cell r="H261">
            <v>0</v>
          </cell>
        </row>
        <row r="262">
          <cell r="H262">
            <v>0</v>
          </cell>
        </row>
        <row r="263">
          <cell r="H263">
            <v>0</v>
          </cell>
        </row>
        <row r="264">
          <cell r="H264">
            <v>0</v>
          </cell>
        </row>
        <row r="265">
          <cell r="H265">
            <v>0</v>
          </cell>
        </row>
        <row r="266">
          <cell r="H266">
            <v>0</v>
          </cell>
        </row>
        <row r="267">
          <cell r="H267">
            <v>0</v>
          </cell>
        </row>
        <row r="268">
          <cell r="H268">
            <v>336</v>
          </cell>
        </row>
        <row r="269">
          <cell r="H269">
            <v>0</v>
          </cell>
        </row>
        <row r="270">
          <cell r="H270">
            <v>0</v>
          </cell>
        </row>
        <row r="271">
          <cell r="H271">
            <v>0</v>
          </cell>
        </row>
        <row r="272">
          <cell r="H272">
            <v>0</v>
          </cell>
        </row>
        <row r="273">
          <cell r="H273">
            <v>0</v>
          </cell>
        </row>
        <row r="274">
          <cell r="H274">
            <v>0</v>
          </cell>
        </row>
        <row r="275">
          <cell r="H275">
            <v>0</v>
          </cell>
        </row>
        <row r="276">
          <cell r="H276">
            <v>156</v>
          </cell>
        </row>
        <row r="277">
          <cell r="H277">
            <v>134</v>
          </cell>
        </row>
        <row r="278">
          <cell r="H278">
            <v>156</v>
          </cell>
        </row>
        <row r="279">
          <cell r="H279">
            <v>134</v>
          </cell>
        </row>
      </sheetData>
      <sheetData sheetId="2">
        <row r="9">
          <cell r="H9">
            <v>179</v>
          </cell>
        </row>
        <row r="10">
          <cell r="H10">
            <v>27</v>
          </cell>
        </row>
        <row r="11">
          <cell r="H11">
            <v>62</v>
          </cell>
        </row>
        <row r="12">
          <cell r="H12">
            <v>650</v>
          </cell>
        </row>
        <row r="13">
          <cell r="H13">
            <v>15</v>
          </cell>
        </row>
        <row r="14">
          <cell r="H14">
            <v>7</v>
          </cell>
        </row>
        <row r="15">
          <cell r="H15">
            <v>3</v>
          </cell>
        </row>
        <row r="16">
          <cell r="H16">
            <v>6</v>
          </cell>
        </row>
        <row r="17">
          <cell r="H17">
            <v>6</v>
          </cell>
        </row>
        <row r="18">
          <cell r="H18">
            <v>5</v>
          </cell>
        </row>
        <row r="19">
          <cell r="H19">
            <v>1</v>
          </cell>
        </row>
        <row r="20">
          <cell r="H20">
            <v>6</v>
          </cell>
        </row>
        <row r="21">
          <cell r="H21">
            <v>6</v>
          </cell>
        </row>
        <row r="22">
          <cell r="H22">
            <v>1</v>
          </cell>
        </row>
        <row r="23">
          <cell r="H23">
            <v>1</v>
          </cell>
        </row>
        <row r="24">
          <cell r="H24">
            <v>4</v>
          </cell>
        </row>
        <row r="25">
          <cell r="H25">
            <v>6</v>
          </cell>
        </row>
        <row r="26">
          <cell r="H26">
            <v>0</v>
          </cell>
        </row>
        <row r="27">
          <cell r="H27">
            <v>0</v>
          </cell>
        </row>
        <row r="28">
          <cell r="H28">
            <v>0</v>
          </cell>
        </row>
        <row r="29">
          <cell r="H29">
            <v>31</v>
          </cell>
        </row>
        <row r="30">
          <cell r="H30">
            <v>37</v>
          </cell>
        </row>
        <row r="31">
          <cell r="H31">
            <v>0</v>
          </cell>
        </row>
        <row r="32">
          <cell r="H32">
            <v>0</v>
          </cell>
        </row>
        <row r="33">
          <cell r="H33">
            <v>1</v>
          </cell>
        </row>
        <row r="34">
          <cell r="H34">
            <v>0</v>
          </cell>
        </row>
        <row r="35">
          <cell r="H35">
            <v>73</v>
          </cell>
        </row>
        <row r="36">
          <cell r="H36">
            <v>0</v>
          </cell>
        </row>
        <row r="37">
          <cell r="H37">
            <v>0</v>
          </cell>
        </row>
        <row r="38">
          <cell r="H38">
            <v>0</v>
          </cell>
        </row>
        <row r="39">
          <cell r="H39">
            <v>37</v>
          </cell>
        </row>
        <row r="40">
          <cell r="H40">
            <v>0</v>
          </cell>
        </row>
        <row r="41">
          <cell r="H41">
            <v>0</v>
          </cell>
        </row>
        <row r="42">
          <cell r="H42">
            <v>0</v>
          </cell>
        </row>
        <row r="43">
          <cell r="H43">
            <v>781</v>
          </cell>
        </row>
        <row r="44">
          <cell r="H44">
            <v>781</v>
          </cell>
        </row>
        <row r="45">
          <cell r="H45">
            <v>0</v>
          </cell>
        </row>
        <row r="46">
          <cell r="H46">
            <v>5</v>
          </cell>
        </row>
        <row r="47">
          <cell r="H47">
            <v>148</v>
          </cell>
        </row>
        <row r="48">
          <cell r="H48">
            <v>148</v>
          </cell>
        </row>
        <row r="49">
          <cell r="H49">
            <v>20</v>
          </cell>
        </row>
        <row r="50">
          <cell r="H50">
            <v>0</v>
          </cell>
        </row>
        <row r="51">
          <cell r="H51">
            <v>3</v>
          </cell>
        </row>
        <row r="52">
          <cell r="H52">
            <v>0</v>
          </cell>
        </row>
        <row r="53">
          <cell r="H53">
            <v>0</v>
          </cell>
        </row>
        <row r="54">
          <cell r="H54">
            <v>815</v>
          </cell>
        </row>
        <row r="55">
          <cell r="H55">
            <v>36</v>
          </cell>
        </row>
        <row r="56">
          <cell r="H56">
            <v>0</v>
          </cell>
        </row>
        <row r="57">
          <cell r="H57">
            <v>0</v>
          </cell>
        </row>
        <row r="58">
          <cell r="H58">
            <v>1</v>
          </cell>
        </row>
        <row r="59">
          <cell r="H59">
            <v>1</v>
          </cell>
        </row>
        <row r="60">
          <cell r="H60">
            <v>2</v>
          </cell>
        </row>
        <row r="61">
          <cell r="H61">
            <v>3</v>
          </cell>
        </row>
        <row r="62">
          <cell r="H62">
            <v>2</v>
          </cell>
        </row>
        <row r="63">
          <cell r="H63">
            <v>58</v>
          </cell>
        </row>
        <row r="64">
          <cell r="H64">
            <v>11</v>
          </cell>
        </row>
        <row r="65">
          <cell r="H65">
            <v>0</v>
          </cell>
        </row>
        <row r="66">
          <cell r="H66">
            <v>1</v>
          </cell>
        </row>
        <row r="67">
          <cell r="H67">
            <v>0</v>
          </cell>
        </row>
        <row r="68">
          <cell r="H68">
            <v>8</v>
          </cell>
        </row>
        <row r="69">
          <cell r="H69">
            <v>1</v>
          </cell>
        </row>
        <row r="70">
          <cell r="H70">
            <v>180</v>
          </cell>
        </row>
        <row r="71">
          <cell r="H71">
            <v>1</v>
          </cell>
        </row>
        <row r="72">
          <cell r="H72">
            <v>2</v>
          </cell>
        </row>
        <row r="73">
          <cell r="H73">
            <v>2</v>
          </cell>
        </row>
        <row r="74">
          <cell r="H74">
            <v>45</v>
          </cell>
        </row>
        <row r="75">
          <cell r="H75">
            <v>0</v>
          </cell>
        </row>
        <row r="76">
          <cell r="H76">
            <v>0</v>
          </cell>
        </row>
        <row r="77">
          <cell r="H77">
            <v>0</v>
          </cell>
        </row>
        <row r="78">
          <cell r="H78">
            <v>0</v>
          </cell>
        </row>
        <row r="79">
          <cell r="H79">
            <v>209</v>
          </cell>
        </row>
        <row r="80">
          <cell r="H80">
            <v>0</v>
          </cell>
        </row>
        <row r="81">
          <cell r="H81">
            <v>0</v>
          </cell>
        </row>
        <row r="82">
          <cell r="H82">
            <v>0</v>
          </cell>
        </row>
        <row r="83">
          <cell r="H83">
            <v>206</v>
          </cell>
        </row>
        <row r="84">
          <cell r="H84">
            <v>0</v>
          </cell>
        </row>
        <row r="85">
          <cell r="H85">
            <v>0</v>
          </cell>
        </row>
        <row r="86">
          <cell r="H86">
            <v>0</v>
          </cell>
        </row>
        <row r="87">
          <cell r="H87">
            <v>202</v>
          </cell>
        </row>
        <row r="88">
          <cell r="H88">
            <v>0</v>
          </cell>
        </row>
        <row r="89">
          <cell r="H89">
            <v>0</v>
          </cell>
        </row>
        <row r="90">
          <cell r="H90">
            <v>202</v>
          </cell>
        </row>
        <row r="91">
          <cell r="H91">
            <v>0</v>
          </cell>
        </row>
        <row r="92">
          <cell r="H92">
            <v>0</v>
          </cell>
        </row>
        <row r="93">
          <cell r="H93">
            <v>0</v>
          </cell>
        </row>
        <row r="94">
          <cell r="H94">
            <v>0</v>
          </cell>
        </row>
        <row r="95">
          <cell r="H95">
            <v>175</v>
          </cell>
        </row>
        <row r="96">
          <cell r="H96">
            <v>0</v>
          </cell>
        </row>
        <row r="97">
          <cell r="H97">
            <v>0</v>
          </cell>
        </row>
        <row r="98">
          <cell r="H98">
            <v>202</v>
          </cell>
        </row>
        <row r="99">
          <cell r="H99">
            <v>0</v>
          </cell>
        </row>
        <row r="100">
          <cell r="H100">
            <v>0</v>
          </cell>
        </row>
        <row r="101">
          <cell r="H101">
            <v>202</v>
          </cell>
        </row>
        <row r="102">
          <cell r="H102">
            <v>0</v>
          </cell>
        </row>
        <row r="103">
          <cell r="H103">
            <v>202</v>
          </cell>
        </row>
        <row r="104">
          <cell r="H104">
            <v>0</v>
          </cell>
        </row>
        <row r="105">
          <cell r="H105">
            <v>0</v>
          </cell>
        </row>
        <row r="106">
          <cell r="H106">
            <v>0</v>
          </cell>
        </row>
        <row r="107">
          <cell r="H107">
            <v>0</v>
          </cell>
        </row>
        <row r="108">
          <cell r="H108">
            <v>168</v>
          </cell>
        </row>
        <row r="109">
          <cell r="H109">
            <v>209</v>
          </cell>
        </row>
        <row r="110">
          <cell r="H110">
            <v>0</v>
          </cell>
        </row>
        <row r="111">
          <cell r="H111">
            <v>0</v>
          </cell>
        </row>
        <row r="112">
          <cell r="H112">
            <v>13</v>
          </cell>
        </row>
        <row r="113">
          <cell r="H113">
            <v>3</v>
          </cell>
        </row>
        <row r="114">
          <cell r="H114">
            <v>0</v>
          </cell>
        </row>
        <row r="115">
          <cell r="H115">
            <v>0</v>
          </cell>
        </row>
        <row r="116">
          <cell r="H116">
            <v>0</v>
          </cell>
        </row>
        <row r="117">
          <cell r="H117">
            <v>0</v>
          </cell>
        </row>
        <row r="118">
          <cell r="H118">
            <v>0</v>
          </cell>
        </row>
        <row r="119">
          <cell r="H119">
            <v>210</v>
          </cell>
        </row>
        <row r="120">
          <cell r="H120">
            <v>210</v>
          </cell>
        </row>
        <row r="121">
          <cell r="H121">
            <v>211</v>
          </cell>
        </row>
        <row r="122">
          <cell r="H122">
            <v>211</v>
          </cell>
        </row>
        <row r="123">
          <cell r="H123">
            <v>7</v>
          </cell>
        </row>
        <row r="124">
          <cell r="H124">
            <v>0</v>
          </cell>
        </row>
        <row r="125">
          <cell r="H125">
            <v>0</v>
          </cell>
        </row>
        <row r="126">
          <cell r="H126">
            <v>0</v>
          </cell>
        </row>
        <row r="127">
          <cell r="H127">
            <v>211</v>
          </cell>
        </row>
        <row r="128">
          <cell r="H128">
            <v>211</v>
          </cell>
        </row>
        <row r="129">
          <cell r="H129">
            <v>211</v>
          </cell>
        </row>
        <row r="130">
          <cell r="H130">
            <v>0</v>
          </cell>
        </row>
        <row r="131">
          <cell r="H131">
            <v>0</v>
          </cell>
        </row>
        <row r="132">
          <cell r="H132">
            <v>202</v>
          </cell>
        </row>
        <row r="133">
          <cell r="H133">
            <v>0</v>
          </cell>
        </row>
        <row r="134">
          <cell r="H134">
            <v>32</v>
          </cell>
        </row>
        <row r="135">
          <cell r="H135">
            <v>33</v>
          </cell>
        </row>
        <row r="136">
          <cell r="H136">
            <v>31</v>
          </cell>
        </row>
        <row r="137">
          <cell r="H137">
            <v>0</v>
          </cell>
        </row>
        <row r="138">
          <cell r="H138">
            <v>5</v>
          </cell>
        </row>
        <row r="139">
          <cell r="H139">
            <v>0</v>
          </cell>
        </row>
        <row r="140">
          <cell r="H140">
            <v>0</v>
          </cell>
        </row>
        <row r="141">
          <cell r="H141">
            <v>0</v>
          </cell>
        </row>
        <row r="142">
          <cell r="H142">
            <v>0</v>
          </cell>
        </row>
        <row r="143">
          <cell r="H143">
            <v>0</v>
          </cell>
        </row>
        <row r="144">
          <cell r="H144">
            <v>1</v>
          </cell>
        </row>
        <row r="145">
          <cell r="H145">
            <v>0</v>
          </cell>
        </row>
        <row r="146">
          <cell r="H146">
            <v>0</v>
          </cell>
        </row>
        <row r="147">
          <cell r="H147">
            <v>1</v>
          </cell>
        </row>
        <row r="148">
          <cell r="H148">
            <v>1</v>
          </cell>
        </row>
        <row r="149">
          <cell r="H149">
            <v>1</v>
          </cell>
        </row>
        <row r="150">
          <cell r="H150">
            <v>1</v>
          </cell>
        </row>
        <row r="151">
          <cell r="H151">
            <v>1</v>
          </cell>
        </row>
        <row r="152">
          <cell r="H152">
            <v>1</v>
          </cell>
        </row>
        <row r="153">
          <cell r="H153">
            <v>0</v>
          </cell>
        </row>
        <row r="154">
          <cell r="H154">
            <v>0</v>
          </cell>
        </row>
        <row r="155">
          <cell r="H155">
            <v>0</v>
          </cell>
        </row>
        <row r="156">
          <cell r="H156">
            <v>25</v>
          </cell>
        </row>
        <row r="157">
          <cell r="H157">
            <v>9</v>
          </cell>
        </row>
        <row r="158">
          <cell r="H158">
            <v>5</v>
          </cell>
        </row>
        <row r="159">
          <cell r="H159">
            <v>1</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0</v>
          </cell>
        </row>
        <row r="180">
          <cell r="H180">
            <v>14</v>
          </cell>
        </row>
        <row r="181">
          <cell r="H181">
            <v>0</v>
          </cell>
        </row>
        <row r="182">
          <cell r="H182">
            <v>25</v>
          </cell>
        </row>
        <row r="183">
          <cell r="H183">
            <v>6</v>
          </cell>
        </row>
        <row r="184">
          <cell r="H184">
            <v>120</v>
          </cell>
        </row>
        <row r="185">
          <cell r="H185">
            <v>0</v>
          </cell>
        </row>
        <row r="186">
          <cell r="H186">
            <v>85</v>
          </cell>
        </row>
        <row r="187">
          <cell r="H187">
            <v>1</v>
          </cell>
        </row>
        <row r="188">
          <cell r="H188">
            <v>1</v>
          </cell>
        </row>
        <row r="189">
          <cell r="H189">
            <v>0</v>
          </cell>
        </row>
        <row r="190">
          <cell r="H190">
            <v>0</v>
          </cell>
        </row>
        <row r="191">
          <cell r="H191">
            <v>122</v>
          </cell>
        </row>
        <row r="192">
          <cell r="H192">
            <v>0</v>
          </cell>
        </row>
        <row r="194">
          <cell r="H194">
            <v>108</v>
          </cell>
        </row>
        <row r="195">
          <cell r="H195">
            <v>4</v>
          </cell>
        </row>
        <row r="196">
          <cell r="H196">
            <v>0</v>
          </cell>
        </row>
        <row r="197">
          <cell r="H197">
            <v>86</v>
          </cell>
        </row>
        <row r="198">
          <cell r="H198">
            <v>3</v>
          </cell>
        </row>
        <row r="199">
          <cell r="H199">
            <v>0</v>
          </cell>
        </row>
        <row r="200">
          <cell r="H200">
            <v>87</v>
          </cell>
        </row>
        <row r="201">
          <cell r="H201">
            <v>3</v>
          </cell>
        </row>
        <row r="202">
          <cell r="H202">
            <v>0</v>
          </cell>
        </row>
        <row r="203">
          <cell r="H203">
            <v>150</v>
          </cell>
        </row>
        <row r="204">
          <cell r="H204">
            <v>4</v>
          </cell>
        </row>
        <row r="205">
          <cell r="H205">
            <v>0</v>
          </cell>
        </row>
        <row r="206">
          <cell r="H206">
            <v>87</v>
          </cell>
        </row>
        <row r="207">
          <cell r="H207">
            <v>3</v>
          </cell>
        </row>
        <row r="208">
          <cell r="H208">
            <v>0</v>
          </cell>
        </row>
        <row r="209">
          <cell r="H209">
            <v>14</v>
          </cell>
        </row>
        <row r="210">
          <cell r="H210">
            <v>0</v>
          </cell>
        </row>
        <row r="211">
          <cell r="H211">
            <v>0</v>
          </cell>
        </row>
        <row r="212">
          <cell r="H212">
            <v>10</v>
          </cell>
        </row>
        <row r="213">
          <cell r="H213">
            <v>0</v>
          </cell>
        </row>
        <row r="214">
          <cell r="H214">
            <v>2</v>
          </cell>
        </row>
        <row r="215">
          <cell r="H215">
            <v>0</v>
          </cell>
        </row>
        <row r="216">
          <cell r="H216">
            <v>0</v>
          </cell>
        </row>
        <row r="217">
          <cell r="H217">
            <v>0</v>
          </cell>
        </row>
        <row r="218">
          <cell r="H218">
            <v>0</v>
          </cell>
        </row>
        <row r="219">
          <cell r="H219">
            <v>0</v>
          </cell>
        </row>
        <row r="220">
          <cell r="H220">
            <v>0</v>
          </cell>
        </row>
        <row r="221">
          <cell r="H221">
            <v>0</v>
          </cell>
        </row>
        <row r="222">
          <cell r="H222">
            <v>10</v>
          </cell>
        </row>
        <row r="223">
          <cell r="H223">
            <v>10</v>
          </cell>
        </row>
        <row r="224">
          <cell r="H224">
            <v>120</v>
          </cell>
        </row>
        <row r="225">
          <cell r="H225">
            <v>15</v>
          </cell>
        </row>
        <row r="226">
          <cell r="H226">
            <v>18</v>
          </cell>
        </row>
        <row r="227">
          <cell r="H227">
            <v>23</v>
          </cell>
        </row>
        <row r="228">
          <cell r="H228">
            <v>15</v>
          </cell>
        </row>
        <row r="229">
          <cell r="H229">
            <v>9</v>
          </cell>
        </row>
        <row r="230">
          <cell r="H230">
            <v>0</v>
          </cell>
        </row>
        <row r="231">
          <cell r="H231">
            <v>2</v>
          </cell>
        </row>
        <row r="232">
          <cell r="H232">
            <v>0</v>
          </cell>
        </row>
        <row r="233">
          <cell r="H233">
            <v>1</v>
          </cell>
        </row>
        <row r="234">
          <cell r="H234">
            <v>0</v>
          </cell>
        </row>
        <row r="235">
          <cell r="H235">
            <v>0</v>
          </cell>
        </row>
        <row r="236">
          <cell r="H236">
            <v>35</v>
          </cell>
        </row>
        <row r="237">
          <cell r="H237">
            <v>0</v>
          </cell>
        </row>
        <row r="238">
          <cell r="H238">
            <v>0</v>
          </cell>
        </row>
        <row r="239">
          <cell r="H239">
            <v>0</v>
          </cell>
        </row>
        <row r="240">
          <cell r="H240">
            <v>1</v>
          </cell>
        </row>
        <row r="241">
          <cell r="H241">
            <v>0</v>
          </cell>
        </row>
        <row r="242">
          <cell r="H242">
            <v>1</v>
          </cell>
        </row>
        <row r="243">
          <cell r="H243">
            <v>12</v>
          </cell>
        </row>
        <row r="244">
          <cell r="H244">
            <v>6</v>
          </cell>
        </row>
        <row r="245">
          <cell r="H245">
            <v>65</v>
          </cell>
        </row>
        <row r="246">
          <cell r="H246">
            <v>65</v>
          </cell>
        </row>
        <row r="247">
          <cell r="H247">
            <v>65</v>
          </cell>
        </row>
        <row r="248">
          <cell r="H248">
            <v>65</v>
          </cell>
        </row>
        <row r="249">
          <cell r="H249">
            <v>65</v>
          </cell>
        </row>
        <row r="250">
          <cell r="H250">
            <v>10</v>
          </cell>
        </row>
        <row r="251">
          <cell r="H251">
            <v>33</v>
          </cell>
        </row>
        <row r="252">
          <cell r="H252">
            <v>0</v>
          </cell>
        </row>
        <row r="253">
          <cell r="H253">
            <v>1</v>
          </cell>
        </row>
        <row r="254">
          <cell r="H254">
            <v>1</v>
          </cell>
        </row>
        <row r="255">
          <cell r="H255">
            <v>1</v>
          </cell>
        </row>
        <row r="256">
          <cell r="H256">
            <v>0</v>
          </cell>
        </row>
        <row r="257">
          <cell r="H257">
            <v>0</v>
          </cell>
        </row>
        <row r="258">
          <cell r="H258">
            <v>23</v>
          </cell>
        </row>
        <row r="259">
          <cell r="H259">
            <v>0</v>
          </cell>
        </row>
        <row r="260">
          <cell r="H260">
            <v>0</v>
          </cell>
        </row>
        <row r="261">
          <cell r="H261">
            <v>0</v>
          </cell>
        </row>
        <row r="262">
          <cell r="H262">
            <v>15</v>
          </cell>
        </row>
        <row r="263">
          <cell r="H263">
            <v>0</v>
          </cell>
        </row>
        <row r="264">
          <cell r="H264">
            <v>0</v>
          </cell>
        </row>
        <row r="265">
          <cell r="H265">
            <v>133</v>
          </cell>
        </row>
        <row r="266">
          <cell r="H266">
            <v>13</v>
          </cell>
        </row>
        <row r="267">
          <cell r="H267">
            <v>0</v>
          </cell>
        </row>
        <row r="268">
          <cell r="H268">
            <v>218</v>
          </cell>
        </row>
        <row r="269">
          <cell r="H269">
            <v>0</v>
          </cell>
        </row>
        <row r="270">
          <cell r="H270">
            <v>143</v>
          </cell>
        </row>
        <row r="271">
          <cell r="H271">
            <v>197</v>
          </cell>
        </row>
        <row r="272">
          <cell r="H272">
            <v>0</v>
          </cell>
        </row>
        <row r="273">
          <cell r="H273">
            <v>184</v>
          </cell>
        </row>
        <row r="274">
          <cell r="H274">
            <v>0</v>
          </cell>
        </row>
        <row r="275">
          <cell r="H275">
            <v>0</v>
          </cell>
        </row>
        <row r="276">
          <cell r="H276">
            <v>14</v>
          </cell>
        </row>
        <row r="277">
          <cell r="H277">
            <v>56</v>
          </cell>
        </row>
        <row r="278">
          <cell r="H278">
            <v>18</v>
          </cell>
        </row>
        <row r="279">
          <cell r="H279">
            <v>56</v>
          </cell>
        </row>
      </sheetData>
      <sheetData sheetId="3">
        <row r="9">
          <cell r="H9">
            <v>430</v>
          </cell>
        </row>
        <row r="10">
          <cell r="H10">
            <v>62</v>
          </cell>
        </row>
        <row r="11">
          <cell r="H11">
            <v>100</v>
          </cell>
        </row>
        <row r="12">
          <cell r="H12">
            <v>1430</v>
          </cell>
        </row>
        <row r="13">
          <cell r="H13">
            <v>15</v>
          </cell>
        </row>
        <row r="14">
          <cell r="H14">
            <v>2</v>
          </cell>
        </row>
        <row r="15">
          <cell r="H15">
            <v>19</v>
          </cell>
        </row>
        <row r="16">
          <cell r="H16">
            <v>20</v>
          </cell>
        </row>
        <row r="17">
          <cell r="H17">
            <v>17</v>
          </cell>
        </row>
        <row r="18">
          <cell r="H18">
            <v>19</v>
          </cell>
        </row>
        <row r="19">
          <cell r="H19">
            <v>16</v>
          </cell>
        </row>
        <row r="20">
          <cell r="H20">
            <v>10</v>
          </cell>
        </row>
        <row r="21">
          <cell r="H21">
            <v>15</v>
          </cell>
        </row>
        <row r="22">
          <cell r="H22">
            <v>11</v>
          </cell>
        </row>
        <row r="23">
          <cell r="H23">
            <v>9</v>
          </cell>
        </row>
        <row r="24">
          <cell r="H24">
            <v>20</v>
          </cell>
        </row>
        <row r="25">
          <cell r="H25">
            <v>17</v>
          </cell>
        </row>
        <row r="26">
          <cell r="H26">
            <v>0</v>
          </cell>
        </row>
        <row r="27">
          <cell r="H27">
            <v>0</v>
          </cell>
        </row>
        <row r="28">
          <cell r="H28">
            <v>0</v>
          </cell>
        </row>
        <row r="29">
          <cell r="H29">
            <v>52</v>
          </cell>
        </row>
        <row r="30">
          <cell r="H30">
            <v>70</v>
          </cell>
        </row>
        <row r="31">
          <cell r="H31">
            <v>0</v>
          </cell>
        </row>
        <row r="32">
          <cell r="H32">
            <v>0</v>
          </cell>
        </row>
        <row r="33">
          <cell r="H33">
            <v>0</v>
          </cell>
        </row>
        <row r="34">
          <cell r="H34">
            <v>0</v>
          </cell>
        </row>
        <row r="35">
          <cell r="H35">
            <v>132</v>
          </cell>
        </row>
        <row r="36">
          <cell r="H36">
            <v>0</v>
          </cell>
        </row>
        <row r="37">
          <cell r="H37">
            <v>0</v>
          </cell>
        </row>
        <row r="38">
          <cell r="H38">
            <v>0</v>
          </cell>
        </row>
        <row r="39">
          <cell r="H39">
            <v>74</v>
          </cell>
        </row>
        <row r="40">
          <cell r="H40">
            <v>0</v>
          </cell>
        </row>
        <row r="41">
          <cell r="H41">
            <v>0</v>
          </cell>
        </row>
        <row r="42">
          <cell r="H42">
            <v>0</v>
          </cell>
        </row>
        <row r="43">
          <cell r="H43">
            <v>2177</v>
          </cell>
        </row>
        <row r="44">
          <cell r="H44">
            <v>2177</v>
          </cell>
        </row>
        <row r="45">
          <cell r="H45">
            <v>0</v>
          </cell>
        </row>
        <row r="46">
          <cell r="H46">
            <v>2</v>
          </cell>
        </row>
        <row r="47">
          <cell r="H47">
            <v>285</v>
          </cell>
        </row>
        <row r="48">
          <cell r="H48">
            <v>278</v>
          </cell>
        </row>
        <row r="49">
          <cell r="H49">
            <v>30</v>
          </cell>
        </row>
        <row r="50">
          <cell r="H50">
            <v>0</v>
          </cell>
        </row>
        <row r="51">
          <cell r="H51">
            <v>2</v>
          </cell>
        </row>
        <row r="52">
          <cell r="H52">
            <v>0</v>
          </cell>
        </row>
        <row r="53">
          <cell r="H53">
            <v>0</v>
          </cell>
        </row>
        <row r="54">
          <cell r="H54">
            <v>2161</v>
          </cell>
        </row>
        <row r="55">
          <cell r="H55">
            <v>72</v>
          </cell>
        </row>
        <row r="56">
          <cell r="H56">
            <v>0</v>
          </cell>
        </row>
        <row r="57">
          <cell r="H57">
            <v>0</v>
          </cell>
        </row>
        <row r="58">
          <cell r="H58">
            <v>2</v>
          </cell>
        </row>
        <row r="59">
          <cell r="H59">
            <v>1</v>
          </cell>
        </row>
        <row r="60">
          <cell r="H60">
            <v>5</v>
          </cell>
        </row>
        <row r="61">
          <cell r="H61">
            <v>7</v>
          </cell>
        </row>
        <row r="62">
          <cell r="H62">
            <v>3</v>
          </cell>
        </row>
        <row r="63">
          <cell r="H63">
            <v>9</v>
          </cell>
        </row>
        <row r="64">
          <cell r="H64">
            <v>7</v>
          </cell>
        </row>
        <row r="65">
          <cell r="H65">
            <v>0</v>
          </cell>
        </row>
        <row r="66">
          <cell r="H66">
            <v>1</v>
          </cell>
        </row>
        <row r="67">
          <cell r="H67">
            <v>1</v>
          </cell>
        </row>
        <row r="68">
          <cell r="H68">
            <v>12</v>
          </cell>
        </row>
        <row r="69">
          <cell r="H69">
            <v>3</v>
          </cell>
        </row>
        <row r="70">
          <cell r="H70">
            <v>378</v>
          </cell>
        </row>
        <row r="71">
          <cell r="H71">
            <v>3</v>
          </cell>
        </row>
        <row r="72">
          <cell r="H72">
            <v>2</v>
          </cell>
        </row>
        <row r="73">
          <cell r="H73">
            <v>1</v>
          </cell>
        </row>
        <row r="74">
          <cell r="H74">
            <v>0</v>
          </cell>
        </row>
        <row r="75">
          <cell r="H75">
            <v>0</v>
          </cell>
        </row>
        <row r="76">
          <cell r="H76">
            <v>0</v>
          </cell>
        </row>
        <row r="77">
          <cell r="H77">
            <v>0</v>
          </cell>
        </row>
        <row r="78">
          <cell r="H78">
            <v>0</v>
          </cell>
        </row>
        <row r="79">
          <cell r="H79">
            <v>241</v>
          </cell>
        </row>
        <row r="80">
          <cell r="H80">
            <v>0</v>
          </cell>
        </row>
        <row r="81">
          <cell r="H81">
            <v>0</v>
          </cell>
        </row>
        <row r="82">
          <cell r="H82">
            <v>0</v>
          </cell>
        </row>
        <row r="83">
          <cell r="H83">
            <v>260</v>
          </cell>
        </row>
        <row r="84">
          <cell r="H84">
            <v>0</v>
          </cell>
        </row>
        <row r="85">
          <cell r="H85">
            <v>0</v>
          </cell>
        </row>
        <row r="86">
          <cell r="H86">
            <v>0</v>
          </cell>
        </row>
        <row r="87">
          <cell r="H87">
            <v>261</v>
          </cell>
        </row>
        <row r="88">
          <cell r="H88">
            <v>0</v>
          </cell>
        </row>
        <row r="89">
          <cell r="H89">
            <v>0</v>
          </cell>
        </row>
        <row r="90">
          <cell r="H90">
            <v>261</v>
          </cell>
        </row>
        <row r="91">
          <cell r="H91">
            <v>0</v>
          </cell>
        </row>
        <row r="92">
          <cell r="H92">
            <v>0</v>
          </cell>
        </row>
        <row r="93">
          <cell r="H93">
            <v>0</v>
          </cell>
        </row>
        <row r="94">
          <cell r="H94">
            <v>0</v>
          </cell>
        </row>
        <row r="95">
          <cell r="H95">
            <v>261</v>
          </cell>
        </row>
        <row r="96">
          <cell r="H96">
            <v>0</v>
          </cell>
        </row>
        <row r="97">
          <cell r="H97">
            <v>0</v>
          </cell>
        </row>
        <row r="98">
          <cell r="H98">
            <v>261</v>
          </cell>
        </row>
        <row r="99">
          <cell r="H99">
            <v>0</v>
          </cell>
        </row>
        <row r="100">
          <cell r="H100">
            <v>0</v>
          </cell>
        </row>
        <row r="101">
          <cell r="H101">
            <v>242</v>
          </cell>
        </row>
        <row r="102">
          <cell r="H102">
            <v>0</v>
          </cell>
        </row>
        <row r="103">
          <cell r="H103">
            <v>242</v>
          </cell>
        </row>
        <row r="104">
          <cell r="H104">
            <v>0</v>
          </cell>
        </row>
        <row r="105">
          <cell r="H105">
            <v>0</v>
          </cell>
        </row>
        <row r="106">
          <cell r="H106">
            <v>0</v>
          </cell>
        </row>
        <row r="107">
          <cell r="H107">
            <v>0</v>
          </cell>
        </row>
        <row r="108">
          <cell r="H108">
            <v>248</v>
          </cell>
        </row>
        <row r="109">
          <cell r="H109">
            <v>256</v>
          </cell>
        </row>
        <row r="110">
          <cell r="H110">
            <v>0</v>
          </cell>
        </row>
        <row r="111">
          <cell r="H111">
            <v>0</v>
          </cell>
        </row>
        <row r="112">
          <cell r="H112">
            <v>27</v>
          </cell>
        </row>
        <row r="113">
          <cell r="H113">
            <v>0</v>
          </cell>
        </row>
        <row r="114">
          <cell r="H114">
            <v>0</v>
          </cell>
        </row>
        <row r="115">
          <cell r="H115">
            <v>0</v>
          </cell>
        </row>
        <row r="116">
          <cell r="H116">
            <v>0</v>
          </cell>
        </row>
        <row r="117">
          <cell r="H117">
            <v>0</v>
          </cell>
        </row>
        <row r="118">
          <cell r="H118">
            <v>0</v>
          </cell>
        </row>
        <row r="119">
          <cell r="H119">
            <v>262</v>
          </cell>
        </row>
        <row r="120">
          <cell r="H120">
            <v>262</v>
          </cell>
        </row>
        <row r="121">
          <cell r="H121">
            <v>262</v>
          </cell>
        </row>
        <row r="122">
          <cell r="H122">
            <v>262</v>
          </cell>
        </row>
        <row r="123">
          <cell r="H123">
            <v>21</v>
          </cell>
        </row>
        <row r="124">
          <cell r="H124">
            <v>21</v>
          </cell>
        </row>
        <row r="125">
          <cell r="H125">
            <v>21</v>
          </cell>
        </row>
        <row r="126">
          <cell r="H126">
            <v>0</v>
          </cell>
        </row>
        <row r="127">
          <cell r="H127">
            <v>255</v>
          </cell>
        </row>
        <row r="128">
          <cell r="H128">
            <v>255</v>
          </cell>
        </row>
        <row r="129">
          <cell r="H129">
            <v>255</v>
          </cell>
        </row>
        <row r="130">
          <cell r="H130">
            <v>0</v>
          </cell>
        </row>
        <row r="131">
          <cell r="H131">
            <v>0</v>
          </cell>
        </row>
        <row r="132">
          <cell r="H132">
            <v>365</v>
          </cell>
        </row>
        <row r="133">
          <cell r="H133">
            <v>0</v>
          </cell>
        </row>
        <row r="134">
          <cell r="H134">
            <v>44</v>
          </cell>
        </row>
        <row r="135">
          <cell r="H135">
            <v>44</v>
          </cell>
        </row>
        <row r="136">
          <cell r="H136">
            <v>44</v>
          </cell>
        </row>
        <row r="137">
          <cell r="H137">
            <v>0</v>
          </cell>
        </row>
        <row r="138">
          <cell r="H138">
            <v>0</v>
          </cell>
        </row>
        <row r="139">
          <cell r="H139">
            <v>0</v>
          </cell>
        </row>
        <row r="140">
          <cell r="H140">
            <v>0</v>
          </cell>
        </row>
        <row r="141">
          <cell r="H141">
            <v>0</v>
          </cell>
        </row>
        <row r="142">
          <cell r="H142">
            <v>0</v>
          </cell>
        </row>
        <row r="143">
          <cell r="H143">
            <v>0</v>
          </cell>
        </row>
        <row r="144">
          <cell r="H144">
            <v>3</v>
          </cell>
        </row>
        <row r="145">
          <cell r="H145">
            <v>54</v>
          </cell>
        </row>
        <row r="146">
          <cell r="H146">
            <v>71</v>
          </cell>
        </row>
        <row r="147">
          <cell r="H147">
            <v>5</v>
          </cell>
        </row>
        <row r="148">
          <cell r="H148">
            <v>5</v>
          </cell>
        </row>
        <row r="149">
          <cell r="H149">
            <v>4</v>
          </cell>
        </row>
        <row r="150">
          <cell r="H150">
            <v>4</v>
          </cell>
        </row>
        <row r="151">
          <cell r="H151">
            <v>4</v>
          </cell>
        </row>
        <row r="152">
          <cell r="H152">
            <v>4</v>
          </cell>
        </row>
        <row r="153">
          <cell r="H153">
            <v>0</v>
          </cell>
        </row>
        <row r="154">
          <cell r="H154">
            <v>0</v>
          </cell>
        </row>
        <row r="155">
          <cell r="H155">
            <v>50</v>
          </cell>
        </row>
        <row r="156">
          <cell r="H156">
            <v>52</v>
          </cell>
        </row>
        <row r="157">
          <cell r="H157">
            <v>56</v>
          </cell>
        </row>
        <row r="158">
          <cell r="H158">
            <v>6</v>
          </cell>
        </row>
        <row r="159">
          <cell r="H159">
            <v>2</v>
          </cell>
        </row>
        <row r="160">
          <cell r="H160">
            <v>1</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0</v>
          </cell>
        </row>
        <row r="180">
          <cell r="H180">
            <v>13</v>
          </cell>
        </row>
        <row r="181">
          <cell r="H181">
            <v>2</v>
          </cell>
        </row>
        <row r="182">
          <cell r="H182">
            <v>52</v>
          </cell>
        </row>
        <row r="183">
          <cell r="H183">
            <v>14</v>
          </cell>
        </row>
        <row r="184">
          <cell r="H184">
            <v>240</v>
          </cell>
        </row>
        <row r="185">
          <cell r="H185">
            <v>12</v>
          </cell>
        </row>
        <row r="186">
          <cell r="H186">
            <v>150</v>
          </cell>
        </row>
        <row r="187">
          <cell r="H187">
            <v>5</v>
          </cell>
        </row>
        <row r="188">
          <cell r="H188">
            <v>14</v>
          </cell>
        </row>
        <row r="189">
          <cell r="H189">
            <v>0</v>
          </cell>
        </row>
        <row r="190">
          <cell r="H190">
            <v>0</v>
          </cell>
        </row>
        <row r="191">
          <cell r="H191">
            <v>144</v>
          </cell>
        </row>
        <row r="192">
          <cell r="H192">
            <v>0</v>
          </cell>
        </row>
        <row r="194">
          <cell r="H194">
            <v>186</v>
          </cell>
        </row>
        <row r="195">
          <cell r="H195">
            <v>11</v>
          </cell>
        </row>
        <row r="196">
          <cell r="H196">
            <v>0</v>
          </cell>
        </row>
        <row r="197">
          <cell r="H197">
            <v>142</v>
          </cell>
        </row>
        <row r="198">
          <cell r="H198">
            <v>12</v>
          </cell>
        </row>
        <row r="199">
          <cell r="H199">
            <v>0</v>
          </cell>
        </row>
        <row r="200">
          <cell r="H200">
            <v>121</v>
          </cell>
        </row>
        <row r="201">
          <cell r="H201">
            <v>12</v>
          </cell>
        </row>
        <row r="202">
          <cell r="H202">
            <v>0</v>
          </cell>
        </row>
        <row r="203">
          <cell r="H203">
            <v>360</v>
          </cell>
        </row>
        <row r="204">
          <cell r="H204">
            <v>21</v>
          </cell>
        </row>
        <row r="205">
          <cell r="H205">
            <v>0</v>
          </cell>
        </row>
        <row r="206">
          <cell r="H206">
            <v>231</v>
          </cell>
        </row>
        <row r="207">
          <cell r="H207">
            <v>14</v>
          </cell>
        </row>
        <row r="208">
          <cell r="H208">
            <v>0</v>
          </cell>
        </row>
        <row r="209">
          <cell r="H209">
            <v>30</v>
          </cell>
        </row>
        <row r="210">
          <cell r="H210">
            <v>0</v>
          </cell>
        </row>
        <row r="211">
          <cell r="H211">
            <v>0</v>
          </cell>
        </row>
        <row r="212">
          <cell r="H212">
            <v>62</v>
          </cell>
        </row>
        <row r="213">
          <cell r="H213">
            <v>9</v>
          </cell>
        </row>
        <row r="214">
          <cell r="H214">
            <v>19</v>
          </cell>
        </row>
        <row r="215">
          <cell r="H215">
            <v>0</v>
          </cell>
        </row>
        <row r="216">
          <cell r="H216">
            <v>0</v>
          </cell>
        </row>
        <row r="217">
          <cell r="H217">
            <v>0</v>
          </cell>
        </row>
        <row r="218">
          <cell r="H218">
            <v>0</v>
          </cell>
        </row>
        <row r="219">
          <cell r="H219">
            <v>2</v>
          </cell>
        </row>
        <row r="220">
          <cell r="H220">
            <v>0</v>
          </cell>
        </row>
        <row r="221">
          <cell r="H221">
            <v>0</v>
          </cell>
        </row>
        <row r="222">
          <cell r="H222">
            <v>5</v>
          </cell>
        </row>
        <row r="223">
          <cell r="H223">
            <v>10</v>
          </cell>
        </row>
        <row r="224">
          <cell r="H224">
            <v>5</v>
          </cell>
        </row>
        <row r="225">
          <cell r="H225">
            <v>5</v>
          </cell>
        </row>
        <row r="226">
          <cell r="H226">
            <v>35</v>
          </cell>
        </row>
        <row r="227">
          <cell r="H227">
            <v>30</v>
          </cell>
        </row>
        <row r="228">
          <cell r="H228">
            <v>13</v>
          </cell>
        </row>
        <row r="229">
          <cell r="H229">
            <v>9</v>
          </cell>
        </row>
        <row r="230">
          <cell r="H230">
            <v>0</v>
          </cell>
        </row>
        <row r="231">
          <cell r="H231">
            <v>1</v>
          </cell>
        </row>
        <row r="232">
          <cell r="H232">
            <v>0</v>
          </cell>
        </row>
        <row r="233">
          <cell r="H233">
            <v>0</v>
          </cell>
        </row>
        <row r="234">
          <cell r="H234">
            <v>0</v>
          </cell>
        </row>
        <row r="235">
          <cell r="H235">
            <v>0</v>
          </cell>
        </row>
        <row r="236">
          <cell r="H236">
            <v>4</v>
          </cell>
        </row>
        <row r="237">
          <cell r="H237">
            <v>4</v>
          </cell>
        </row>
        <row r="238">
          <cell r="H238">
            <v>4</v>
          </cell>
        </row>
        <row r="239">
          <cell r="H239">
            <v>1</v>
          </cell>
        </row>
        <row r="240">
          <cell r="H240">
            <v>2</v>
          </cell>
        </row>
        <row r="241">
          <cell r="H241">
            <v>1</v>
          </cell>
        </row>
        <row r="242">
          <cell r="H242">
            <v>2</v>
          </cell>
        </row>
        <row r="243">
          <cell r="H243">
            <v>59</v>
          </cell>
        </row>
        <row r="244">
          <cell r="H244">
            <v>6</v>
          </cell>
        </row>
        <row r="245">
          <cell r="H245">
            <v>109</v>
          </cell>
        </row>
        <row r="246">
          <cell r="H246">
            <v>109</v>
          </cell>
        </row>
        <row r="247">
          <cell r="H247">
            <v>110</v>
          </cell>
        </row>
        <row r="248">
          <cell r="H248">
            <v>105</v>
          </cell>
        </row>
        <row r="249">
          <cell r="H249">
            <v>140</v>
          </cell>
        </row>
        <row r="250">
          <cell r="H250">
            <v>55</v>
          </cell>
        </row>
        <row r="251">
          <cell r="H251">
            <v>35</v>
          </cell>
        </row>
        <row r="252">
          <cell r="H252">
            <v>0</v>
          </cell>
        </row>
        <row r="253">
          <cell r="H253">
            <v>0</v>
          </cell>
        </row>
        <row r="254">
          <cell r="H254">
            <v>0</v>
          </cell>
        </row>
        <row r="255">
          <cell r="H255">
            <v>0</v>
          </cell>
        </row>
        <row r="256">
          <cell r="H256">
            <v>0</v>
          </cell>
        </row>
        <row r="257">
          <cell r="H257">
            <v>0</v>
          </cell>
        </row>
        <row r="258">
          <cell r="H258">
            <v>42</v>
          </cell>
        </row>
        <row r="259">
          <cell r="H259">
            <v>0</v>
          </cell>
        </row>
        <row r="260">
          <cell r="H260">
            <v>0</v>
          </cell>
        </row>
        <row r="261">
          <cell r="H261">
            <v>0</v>
          </cell>
        </row>
        <row r="262">
          <cell r="H262">
            <v>32</v>
          </cell>
        </row>
        <row r="263">
          <cell r="H263">
            <v>0</v>
          </cell>
        </row>
        <row r="264">
          <cell r="H264">
            <v>0</v>
          </cell>
        </row>
        <row r="265">
          <cell r="H265">
            <v>176</v>
          </cell>
        </row>
        <row r="266">
          <cell r="H266">
            <v>0</v>
          </cell>
        </row>
        <row r="267">
          <cell r="H267">
            <v>0</v>
          </cell>
        </row>
        <row r="268">
          <cell r="H268">
            <v>231</v>
          </cell>
        </row>
        <row r="269">
          <cell r="H269">
            <v>0</v>
          </cell>
        </row>
        <row r="270">
          <cell r="H270">
            <v>134</v>
          </cell>
        </row>
        <row r="271">
          <cell r="H271">
            <v>103</v>
          </cell>
        </row>
        <row r="272">
          <cell r="H272">
            <v>0</v>
          </cell>
        </row>
        <row r="273">
          <cell r="H273">
            <v>60</v>
          </cell>
        </row>
        <row r="274">
          <cell r="H274">
            <v>0</v>
          </cell>
        </row>
        <row r="275">
          <cell r="H275">
            <v>0</v>
          </cell>
        </row>
        <row r="276">
          <cell r="H276">
            <v>36</v>
          </cell>
        </row>
        <row r="277">
          <cell r="H277">
            <v>111</v>
          </cell>
        </row>
        <row r="278">
          <cell r="H278">
            <v>40</v>
          </cell>
        </row>
        <row r="279">
          <cell r="H279">
            <v>86</v>
          </cell>
        </row>
      </sheetData>
      <sheetData sheetId="4">
        <row r="9">
          <cell r="H9">
            <v>673</v>
          </cell>
        </row>
        <row r="10">
          <cell r="H10">
            <v>63</v>
          </cell>
        </row>
        <row r="11">
          <cell r="H11">
            <v>100</v>
          </cell>
        </row>
        <row r="12">
          <cell r="H12">
            <v>840</v>
          </cell>
        </row>
        <row r="13">
          <cell r="H13">
            <v>220</v>
          </cell>
        </row>
        <row r="14">
          <cell r="H14">
            <v>37</v>
          </cell>
        </row>
        <row r="15">
          <cell r="H15">
            <v>0</v>
          </cell>
        </row>
        <row r="16">
          <cell r="H16">
            <v>0</v>
          </cell>
        </row>
        <row r="17">
          <cell r="H17">
            <v>1</v>
          </cell>
        </row>
        <row r="18">
          <cell r="H18">
            <v>19</v>
          </cell>
        </row>
        <row r="19">
          <cell r="H19">
            <v>19</v>
          </cell>
        </row>
        <row r="20">
          <cell r="H20">
            <v>0</v>
          </cell>
        </row>
        <row r="21">
          <cell r="H21">
            <v>0</v>
          </cell>
        </row>
        <row r="22">
          <cell r="H22">
            <v>15</v>
          </cell>
        </row>
        <row r="23">
          <cell r="H23">
            <v>15</v>
          </cell>
        </row>
        <row r="24">
          <cell r="H24">
            <v>26</v>
          </cell>
        </row>
        <row r="25">
          <cell r="H25">
            <v>30</v>
          </cell>
        </row>
        <row r="26">
          <cell r="H26">
            <v>0</v>
          </cell>
        </row>
        <row r="27">
          <cell r="H27">
            <v>0</v>
          </cell>
        </row>
        <row r="28">
          <cell r="H28">
            <v>0</v>
          </cell>
        </row>
        <row r="29">
          <cell r="H29">
            <v>67</v>
          </cell>
        </row>
        <row r="30">
          <cell r="H30">
            <v>67</v>
          </cell>
        </row>
        <row r="31">
          <cell r="H31">
            <v>0</v>
          </cell>
        </row>
        <row r="32">
          <cell r="H32">
            <v>0</v>
          </cell>
        </row>
        <row r="33">
          <cell r="H33">
            <v>0</v>
          </cell>
        </row>
        <row r="34">
          <cell r="H34">
            <v>0</v>
          </cell>
        </row>
        <row r="35">
          <cell r="H35">
            <v>141</v>
          </cell>
        </row>
        <row r="36">
          <cell r="H36">
            <v>0</v>
          </cell>
        </row>
        <row r="37">
          <cell r="H37">
            <v>0</v>
          </cell>
        </row>
        <row r="38">
          <cell r="H38">
            <v>0</v>
          </cell>
        </row>
        <row r="39">
          <cell r="H39">
            <v>61</v>
          </cell>
        </row>
        <row r="40">
          <cell r="H40">
            <v>0</v>
          </cell>
        </row>
        <row r="41">
          <cell r="H41">
            <v>0</v>
          </cell>
        </row>
        <row r="42">
          <cell r="H42">
            <v>0</v>
          </cell>
        </row>
        <row r="43">
          <cell r="H43">
            <v>2241</v>
          </cell>
        </row>
        <row r="44">
          <cell r="H44">
            <v>2241</v>
          </cell>
        </row>
        <row r="45">
          <cell r="H45">
            <v>0</v>
          </cell>
        </row>
        <row r="46">
          <cell r="H46">
            <v>0</v>
          </cell>
        </row>
        <row r="47">
          <cell r="H47">
            <v>263</v>
          </cell>
        </row>
        <row r="48">
          <cell r="H48">
            <v>263</v>
          </cell>
        </row>
        <row r="49">
          <cell r="H49">
            <v>0</v>
          </cell>
        </row>
        <row r="50">
          <cell r="H50">
            <v>0</v>
          </cell>
        </row>
        <row r="51">
          <cell r="H51">
            <v>0</v>
          </cell>
        </row>
        <row r="52">
          <cell r="H52">
            <v>0</v>
          </cell>
        </row>
        <row r="53">
          <cell r="H53">
            <v>0</v>
          </cell>
        </row>
        <row r="54">
          <cell r="H54">
            <v>2166</v>
          </cell>
        </row>
        <row r="55">
          <cell r="H55">
            <v>59</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row r="93">
          <cell r="H93">
            <v>0</v>
          </cell>
        </row>
        <row r="94">
          <cell r="H94">
            <v>0</v>
          </cell>
        </row>
        <row r="95">
          <cell r="H95">
            <v>0</v>
          </cell>
        </row>
        <row r="96">
          <cell r="H96">
            <v>0</v>
          </cell>
        </row>
        <row r="97">
          <cell r="H97">
            <v>0</v>
          </cell>
        </row>
        <row r="98">
          <cell r="H98">
            <v>0</v>
          </cell>
        </row>
        <row r="99">
          <cell r="H99">
            <v>0</v>
          </cell>
        </row>
        <row r="100">
          <cell r="H100">
            <v>0</v>
          </cell>
        </row>
        <row r="101">
          <cell r="H101">
            <v>0</v>
          </cell>
        </row>
        <row r="102">
          <cell r="H102">
            <v>0</v>
          </cell>
        </row>
        <row r="103">
          <cell r="H103">
            <v>0</v>
          </cell>
        </row>
        <row r="104">
          <cell r="H104">
            <v>0</v>
          </cell>
        </row>
        <row r="105">
          <cell r="H105">
            <v>0</v>
          </cell>
        </row>
        <row r="106">
          <cell r="H106">
            <v>0</v>
          </cell>
        </row>
        <row r="107">
          <cell r="H107">
            <v>0</v>
          </cell>
        </row>
        <row r="108">
          <cell r="H108">
            <v>0</v>
          </cell>
        </row>
        <row r="109">
          <cell r="H109">
            <v>0</v>
          </cell>
        </row>
        <row r="110">
          <cell r="H110">
            <v>0</v>
          </cell>
        </row>
        <row r="111">
          <cell r="H111">
            <v>0</v>
          </cell>
        </row>
        <row r="112">
          <cell r="H112">
            <v>0</v>
          </cell>
        </row>
        <row r="113">
          <cell r="H113">
            <v>0</v>
          </cell>
        </row>
        <row r="114">
          <cell r="H114">
            <v>0</v>
          </cell>
        </row>
        <row r="115">
          <cell r="H115">
            <v>0</v>
          </cell>
        </row>
        <row r="116">
          <cell r="H116">
            <v>0</v>
          </cell>
        </row>
        <row r="117">
          <cell r="H117">
            <v>0</v>
          </cell>
        </row>
        <row r="118">
          <cell r="H118">
            <v>0</v>
          </cell>
        </row>
        <row r="119">
          <cell r="H119">
            <v>0</v>
          </cell>
        </row>
        <row r="120">
          <cell r="H120">
            <v>0</v>
          </cell>
        </row>
        <row r="121">
          <cell r="H121">
            <v>0</v>
          </cell>
        </row>
        <row r="122">
          <cell r="H122">
            <v>0</v>
          </cell>
        </row>
        <row r="123">
          <cell r="H123">
            <v>0</v>
          </cell>
        </row>
        <row r="124">
          <cell r="H124">
            <v>0</v>
          </cell>
        </row>
        <row r="125">
          <cell r="H125">
            <v>0</v>
          </cell>
        </row>
        <row r="126">
          <cell r="H126">
            <v>0</v>
          </cell>
        </row>
        <row r="127">
          <cell r="H127">
            <v>0</v>
          </cell>
        </row>
        <row r="128">
          <cell r="H128">
            <v>0</v>
          </cell>
        </row>
        <row r="129">
          <cell r="H129">
            <v>0</v>
          </cell>
        </row>
        <row r="130">
          <cell r="H130">
            <v>0</v>
          </cell>
        </row>
        <row r="131">
          <cell r="H131">
            <v>0</v>
          </cell>
        </row>
        <row r="132">
          <cell r="H132">
            <v>348</v>
          </cell>
        </row>
        <row r="133">
          <cell r="H133">
            <v>0</v>
          </cell>
        </row>
        <row r="134">
          <cell r="H134">
            <v>28</v>
          </cell>
        </row>
        <row r="135">
          <cell r="H135">
            <v>28</v>
          </cell>
        </row>
        <row r="136">
          <cell r="H136">
            <v>27</v>
          </cell>
        </row>
        <row r="137">
          <cell r="H137">
            <v>0</v>
          </cell>
        </row>
        <row r="138">
          <cell r="H138">
            <v>0</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9</v>
          </cell>
        </row>
        <row r="158">
          <cell r="H158">
            <v>45</v>
          </cell>
        </row>
        <row r="159">
          <cell r="H159">
            <v>4</v>
          </cell>
        </row>
        <row r="160">
          <cell r="H160">
            <v>11</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6</v>
          </cell>
        </row>
        <row r="180">
          <cell r="H180">
            <v>13</v>
          </cell>
        </row>
        <row r="181">
          <cell r="H181">
            <v>6</v>
          </cell>
        </row>
        <row r="182">
          <cell r="H182">
            <v>60</v>
          </cell>
        </row>
        <row r="183">
          <cell r="H183">
            <v>20</v>
          </cell>
        </row>
        <row r="184">
          <cell r="H184">
            <v>400</v>
          </cell>
        </row>
        <row r="185">
          <cell r="H185">
            <v>32</v>
          </cell>
        </row>
        <row r="186">
          <cell r="H186">
            <v>81</v>
          </cell>
        </row>
        <row r="187">
          <cell r="H187">
            <v>44</v>
          </cell>
        </row>
        <row r="188">
          <cell r="H188">
            <v>30</v>
          </cell>
        </row>
        <row r="189">
          <cell r="H189">
            <v>0</v>
          </cell>
        </row>
        <row r="190">
          <cell r="H190">
            <v>0</v>
          </cell>
        </row>
        <row r="191">
          <cell r="H191">
            <v>290</v>
          </cell>
        </row>
        <row r="192">
          <cell r="H192">
            <v>0</v>
          </cell>
        </row>
        <row r="194">
          <cell r="H194">
            <v>308</v>
          </cell>
        </row>
        <row r="195">
          <cell r="H195">
            <v>28</v>
          </cell>
        </row>
        <row r="196">
          <cell r="H196">
            <v>0</v>
          </cell>
        </row>
        <row r="197">
          <cell r="H197">
            <v>323</v>
          </cell>
        </row>
        <row r="198">
          <cell r="H198">
            <v>26</v>
          </cell>
        </row>
        <row r="199">
          <cell r="H199">
            <v>0</v>
          </cell>
        </row>
        <row r="200">
          <cell r="H200">
            <v>0</v>
          </cell>
        </row>
        <row r="201">
          <cell r="H201">
            <v>0</v>
          </cell>
        </row>
        <row r="202">
          <cell r="H202">
            <v>0</v>
          </cell>
        </row>
        <row r="203">
          <cell r="H203">
            <v>513</v>
          </cell>
        </row>
        <row r="204">
          <cell r="H204">
            <v>48</v>
          </cell>
        </row>
        <row r="205">
          <cell r="H205">
            <v>0</v>
          </cell>
        </row>
        <row r="206">
          <cell r="H206">
            <v>343</v>
          </cell>
        </row>
        <row r="207">
          <cell r="H207">
            <v>47</v>
          </cell>
        </row>
        <row r="208">
          <cell r="H208">
            <v>0</v>
          </cell>
        </row>
        <row r="209">
          <cell r="H209">
            <v>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15</v>
          </cell>
        </row>
        <row r="223">
          <cell r="H223">
            <v>15</v>
          </cell>
        </row>
        <row r="224">
          <cell r="H224">
            <v>37</v>
          </cell>
        </row>
        <row r="225">
          <cell r="H225">
            <v>20</v>
          </cell>
        </row>
        <row r="226">
          <cell r="H226">
            <v>95</v>
          </cell>
        </row>
        <row r="227">
          <cell r="H227">
            <v>90</v>
          </cell>
        </row>
        <row r="228">
          <cell r="H228">
            <v>70</v>
          </cell>
        </row>
        <row r="229">
          <cell r="H229">
            <v>57</v>
          </cell>
        </row>
        <row r="230">
          <cell r="H230">
            <v>0</v>
          </cell>
        </row>
        <row r="231">
          <cell r="H231">
            <v>5</v>
          </cell>
        </row>
        <row r="232">
          <cell r="H232">
            <v>0</v>
          </cell>
        </row>
        <row r="233">
          <cell r="H233">
            <v>0</v>
          </cell>
        </row>
        <row r="234">
          <cell r="H234">
            <v>0</v>
          </cell>
        </row>
        <row r="235">
          <cell r="H235">
            <v>0</v>
          </cell>
        </row>
        <row r="236">
          <cell r="H236">
            <v>268</v>
          </cell>
        </row>
        <row r="237">
          <cell r="H237">
            <v>70</v>
          </cell>
        </row>
        <row r="238">
          <cell r="H238">
            <v>8</v>
          </cell>
        </row>
        <row r="239">
          <cell r="H239">
            <v>2</v>
          </cell>
        </row>
        <row r="240">
          <cell r="H240">
            <v>8</v>
          </cell>
        </row>
        <row r="241">
          <cell r="H241">
            <v>2</v>
          </cell>
        </row>
        <row r="242">
          <cell r="H242">
            <v>2</v>
          </cell>
        </row>
        <row r="243">
          <cell r="H243">
            <v>96</v>
          </cell>
        </row>
        <row r="244">
          <cell r="H244">
            <v>35</v>
          </cell>
        </row>
        <row r="245">
          <cell r="H245">
            <v>70</v>
          </cell>
        </row>
        <row r="246">
          <cell r="H246">
            <v>70</v>
          </cell>
        </row>
        <row r="247">
          <cell r="H247">
            <v>70</v>
          </cell>
        </row>
        <row r="248">
          <cell r="H248">
            <v>70</v>
          </cell>
        </row>
        <row r="249">
          <cell r="H249">
            <v>70</v>
          </cell>
        </row>
        <row r="250">
          <cell r="H250">
            <v>12</v>
          </cell>
        </row>
        <row r="251">
          <cell r="H251">
            <v>24</v>
          </cell>
        </row>
        <row r="252">
          <cell r="H252">
            <v>0</v>
          </cell>
        </row>
        <row r="253">
          <cell r="H253">
            <v>0</v>
          </cell>
        </row>
        <row r="254">
          <cell r="H254">
            <v>0</v>
          </cell>
        </row>
        <row r="255">
          <cell r="H255">
            <v>0</v>
          </cell>
        </row>
        <row r="256">
          <cell r="H256">
            <v>0</v>
          </cell>
        </row>
        <row r="257">
          <cell r="H257">
            <v>0</v>
          </cell>
        </row>
        <row r="258">
          <cell r="H258">
            <v>36</v>
          </cell>
        </row>
        <row r="259">
          <cell r="H259">
            <v>0</v>
          </cell>
        </row>
        <row r="260">
          <cell r="H260">
            <v>0</v>
          </cell>
        </row>
        <row r="261">
          <cell r="H261">
            <v>0</v>
          </cell>
        </row>
        <row r="262">
          <cell r="H262">
            <v>0</v>
          </cell>
        </row>
        <row r="263">
          <cell r="H263">
            <v>0</v>
          </cell>
        </row>
        <row r="264">
          <cell r="H264">
            <v>0</v>
          </cell>
        </row>
        <row r="265">
          <cell r="H265">
            <v>0</v>
          </cell>
        </row>
        <row r="266">
          <cell r="H266">
            <v>0</v>
          </cell>
        </row>
        <row r="267">
          <cell r="H267">
            <v>0</v>
          </cell>
        </row>
        <row r="268">
          <cell r="H268">
            <v>0</v>
          </cell>
        </row>
        <row r="269">
          <cell r="H269">
            <v>0</v>
          </cell>
        </row>
        <row r="270">
          <cell r="H270">
            <v>0</v>
          </cell>
        </row>
        <row r="271">
          <cell r="H271">
            <v>0</v>
          </cell>
        </row>
        <row r="272">
          <cell r="H272">
            <v>0</v>
          </cell>
        </row>
        <row r="273">
          <cell r="H273">
            <v>0</v>
          </cell>
        </row>
        <row r="274">
          <cell r="H274">
            <v>0</v>
          </cell>
        </row>
        <row r="275">
          <cell r="H275">
            <v>0</v>
          </cell>
        </row>
        <row r="276">
          <cell r="H276">
            <v>75</v>
          </cell>
        </row>
        <row r="277">
          <cell r="H277">
            <v>113</v>
          </cell>
        </row>
        <row r="278">
          <cell r="H278">
            <v>75</v>
          </cell>
        </row>
        <row r="279">
          <cell r="H279">
            <v>112</v>
          </cell>
        </row>
      </sheetData>
      <sheetData sheetId="5">
        <row r="9">
          <cell r="H9">
            <v>540</v>
          </cell>
        </row>
        <row r="10">
          <cell r="H10">
            <v>79</v>
          </cell>
        </row>
        <row r="11">
          <cell r="H11">
            <v>117</v>
          </cell>
        </row>
        <row r="12">
          <cell r="H12">
            <v>1440</v>
          </cell>
        </row>
        <row r="13">
          <cell r="H13">
            <v>70</v>
          </cell>
        </row>
        <row r="14">
          <cell r="H14">
            <v>7</v>
          </cell>
        </row>
        <row r="15">
          <cell r="H15">
            <v>16</v>
          </cell>
        </row>
        <row r="16">
          <cell r="H16">
            <v>20</v>
          </cell>
        </row>
        <row r="17">
          <cell r="H17">
            <v>16</v>
          </cell>
        </row>
        <row r="18">
          <cell r="H18">
            <v>14</v>
          </cell>
        </row>
        <row r="19">
          <cell r="H19">
            <v>10</v>
          </cell>
        </row>
        <row r="20">
          <cell r="H20">
            <v>9</v>
          </cell>
        </row>
        <row r="21">
          <cell r="H21">
            <v>0</v>
          </cell>
        </row>
        <row r="22">
          <cell r="H22">
            <v>1</v>
          </cell>
        </row>
        <row r="23">
          <cell r="H23">
            <v>2</v>
          </cell>
        </row>
        <row r="24">
          <cell r="H24">
            <v>9</v>
          </cell>
        </row>
        <row r="25">
          <cell r="H25">
            <v>9</v>
          </cell>
        </row>
        <row r="26">
          <cell r="H26">
            <v>0</v>
          </cell>
        </row>
        <row r="27">
          <cell r="H27">
            <v>0</v>
          </cell>
        </row>
        <row r="28">
          <cell r="H28">
            <v>0</v>
          </cell>
        </row>
        <row r="29">
          <cell r="H29">
            <v>99</v>
          </cell>
        </row>
        <row r="30">
          <cell r="H30">
            <v>102</v>
          </cell>
        </row>
        <row r="31">
          <cell r="H31">
            <v>0</v>
          </cell>
        </row>
        <row r="32">
          <cell r="H32">
            <v>0</v>
          </cell>
        </row>
        <row r="33">
          <cell r="H33">
            <v>0</v>
          </cell>
        </row>
        <row r="34">
          <cell r="H34">
            <v>0</v>
          </cell>
        </row>
        <row r="35">
          <cell r="H35">
            <v>171</v>
          </cell>
        </row>
        <row r="36">
          <cell r="H36">
            <v>0</v>
          </cell>
        </row>
        <row r="37">
          <cell r="H37">
            <v>0</v>
          </cell>
        </row>
        <row r="38">
          <cell r="H38">
            <v>0</v>
          </cell>
        </row>
        <row r="39">
          <cell r="H39">
            <v>103</v>
          </cell>
        </row>
        <row r="40">
          <cell r="H40">
            <v>0</v>
          </cell>
        </row>
        <row r="41">
          <cell r="H41">
            <v>0</v>
          </cell>
        </row>
        <row r="42">
          <cell r="H42">
            <v>0</v>
          </cell>
        </row>
        <row r="43">
          <cell r="H43">
            <v>3124</v>
          </cell>
        </row>
        <row r="44">
          <cell r="H44">
            <v>3124</v>
          </cell>
        </row>
        <row r="45">
          <cell r="H45">
            <v>0</v>
          </cell>
        </row>
        <row r="46">
          <cell r="H46">
            <v>0</v>
          </cell>
        </row>
        <row r="47">
          <cell r="H47">
            <v>388</v>
          </cell>
        </row>
        <row r="48">
          <cell r="H48">
            <v>412</v>
          </cell>
        </row>
        <row r="49">
          <cell r="H49">
            <v>0</v>
          </cell>
        </row>
        <row r="50">
          <cell r="H50">
            <v>0</v>
          </cell>
        </row>
        <row r="51">
          <cell r="H51">
            <v>0</v>
          </cell>
        </row>
        <row r="52">
          <cell r="H52">
            <v>0</v>
          </cell>
        </row>
        <row r="53">
          <cell r="H53">
            <v>0</v>
          </cell>
        </row>
        <row r="54">
          <cell r="H54">
            <v>3124</v>
          </cell>
        </row>
        <row r="55">
          <cell r="H55">
            <v>96</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17</v>
          </cell>
        </row>
        <row r="80">
          <cell r="H80">
            <v>0</v>
          </cell>
        </row>
        <row r="81">
          <cell r="H81">
            <v>0</v>
          </cell>
        </row>
        <row r="82">
          <cell r="H82">
            <v>0</v>
          </cell>
        </row>
        <row r="83">
          <cell r="H83">
            <v>20</v>
          </cell>
        </row>
        <row r="84">
          <cell r="H84">
            <v>0</v>
          </cell>
        </row>
        <row r="85">
          <cell r="H85">
            <v>0</v>
          </cell>
        </row>
        <row r="86">
          <cell r="H86">
            <v>0</v>
          </cell>
        </row>
        <row r="87">
          <cell r="H87">
            <v>20</v>
          </cell>
        </row>
        <row r="88">
          <cell r="H88">
            <v>0</v>
          </cell>
        </row>
        <row r="89">
          <cell r="H89">
            <v>0</v>
          </cell>
        </row>
        <row r="90">
          <cell r="H90">
            <v>21</v>
          </cell>
        </row>
        <row r="91">
          <cell r="H91">
            <v>0</v>
          </cell>
        </row>
        <row r="92">
          <cell r="H92">
            <v>0</v>
          </cell>
        </row>
        <row r="93">
          <cell r="H93">
            <v>0</v>
          </cell>
        </row>
        <row r="94">
          <cell r="H94">
            <v>0</v>
          </cell>
        </row>
        <row r="95">
          <cell r="H95">
            <v>20</v>
          </cell>
        </row>
        <row r="96">
          <cell r="H96">
            <v>0</v>
          </cell>
        </row>
        <row r="97">
          <cell r="H97">
            <v>0</v>
          </cell>
        </row>
        <row r="98">
          <cell r="H98">
            <v>20</v>
          </cell>
        </row>
        <row r="99">
          <cell r="H99">
            <v>0</v>
          </cell>
        </row>
        <row r="100">
          <cell r="H100">
            <v>0</v>
          </cell>
        </row>
        <row r="101">
          <cell r="H101">
            <v>20</v>
          </cell>
        </row>
        <row r="102">
          <cell r="H102">
            <v>0</v>
          </cell>
        </row>
        <row r="103">
          <cell r="H103">
            <v>20</v>
          </cell>
        </row>
        <row r="104">
          <cell r="H104">
            <v>0</v>
          </cell>
        </row>
        <row r="105">
          <cell r="H105">
            <v>0</v>
          </cell>
        </row>
        <row r="106">
          <cell r="H106">
            <v>0</v>
          </cell>
        </row>
        <row r="107">
          <cell r="H107">
            <v>0</v>
          </cell>
        </row>
        <row r="108">
          <cell r="H108">
            <v>20</v>
          </cell>
        </row>
        <row r="109">
          <cell r="H109">
            <v>19</v>
          </cell>
        </row>
        <row r="110">
          <cell r="H110">
            <v>0</v>
          </cell>
        </row>
        <row r="111">
          <cell r="H111">
            <v>0</v>
          </cell>
        </row>
        <row r="112">
          <cell r="H112">
            <v>0</v>
          </cell>
        </row>
        <row r="113">
          <cell r="H113">
            <v>0</v>
          </cell>
        </row>
        <row r="114">
          <cell r="H114">
            <v>0</v>
          </cell>
        </row>
        <row r="115">
          <cell r="H115">
            <v>0</v>
          </cell>
        </row>
        <row r="116">
          <cell r="H116">
            <v>0</v>
          </cell>
        </row>
        <row r="117">
          <cell r="H117">
            <v>0</v>
          </cell>
        </row>
        <row r="118">
          <cell r="H118">
            <v>0</v>
          </cell>
        </row>
        <row r="119">
          <cell r="H119">
            <v>21</v>
          </cell>
        </row>
        <row r="120">
          <cell r="H120">
            <v>21</v>
          </cell>
        </row>
        <row r="121">
          <cell r="H121">
            <v>21</v>
          </cell>
        </row>
        <row r="122">
          <cell r="H122">
            <v>21</v>
          </cell>
        </row>
        <row r="123">
          <cell r="H123">
            <v>0</v>
          </cell>
        </row>
        <row r="124">
          <cell r="H124">
            <v>0</v>
          </cell>
        </row>
        <row r="125">
          <cell r="H125">
            <v>0</v>
          </cell>
        </row>
        <row r="126">
          <cell r="H126">
            <v>0</v>
          </cell>
        </row>
        <row r="127">
          <cell r="H127">
            <v>21</v>
          </cell>
        </row>
        <row r="128">
          <cell r="H128">
            <v>21</v>
          </cell>
        </row>
        <row r="129">
          <cell r="H129">
            <v>21</v>
          </cell>
        </row>
        <row r="130">
          <cell r="H130">
            <v>0</v>
          </cell>
        </row>
        <row r="131">
          <cell r="H131">
            <v>0</v>
          </cell>
        </row>
        <row r="132">
          <cell r="H132">
            <v>452</v>
          </cell>
        </row>
        <row r="133">
          <cell r="H133">
            <v>0</v>
          </cell>
        </row>
        <row r="134">
          <cell r="H134">
            <v>19</v>
          </cell>
        </row>
        <row r="135">
          <cell r="H135">
            <v>19</v>
          </cell>
        </row>
        <row r="136">
          <cell r="H136">
            <v>19</v>
          </cell>
        </row>
        <row r="137">
          <cell r="H137">
            <v>0</v>
          </cell>
        </row>
        <row r="138">
          <cell r="H138">
            <v>0</v>
          </cell>
        </row>
        <row r="139">
          <cell r="H139">
            <v>0</v>
          </cell>
        </row>
        <row r="140">
          <cell r="H140">
            <v>0</v>
          </cell>
        </row>
        <row r="141">
          <cell r="H141">
            <v>5</v>
          </cell>
        </row>
        <row r="142">
          <cell r="H142">
            <v>0</v>
          </cell>
        </row>
        <row r="143">
          <cell r="H143">
            <v>0</v>
          </cell>
        </row>
        <row r="144">
          <cell r="H144">
            <v>1</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0</v>
          </cell>
        </row>
        <row r="158">
          <cell r="H158">
            <v>0</v>
          </cell>
        </row>
        <row r="159">
          <cell r="H159">
            <v>0</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20</v>
          </cell>
        </row>
        <row r="180">
          <cell r="H180">
            <v>71</v>
          </cell>
        </row>
        <row r="181">
          <cell r="H181">
            <v>25</v>
          </cell>
        </row>
        <row r="182">
          <cell r="H182">
            <v>145</v>
          </cell>
        </row>
        <row r="183">
          <cell r="H183">
            <v>40</v>
          </cell>
        </row>
        <row r="184">
          <cell r="H184">
            <v>781</v>
          </cell>
        </row>
        <row r="185">
          <cell r="H185">
            <v>5</v>
          </cell>
        </row>
        <row r="186">
          <cell r="H186">
            <v>403</v>
          </cell>
        </row>
        <row r="187">
          <cell r="H187">
            <v>28</v>
          </cell>
        </row>
        <row r="188">
          <cell r="H188">
            <v>5</v>
          </cell>
        </row>
        <row r="189">
          <cell r="H189">
            <v>0</v>
          </cell>
        </row>
        <row r="190">
          <cell r="H190">
            <v>0</v>
          </cell>
        </row>
        <row r="191">
          <cell r="H191">
            <v>113</v>
          </cell>
        </row>
        <row r="192">
          <cell r="H192">
            <v>0</v>
          </cell>
        </row>
        <row r="194">
          <cell r="H194">
            <v>40</v>
          </cell>
        </row>
        <row r="195">
          <cell r="H195">
            <v>3</v>
          </cell>
        </row>
        <row r="196">
          <cell r="H196">
            <v>0</v>
          </cell>
        </row>
        <row r="197">
          <cell r="H197">
            <v>25</v>
          </cell>
        </row>
        <row r="198">
          <cell r="H198">
            <v>3</v>
          </cell>
        </row>
        <row r="199">
          <cell r="H199">
            <v>0</v>
          </cell>
        </row>
        <row r="200">
          <cell r="H200">
            <v>20</v>
          </cell>
        </row>
        <row r="201">
          <cell r="H201">
            <v>2</v>
          </cell>
        </row>
        <row r="202">
          <cell r="H202">
            <v>0</v>
          </cell>
        </row>
        <row r="203">
          <cell r="H203">
            <v>36</v>
          </cell>
        </row>
        <row r="204">
          <cell r="H204">
            <v>5</v>
          </cell>
        </row>
        <row r="205">
          <cell r="H205">
            <v>0</v>
          </cell>
        </row>
        <row r="206">
          <cell r="H206">
            <v>20</v>
          </cell>
        </row>
        <row r="207">
          <cell r="H207">
            <v>1</v>
          </cell>
        </row>
        <row r="208">
          <cell r="H208">
            <v>0</v>
          </cell>
        </row>
        <row r="209">
          <cell r="H209">
            <v>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6</v>
          </cell>
        </row>
        <row r="223">
          <cell r="H223">
            <v>15</v>
          </cell>
        </row>
        <row r="224">
          <cell r="H224">
            <v>30</v>
          </cell>
        </row>
        <row r="225">
          <cell r="H225">
            <v>10</v>
          </cell>
        </row>
        <row r="226">
          <cell r="H226">
            <v>10</v>
          </cell>
        </row>
        <row r="227">
          <cell r="H227">
            <v>15</v>
          </cell>
        </row>
        <row r="228">
          <cell r="H228">
            <v>5</v>
          </cell>
        </row>
        <row r="229">
          <cell r="H229">
            <v>3</v>
          </cell>
        </row>
        <row r="230">
          <cell r="H230">
            <v>0</v>
          </cell>
        </row>
        <row r="231">
          <cell r="H231">
            <v>3</v>
          </cell>
        </row>
        <row r="232">
          <cell r="H232">
            <v>0</v>
          </cell>
        </row>
        <row r="233">
          <cell r="H233">
            <v>0</v>
          </cell>
        </row>
        <row r="234">
          <cell r="H234">
            <v>0</v>
          </cell>
        </row>
        <row r="235">
          <cell r="H235">
            <v>0</v>
          </cell>
        </row>
        <row r="236">
          <cell r="H236">
            <v>45</v>
          </cell>
        </row>
        <row r="237">
          <cell r="H237">
            <v>35</v>
          </cell>
        </row>
        <row r="238">
          <cell r="H238">
            <v>4</v>
          </cell>
        </row>
        <row r="239">
          <cell r="H239">
            <v>1</v>
          </cell>
        </row>
        <row r="240">
          <cell r="H240">
            <v>0</v>
          </cell>
        </row>
        <row r="241">
          <cell r="H241">
            <v>0</v>
          </cell>
        </row>
        <row r="242">
          <cell r="H242">
            <v>0</v>
          </cell>
        </row>
        <row r="243">
          <cell r="H243">
            <v>0</v>
          </cell>
        </row>
        <row r="244">
          <cell r="H244">
            <v>0</v>
          </cell>
        </row>
        <row r="245">
          <cell r="H245">
            <v>0</v>
          </cell>
        </row>
        <row r="246">
          <cell r="H246">
            <v>0</v>
          </cell>
        </row>
        <row r="247">
          <cell r="H247">
            <v>0</v>
          </cell>
        </row>
        <row r="248">
          <cell r="H248">
            <v>0</v>
          </cell>
        </row>
        <row r="249">
          <cell r="H249">
            <v>0</v>
          </cell>
        </row>
        <row r="250">
          <cell r="H250">
            <v>0</v>
          </cell>
        </row>
        <row r="251">
          <cell r="H251">
            <v>0</v>
          </cell>
        </row>
        <row r="252">
          <cell r="H252">
            <v>0</v>
          </cell>
        </row>
        <row r="253">
          <cell r="H253">
            <v>1</v>
          </cell>
        </row>
        <row r="254">
          <cell r="H254">
            <v>1</v>
          </cell>
        </row>
        <row r="255">
          <cell r="H255">
            <v>1</v>
          </cell>
        </row>
        <row r="256">
          <cell r="H256">
            <v>0</v>
          </cell>
        </row>
        <row r="257">
          <cell r="H257">
            <v>0</v>
          </cell>
        </row>
        <row r="258">
          <cell r="H258">
            <v>73</v>
          </cell>
        </row>
        <row r="259">
          <cell r="H259">
            <v>0</v>
          </cell>
        </row>
        <row r="260">
          <cell r="H260">
            <v>0</v>
          </cell>
        </row>
        <row r="261">
          <cell r="H261">
            <v>0</v>
          </cell>
        </row>
        <row r="262">
          <cell r="H262">
            <v>0</v>
          </cell>
        </row>
        <row r="263">
          <cell r="H263">
            <v>0</v>
          </cell>
        </row>
        <row r="264">
          <cell r="H264">
            <v>0</v>
          </cell>
        </row>
        <row r="265">
          <cell r="H265">
            <v>0</v>
          </cell>
        </row>
        <row r="266">
          <cell r="H266">
            <v>0</v>
          </cell>
        </row>
        <row r="267">
          <cell r="H267">
            <v>0</v>
          </cell>
        </row>
        <row r="268">
          <cell r="H268">
            <v>660</v>
          </cell>
        </row>
        <row r="269">
          <cell r="H269">
            <v>0</v>
          </cell>
        </row>
        <row r="270">
          <cell r="H270">
            <v>0</v>
          </cell>
        </row>
        <row r="271">
          <cell r="H271">
            <v>0</v>
          </cell>
        </row>
        <row r="272">
          <cell r="H272">
            <v>0</v>
          </cell>
        </row>
        <row r="273">
          <cell r="H273">
            <v>0</v>
          </cell>
        </row>
        <row r="274">
          <cell r="H274">
            <v>0</v>
          </cell>
        </row>
        <row r="275">
          <cell r="H275">
            <v>0</v>
          </cell>
        </row>
        <row r="276">
          <cell r="H276">
            <v>32</v>
          </cell>
        </row>
        <row r="277">
          <cell r="H277">
            <v>155</v>
          </cell>
        </row>
        <row r="278">
          <cell r="H278">
            <v>32</v>
          </cell>
        </row>
        <row r="279">
          <cell r="H279">
            <v>134</v>
          </cell>
        </row>
      </sheetData>
      <sheetData sheetId="6">
        <row r="9">
          <cell r="H9">
            <v>814</v>
          </cell>
        </row>
        <row r="10">
          <cell r="H10">
            <v>125</v>
          </cell>
        </row>
        <row r="11">
          <cell r="H11">
            <v>177</v>
          </cell>
        </row>
        <row r="12">
          <cell r="H12">
            <v>2750</v>
          </cell>
        </row>
        <row r="13">
          <cell r="H13">
            <v>47</v>
          </cell>
        </row>
        <row r="14">
          <cell r="H14">
            <v>10</v>
          </cell>
        </row>
        <row r="15">
          <cell r="H15">
            <v>23</v>
          </cell>
        </row>
        <row r="16">
          <cell r="H16">
            <v>28</v>
          </cell>
        </row>
        <row r="17">
          <cell r="H17">
            <v>26</v>
          </cell>
        </row>
        <row r="18">
          <cell r="H18">
            <v>23</v>
          </cell>
        </row>
        <row r="19">
          <cell r="H19">
            <v>18</v>
          </cell>
        </row>
        <row r="20">
          <cell r="H20">
            <v>13</v>
          </cell>
        </row>
        <row r="21">
          <cell r="H21">
            <v>22</v>
          </cell>
        </row>
        <row r="22">
          <cell r="H22">
            <v>5</v>
          </cell>
        </row>
        <row r="23">
          <cell r="H23">
            <v>5</v>
          </cell>
        </row>
        <row r="24">
          <cell r="H24">
            <v>15</v>
          </cell>
        </row>
        <row r="25">
          <cell r="H25">
            <v>20</v>
          </cell>
        </row>
        <row r="26">
          <cell r="H26">
            <v>0</v>
          </cell>
        </row>
        <row r="27">
          <cell r="H27">
            <v>0</v>
          </cell>
        </row>
        <row r="28">
          <cell r="H28">
            <v>0</v>
          </cell>
        </row>
        <row r="29">
          <cell r="H29">
            <v>167</v>
          </cell>
        </row>
        <row r="30">
          <cell r="H30">
            <v>267</v>
          </cell>
        </row>
        <row r="31">
          <cell r="H31">
            <v>0</v>
          </cell>
        </row>
        <row r="32">
          <cell r="H32">
            <v>0</v>
          </cell>
        </row>
        <row r="33">
          <cell r="H33">
            <v>0</v>
          </cell>
        </row>
        <row r="34">
          <cell r="H34">
            <v>0</v>
          </cell>
        </row>
        <row r="35">
          <cell r="H35">
            <v>287</v>
          </cell>
        </row>
        <row r="36">
          <cell r="H36">
            <v>0</v>
          </cell>
        </row>
        <row r="37">
          <cell r="H37">
            <v>0</v>
          </cell>
        </row>
        <row r="38">
          <cell r="H38">
            <v>0</v>
          </cell>
        </row>
        <row r="39">
          <cell r="H39">
            <v>172</v>
          </cell>
        </row>
        <row r="40">
          <cell r="H40">
            <v>0</v>
          </cell>
        </row>
        <row r="41">
          <cell r="H41">
            <v>0</v>
          </cell>
        </row>
        <row r="42">
          <cell r="H42">
            <v>0</v>
          </cell>
        </row>
        <row r="43">
          <cell r="H43">
            <v>5606</v>
          </cell>
        </row>
        <row r="44">
          <cell r="H44">
            <v>5192</v>
          </cell>
        </row>
        <row r="45">
          <cell r="H45">
            <v>0</v>
          </cell>
        </row>
        <row r="46">
          <cell r="H46">
            <v>0</v>
          </cell>
        </row>
        <row r="47">
          <cell r="H47">
            <v>683</v>
          </cell>
        </row>
        <row r="48">
          <cell r="H48">
            <v>685</v>
          </cell>
        </row>
        <row r="49">
          <cell r="H49">
            <v>0</v>
          </cell>
        </row>
        <row r="50">
          <cell r="H50">
            <v>0</v>
          </cell>
        </row>
        <row r="51">
          <cell r="H51">
            <v>0</v>
          </cell>
        </row>
        <row r="52">
          <cell r="H52">
            <v>0</v>
          </cell>
        </row>
        <row r="53">
          <cell r="H53">
            <v>0</v>
          </cell>
        </row>
        <row r="54">
          <cell r="H54">
            <v>5966</v>
          </cell>
        </row>
        <row r="55">
          <cell r="H55">
            <v>779</v>
          </cell>
        </row>
        <row r="56">
          <cell r="H56">
            <v>0</v>
          </cell>
        </row>
        <row r="57">
          <cell r="H57">
            <v>0</v>
          </cell>
        </row>
        <row r="58">
          <cell r="H58">
            <v>1</v>
          </cell>
        </row>
        <row r="59">
          <cell r="H59">
            <v>1</v>
          </cell>
        </row>
        <row r="60">
          <cell r="H60">
            <v>1</v>
          </cell>
        </row>
        <row r="61">
          <cell r="H61">
            <v>0</v>
          </cell>
        </row>
        <row r="62">
          <cell r="H62">
            <v>1</v>
          </cell>
        </row>
        <row r="63">
          <cell r="H63">
            <v>11</v>
          </cell>
        </row>
        <row r="64">
          <cell r="H64">
            <v>11</v>
          </cell>
        </row>
        <row r="65">
          <cell r="H65">
            <v>0</v>
          </cell>
        </row>
        <row r="66">
          <cell r="H66">
            <v>1</v>
          </cell>
        </row>
        <row r="67">
          <cell r="H67">
            <v>0</v>
          </cell>
        </row>
        <row r="68">
          <cell r="H68">
            <v>0</v>
          </cell>
        </row>
        <row r="69">
          <cell r="H69">
            <v>0</v>
          </cell>
        </row>
        <row r="70">
          <cell r="H70">
            <v>0</v>
          </cell>
        </row>
        <row r="71">
          <cell r="H71">
            <v>0</v>
          </cell>
        </row>
        <row r="72">
          <cell r="H72">
            <v>5</v>
          </cell>
        </row>
        <row r="73">
          <cell r="H73">
            <v>0</v>
          </cell>
        </row>
        <row r="74">
          <cell r="H74">
            <v>25</v>
          </cell>
        </row>
        <row r="75">
          <cell r="H75">
            <v>0</v>
          </cell>
        </row>
        <row r="76">
          <cell r="H76">
            <v>0</v>
          </cell>
        </row>
        <row r="77">
          <cell r="H77">
            <v>0</v>
          </cell>
        </row>
        <row r="78">
          <cell r="H78">
            <v>0</v>
          </cell>
        </row>
        <row r="79">
          <cell r="H79">
            <v>736</v>
          </cell>
        </row>
        <row r="80">
          <cell r="H80">
            <v>0</v>
          </cell>
        </row>
        <row r="81">
          <cell r="H81">
            <v>0</v>
          </cell>
        </row>
        <row r="82">
          <cell r="H82">
            <v>0</v>
          </cell>
        </row>
        <row r="83">
          <cell r="H83">
            <v>797</v>
          </cell>
        </row>
        <row r="84">
          <cell r="H84">
            <v>0</v>
          </cell>
        </row>
        <row r="85">
          <cell r="H85">
            <v>0</v>
          </cell>
        </row>
        <row r="86">
          <cell r="H86">
            <v>0</v>
          </cell>
        </row>
        <row r="87">
          <cell r="H87">
            <v>803</v>
          </cell>
        </row>
        <row r="88">
          <cell r="H88">
            <v>0</v>
          </cell>
        </row>
        <row r="89">
          <cell r="H89">
            <v>0</v>
          </cell>
        </row>
        <row r="90">
          <cell r="H90">
            <v>810</v>
          </cell>
        </row>
        <row r="91">
          <cell r="H91">
            <v>0</v>
          </cell>
        </row>
        <row r="92">
          <cell r="H92">
            <v>0</v>
          </cell>
        </row>
        <row r="93">
          <cell r="H93">
            <v>0</v>
          </cell>
        </row>
        <row r="94">
          <cell r="H94">
            <v>0</v>
          </cell>
        </row>
        <row r="95">
          <cell r="H95">
            <v>813</v>
          </cell>
        </row>
        <row r="96">
          <cell r="H96">
            <v>0</v>
          </cell>
        </row>
        <row r="97">
          <cell r="H97">
            <v>0</v>
          </cell>
        </row>
        <row r="98">
          <cell r="H98">
            <v>773</v>
          </cell>
        </row>
        <row r="99">
          <cell r="H99">
            <v>0</v>
          </cell>
        </row>
        <row r="100">
          <cell r="H100">
            <v>0</v>
          </cell>
        </row>
        <row r="101">
          <cell r="H101">
            <v>843</v>
          </cell>
        </row>
        <row r="102">
          <cell r="H102">
            <v>0</v>
          </cell>
        </row>
        <row r="103">
          <cell r="H103">
            <v>843</v>
          </cell>
        </row>
        <row r="104">
          <cell r="H104">
            <v>0</v>
          </cell>
        </row>
        <row r="105">
          <cell r="H105">
            <v>0</v>
          </cell>
        </row>
        <row r="106">
          <cell r="H106">
            <v>0</v>
          </cell>
        </row>
        <row r="107">
          <cell r="H107">
            <v>0</v>
          </cell>
        </row>
        <row r="108">
          <cell r="H108">
            <v>692</v>
          </cell>
        </row>
        <row r="109">
          <cell r="H109">
            <v>772</v>
          </cell>
        </row>
        <row r="110">
          <cell r="H110">
            <v>0</v>
          </cell>
        </row>
        <row r="111">
          <cell r="H111">
            <v>0</v>
          </cell>
        </row>
        <row r="112">
          <cell r="H112">
            <v>282</v>
          </cell>
        </row>
        <row r="113">
          <cell r="H113">
            <v>46</v>
          </cell>
        </row>
        <row r="114">
          <cell r="H114">
            <v>0</v>
          </cell>
        </row>
        <row r="115">
          <cell r="H115">
            <v>0</v>
          </cell>
        </row>
        <row r="116">
          <cell r="H116">
            <v>0</v>
          </cell>
        </row>
        <row r="117">
          <cell r="H117">
            <v>0</v>
          </cell>
        </row>
        <row r="118">
          <cell r="H118">
            <v>0</v>
          </cell>
        </row>
        <row r="119">
          <cell r="H119">
            <v>787</v>
          </cell>
        </row>
        <row r="120">
          <cell r="H120">
            <v>787</v>
          </cell>
        </row>
        <row r="121">
          <cell r="H121">
            <v>788</v>
          </cell>
        </row>
        <row r="122">
          <cell r="H122">
            <v>786</v>
          </cell>
        </row>
        <row r="123">
          <cell r="H123">
            <v>0</v>
          </cell>
        </row>
        <row r="124">
          <cell r="H124">
            <v>0</v>
          </cell>
        </row>
        <row r="125">
          <cell r="H125">
            <v>0</v>
          </cell>
        </row>
        <row r="126">
          <cell r="H126">
            <v>0</v>
          </cell>
        </row>
        <row r="127">
          <cell r="H127">
            <v>788</v>
          </cell>
        </row>
        <row r="128">
          <cell r="H128">
            <v>788</v>
          </cell>
        </row>
        <row r="129">
          <cell r="H129">
            <v>788</v>
          </cell>
        </row>
        <row r="130">
          <cell r="H130">
            <v>0</v>
          </cell>
        </row>
        <row r="131">
          <cell r="H131">
            <v>0</v>
          </cell>
        </row>
        <row r="132">
          <cell r="H132">
            <v>816</v>
          </cell>
        </row>
        <row r="133">
          <cell r="H133">
            <v>0</v>
          </cell>
        </row>
        <row r="134">
          <cell r="H134">
            <v>37</v>
          </cell>
        </row>
        <row r="135">
          <cell r="H135">
            <v>37</v>
          </cell>
        </row>
        <row r="136">
          <cell r="H136">
            <v>34</v>
          </cell>
        </row>
        <row r="137">
          <cell r="H137">
            <v>0</v>
          </cell>
        </row>
        <row r="138">
          <cell r="H138">
            <v>1</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1</v>
          </cell>
        </row>
        <row r="150">
          <cell r="H150">
            <v>0</v>
          </cell>
        </row>
        <row r="151">
          <cell r="H151">
            <v>0</v>
          </cell>
        </row>
        <row r="152">
          <cell r="H152">
            <v>0</v>
          </cell>
        </row>
        <row r="153">
          <cell r="H153">
            <v>0</v>
          </cell>
        </row>
        <row r="154">
          <cell r="H154">
            <v>0</v>
          </cell>
        </row>
        <row r="155">
          <cell r="H155">
            <v>65</v>
          </cell>
        </row>
        <row r="156">
          <cell r="H156">
            <v>65</v>
          </cell>
        </row>
        <row r="157">
          <cell r="H157">
            <v>238</v>
          </cell>
        </row>
        <row r="158">
          <cell r="H158">
            <v>26</v>
          </cell>
        </row>
        <row r="159">
          <cell r="H159">
            <v>1</v>
          </cell>
        </row>
        <row r="160">
          <cell r="H160">
            <v>2</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18</v>
          </cell>
        </row>
        <row r="180">
          <cell r="H180">
            <v>77</v>
          </cell>
        </row>
        <row r="181">
          <cell r="H181">
            <v>24</v>
          </cell>
        </row>
        <row r="182">
          <cell r="H182">
            <v>174</v>
          </cell>
        </row>
        <row r="183">
          <cell r="H183">
            <v>36</v>
          </cell>
        </row>
        <row r="184">
          <cell r="H184">
            <v>367</v>
          </cell>
        </row>
        <row r="185">
          <cell r="H185">
            <v>8</v>
          </cell>
        </row>
        <row r="186">
          <cell r="H186">
            <v>395</v>
          </cell>
        </row>
        <row r="187">
          <cell r="H187">
            <v>34</v>
          </cell>
        </row>
        <row r="188">
          <cell r="H188">
            <v>10</v>
          </cell>
        </row>
        <row r="189">
          <cell r="H189">
            <v>0</v>
          </cell>
        </row>
        <row r="190">
          <cell r="H190">
            <v>0</v>
          </cell>
        </row>
        <row r="191">
          <cell r="H191">
            <v>425</v>
          </cell>
        </row>
        <row r="192">
          <cell r="H192">
            <v>0</v>
          </cell>
        </row>
        <row r="194">
          <cell r="H194">
            <v>200</v>
          </cell>
        </row>
        <row r="195">
          <cell r="H195">
            <v>10</v>
          </cell>
        </row>
        <row r="196">
          <cell r="H196">
            <v>0</v>
          </cell>
        </row>
        <row r="197">
          <cell r="H197">
            <v>151</v>
          </cell>
        </row>
        <row r="198">
          <cell r="H198">
            <v>9</v>
          </cell>
        </row>
        <row r="199">
          <cell r="H199">
            <v>0</v>
          </cell>
        </row>
        <row r="200">
          <cell r="H200">
            <v>175</v>
          </cell>
        </row>
        <row r="201">
          <cell r="H201">
            <v>10</v>
          </cell>
        </row>
        <row r="202">
          <cell r="H202">
            <v>0</v>
          </cell>
        </row>
        <row r="203">
          <cell r="H203">
            <v>490</v>
          </cell>
        </row>
        <row r="204">
          <cell r="H204">
            <v>13</v>
          </cell>
        </row>
        <row r="205">
          <cell r="H205">
            <v>0</v>
          </cell>
        </row>
        <row r="206">
          <cell r="H206">
            <v>176</v>
          </cell>
        </row>
        <row r="207">
          <cell r="H207">
            <v>10</v>
          </cell>
        </row>
        <row r="208">
          <cell r="H208">
            <v>0</v>
          </cell>
        </row>
        <row r="209">
          <cell r="H209">
            <v>20</v>
          </cell>
        </row>
        <row r="210">
          <cell r="H210">
            <v>5</v>
          </cell>
        </row>
        <row r="211">
          <cell r="H211">
            <v>0</v>
          </cell>
        </row>
        <row r="212">
          <cell r="H212">
            <v>10</v>
          </cell>
        </row>
        <row r="213">
          <cell r="H213">
            <v>0</v>
          </cell>
        </row>
        <row r="214">
          <cell r="H214">
            <v>0</v>
          </cell>
        </row>
        <row r="215">
          <cell r="H215">
            <v>0</v>
          </cell>
        </row>
        <row r="216">
          <cell r="H216">
            <v>0</v>
          </cell>
        </row>
        <row r="217">
          <cell r="H217">
            <v>0</v>
          </cell>
        </row>
        <row r="218">
          <cell r="H218">
            <v>0</v>
          </cell>
        </row>
        <row r="219">
          <cell r="H219">
            <v>2</v>
          </cell>
        </row>
        <row r="220">
          <cell r="H220">
            <v>0</v>
          </cell>
        </row>
        <row r="221">
          <cell r="H221">
            <v>0</v>
          </cell>
        </row>
        <row r="222">
          <cell r="H222">
            <v>50</v>
          </cell>
        </row>
        <row r="223">
          <cell r="H223">
            <v>105</v>
          </cell>
        </row>
        <row r="224">
          <cell r="H224">
            <v>465</v>
          </cell>
        </row>
        <row r="225">
          <cell r="H225">
            <v>60</v>
          </cell>
        </row>
        <row r="226">
          <cell r="H226">
            <v>70</v>
          </cell>
        </row>
        <row r="227">
          <cell r="H227">
            <v>70</v>
          </cell>
        </row>
        <row r="228">
          <cell r="H228">
            <v>0</v>
          </cell>
        </row>
        <row r="229">
          <cell r="H229">
            <v>0</v>
          </cell>
        </row>
        <row r="230">
          <cell r="H230">
            <v>0</v>
          </cell>
        </row>
        <row r="231">
          <cell r="H231">
            <v>5</v>
          </cell>
        </row>
        <row r="232">
          <cell r="H232">
            <v>0</v>
          </cell>
        </row>
        <row r="233">
          <cell r="H233">
            <v>5</v>
          </cell>
        </row>
        <row r="234">
          <cell r="H234">
            <v>0</v>
          </cell>
        </row>
        <row r="235">
          <cell r="H235">
            <v>0</v>
          </cell>
        </row>
        <row r="236">
          <cell r="H236">
            <v>207</v>
          </cell>
        </row>
        <row r="237">
          <cell r="H237">
            <v>90</v>
          </cell>
        </row>
        <row r="238">
          <cell r="H238">
            <v>12</v>
          </cell>
        </row>
        <row r="239">
          <cell r="H239">
            <v>307</v>
          </cell>
        </row>
        <row r="240">
          <cell r="H240">
            <v>7</v>
          </cell>
        </row>
        <row r="241">
          <cell r="H241">
            <v>6</v>
          </cell>
        </row>
        <row r="242">
          <cell r="H242">
            <v>7</v>
          </cell>
        </row>
        <row r="243">
          <cell r="H243">
            <v>96</v>
          </cell>
        </row>
        <row r="244">
          <cell r="H244">
            <v>20</v>
          </cell>
        </row>
        <row r="245">
          <cell r="H245">
            <v>280</v>
          </cell>
        </row>
        <row r="246">
          <cell r="H246">
            <v>280</v>
          </cell>
        </row>
        <row r="247">
          <cell r="H247">
            <v>280</v>
          </cell>
        </row>
        <row r="248">
          <cell r="H248">
            <v>280</v>
          </cell>
        </row>
        <row r="249">
          <cell r="H249">
            <v>280</v>
          </cell>
        </row>
        <row r="250">
          <cell r="H250">
            <v>86</v>
          </cell>
        </row>
        <row r="251">
          <cell r="H251">
            <v>116</v>
          </cell>
        </row>
        <row r="252">
          <cell r="H252">
            <v>0</v>
          </cell>
        </row>
        <row r="253">
          <cell r="H253">
            <v>9</v>
          </cell>
        </row>
        <row r="254">
          <cell r="H254">
            <v>9</v>
          </cell>
        </row>
        <row r="255">
          <cell r="H255">
            <v>9</v>
          </cell>
        </row>
        <row r="256">
          <cell r="H256">
            <v>0</v>
          </cell>
        </row>
        <row r="257">
          <cell r="H257">
            <v>0</v>
          </cell>
        </row>
        <row r="258">
          <cell r="H258">
            <v>112</v>
          </cell>
        </row>
        <row r="259">
          <cell r="H259">
            <v>0</v>
          </cell>
        </row>
        <row r="260">
          <cell r="H260">
            <v>0</v>
          </cell>
        </row>
        <row r="261">
          <cell r="H261">
            <v>0</v>
          </cell>
        </row>
        <row r="262">
          <cell r="H262">
            <v>0</v>
          </cell>
        </row>
        <row r="263">
          <cell r="H263">
            <v>0</v>
          </cell>
        </row>
        <row r="264">
          <cell r="H264">
            <v>0</v>
          </cell>
        </row>
        <row r="265">
          <cell r="H265">
            <v>499</v>
          </cell>
        </row>
        <row r="266">
          <cell r="H266">
            <v>0</v>
          </cell>
        </row>
        <row r="267">
          <cell r="H267">
            <v>0</v>
          </cell>
        </row>
        <row r="268">
          <cell r="H268">
            <v>874</v>
          </cell>
        </row>
        <row r="269">
          <cell r="H269">
            <v>0</v>
          </cell>
        </row>
        <row r="270">
          <cell r="H270">
            <v>402</v>
          </cell>
        </row>
        <row r="271">
          <cell r="H271">
            <v>474</v>
          </cell>
        </row>
        <row r="272">
          <cell r="H272">
            <v>0</v>
          </cell>
        </row>
        <row r="273">
          <cell r="H273">
            <v>239</v>
          </cell>
        </row>
        <row r="274">
          <cell r="H274">
            <v>0</v>
          </cell>
        </row>
        <row r="275">
          <cell r="H275">
            <v>0</v>
          </cell>
        </row>
        <row r="276">
          <cell r="H276">
            <v>26</v>
          </cell>
        </row>
        <row r="277">
          <cell r="H277">
            <v>292</v>
          </cell>
        </row>
        <row r="278">
          <cell r="H278">
            <v>21</v>
          </cell>
        </row>
        <row r="279">
          <cell r="H279">
            <v>283</v>
          </cell>
        </row>
      </sheetData>
      <sheetData sheetId="7">
        <row r="9">
          <cell r="H9">
            <v>179</v>
          </cell>
        </row>
        <row r="10">
          <cell r="H10">
            <v>40</v>
          </cell>
        </row>
        <row r="11">
          <cell r="H11">
            <v>78</v>
          </cell>
        </row>
        <row r="12">
          <cell r="H12">
            <v>740</v>
          </cell>
        </row>
        <row r="13">
          <cell r="H13">
            <v>180</v>
          </cell>
        </row>
        <row r="14">
          <cell r="H14">
            <v>27</v>
          </cell>
        </row>
        <row r="15">
          <cell r="H15">
            <v>9</v>
          </cell>
        </row>
        <row r="16">
          <cell r="H16">
            <v>9</v>
          </cell>
        </row>
        <row r="17">
          <cell r="H17">
            <v>9</v>
          </cell>
        </row>
        <row r="18">
          <cell r="H18">
            <v>9</v>
          </cell>
        </row>
        <row r="19">
          <cell r="H19">
            <v>9</v>
          </cell>
        </row>
        <row r="20">
          <cell r="H20">
            <v>9</v>
          </cell>
        </row>
        <row r="21">
          <cell r="H21">
            <v>9</v>
          </cell>
        </row>
        <row r="22">
          <cell r="H22">
            <v>9</v>
          </cell>
        </row>
        <row r="23">
          <cell r="H23">
            <v>9</v>
          </cell>
        </row>
        <row r="24">
          <cell r="H24">
            <v>18</v>
          </cell>
        </row>
        <row r="25">
          <cell r="H25">
            <v>18</v>
          </cell>
        </row>
        <row r="26">
          <cell r="H26">
            <v>0</v>
          </cell>
        </row>
        <row r="27">
          <cell r="H27">
            <v>0</v>
          </cell>
        </row>
        <row r="28">
          <cell r="H28">
            <v>0</v>
          </cell>
        </row>
        <row r="29">
          <cell r="H29">
            <v>39</v>
          </cell>
        </row>
        <row r="30">
          <cell r="H30">
            <v>39</v>
          </cell>
        </row>
        <row r="31">
          <cell r="H31">
            <v>0</v>
          </cell>
        </row>
        <row r="32">
          <cell r="H32">
            <v>0</v>
          </cell>
        </row>
        <row r="33">
          <cell r="H33">
            <v>0</v>
          </cell>
        </row>
        <row r="34">
          <cell r="H34">
            <v>0</v>
          </cell>
        </row>
        <row r="35">
          <cell r="H35">
            <v>76</v>
          </cell>
        </row>
        <row r="36">
          <cell r="H36">
            <v>0</v>
          </cell>
        </row>
        <row r="37">
          <cell r="H37">
            <v>0</v>
          </cell>
        </row>
        <row r="38">
          <cell r="H38">
            <v>0</v>
          </cell>
        </row>
        <row r="39">
          <cell r="H39">
            <v>39</v>
          </cell>
        </row>
        <row r="40">
          <cell r="H40">
            <v>0</v>
          </cell>
        </row>
        <row r="41">
          <cell r="H41">
            <v>0</v>
          </cell>
        </row>
        <row r="42">
          <cell r="H42">
            <v>0</v>
          </cell>
        </row>
        <row r="43">
          <cell r="H43">
            <v>802</v>
          </cell>
        </row>
        <row r="44">
          <cell r="H44">
            <v>802</v>
          </cell>
        </row>
        <row r="45">
          <cell r="H45">
            <v>0</v>
          </cell>
        </row>
        <row r="46">
          <cell r="H46">
            <v>0</v>
          </cell>
        </row>
        <row r="47">
          <cell r="H47">
            <v>152</v>
          </cell>
        </row>
        <row r="48">
          <cell r="H48">
            <v>152</v>
          </cell>
        </row>
        <row r="49">
          <cell r="H49">
            <v>0</v>
          </cell>
        </row>
        <row r="50">
          <cell r="H50">
            <v>0</v>
          </cell>
        </row>
        <row r="51">
          <cell r="H51">
            <v>0</v>
          </cell>
        </row>
        <row r="52">
          <cell r="H52">
            <v>0</v>
          </cell>
        </row>
        <row r="53">
          <cell r="H53">
            <v>0</v>
          </cell>
        </row>
        <row r="54">
          <cell r="H54">
            <v>805</v>
          </cell>
        </row>
        <row r="55">
          <cell r="H55">
            <v>38</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1</v>
          </cell>
        </row>
        <row r="67">
          <cell r="H67">
            <v>1</v>
          </cell>
        </row>
        <row r="68">
          <cell r="H68">
            <v>0</v>
          </cell>
        </row>
        <row r="69">
          <cell r="H69">
            <v>0</v>
          </cell>
        </row>
        <row r="70">
          <cell r="H70">
            <v>80</v>
          </cell>
        </row>
        <row r="71">
          <cell r="H71">
            <v>0</v>
          </cell>
        </row>
        <row r="72">
          <cell r="H72">
            <v>0</v>
          </cell>
        </row>
        <row r="73">
          <cell r="H73">
            <v>3</v>
          </cell>
        </row>
        <row r="74">
          <cell r="H74">
            <v>0</v>
          </cell>
        </row>
        <row r="75">
          <cell r="H75">
            <v>0</v>
          </cell>
        </row>
        <row r="76">
          <cell r="H76">
            <v>0</v>
          </cell>
        </row>
        <row r="77">
          <cell r="H77">
            <v>0</v>
          </cell>
        </row>
        <row r="78">
          <cell r="H78">
            <v>0</v>
          </cell>
        </row>
        <row r="79">
          <cell r="H79">
            <v>180</v>
          </cell>
        </row>
        <row r="80">
          <cell r="H80">
            <v>0</v>
          </cell>
        </row>
        <row r="81">
          <cell r="H81">
            <v>0</v>
          </cell>
        </row>
        <row r="82">
          <cell r="H82">
            <v>0</v>
          </cell>
        </row>
        <row r="83">
          <cell r="H83">
            <v>175</v>
          </cell>
        </row>
        <row r="84">
          <cell r="H84">
            <v>0</v>
          </cell>
        </row>
        <row r="85">
          <cell r="H85">
            <v>0</v>
          </cell>
        </row>
        <row r="86">
          <cell r="H86">
            <v>0</v>
          </cell>
        </row>
        <row r="87">
          <cell r="H87">
            <v>177</v>
          </cell>
        </row>
        <row r="88">
          <cell r="H88">
            <v>0</v>
          </cell>
        </row>
        <row r="89">
          <cell r="H89">
            <v>0</v>
          </cell>
        </row>
        <row r="90">
          <cell r="H90">
            <v>177</v>
          </cell>
        </row>
        <row r="91">
          <cell r="H91">
            <v>0</v>
          </cell>
        </row>
        <row r="92">
          <cell r="H92">
            <v>0</v>
          </cell>
        </row>
        <row r="93">
          <cell r="H93">
            <v>0</v>
          </cell>
        </row>
        <row r="94">
          <cell r="H94">
            <v>0</v>
          </cell>
        </row>
        <row r="95">
          <cell r="H95">
            <v>177</v>
          </cell>
        </row>
        <row r="96">
          <cell r="H96">
            <v>0</v>
          </cell>
        </row>
        <row r="97">
          <cell r="H97">
            <v>0</v>
          </cell>
        </row>
        <row r="98">
          <cell r="H98">
            <v>177</v>
          </cell>
        </row>
        <row r="99">
          <cell r="H99">
            <v>0</v>
          </cell>
        </row>
        <row r="100">
          <cell r="H100">
            <v>0</v>
          </cell>
        </row>
        <row r="101">
          <cell r="H101">
            <v>177</v>
          </cell>
        </row>
        <row r="102">
          <cell r="H102">
            <v>0</v>
          </cell>
        </row>
        <row r="103">
          <cell r="H103">
            <v>177</v>
          </cell>
        </row>
        <row r="104">
          <cell r="H104">
            <v>0</v>
          </cell>
        </row>
        <row r="105">
          <cell r="H105">
            <v>0</v>
          </cell>
        </row>
        <row r="106">
          <cell r="H106">
            <v>0</v>
          </cell>
        </row>
        <row r="107">
          <cell r="H107">
            <v>0</v>
          </cell>
        </row>
        <row r="108">
          <cell r="H108">
            <v>161</v>
          </cell>
        </row>
        <row r="109">
          <cell r="H109">
            <v>172</v>
          </cell>
        </row>
        <row r="110">
          <cell r="H110">
            <v>0</v>
          </cell>
        </row>
        <row r="111">
          <cell r="H111">
            <v>0</v>
          </cell>
        </row>
        <row r="112">
          <cell r="H112">
            <v>38</v>
          </cell>
        </row>
        <row r="113">
          <cell r="H113">
            <v>0</v>
          </cell>
        </row>
        <row r="114">
          <cell r="H114">
            <v>0</v>
          </cell>
        </row>
        <row r="115">
          <cell r="H115">
            <v>0</v>
          </cell>
        </row>
        <row r="116">
          <cell r="H116">
            <v>0</v>
          </cell>
        </row>
        <row r="117">
          <cell r="H117">
            <v>0</v>
          </cell>
        </row>
        <row r="118">
          <cell r="H118">
            <v>0</v>
          </cell>
        </row>
        <row r="119">
          <cell r="H119">
            <v>177</v>
          </cell>
        </row>
        <row r="120">
          <cell r="H120">
            <v>177</v>
          </cell>
        </row>
        <row r="121">
          <cell r="H121">
            <v>177</v>
          </cell>
        </row>
        <row r="122">
          <cell r="H122">
            <v>177</v>
          </cell>
        </row>
        <row r="123">
          <cell r="H123">
            <v>0</v>
          </cell>
        </row>
        <row r="124">
          <cell r="H124">
            <v>0</v>
          </cell>
        </row>
        <row r="125">
          <cell r="H125">
            <v>0</v>
          </cell>
        </row>
        <row r="126">
          <cell r="H126">
            <v>0</v>
          </cell>
        </row>
        <row r="127">
          <cell r="H127">
            <v>179</v>
          </cell>
        </row>
        <row r="128">
          <cell r="H128">
            <v>179</v>
          </cell>
        </row>
        <row r="129">
          <cell r="H129">
            <v>179</v>
          </cell>
        </row>
        <row r="130">
          <cell r="H130">
            <v>0</v>
          </cell>
        </row>
        <row r="131">
          <cell r="H131">
            <v>0</v>
          </cell>
        </row>
        <row r="132">
          <cell r="H132">
            <v>177</v>
          </cell>
        </row>
        <row r="133">
          <cell r="H133">
            <v>0</v>
          </cell>
        </row>
        <row r="134">
          <cell r="H134">
            <v>9</v>
          </cell>
        </row>
        <row r="135">
          <cell r="H135">
            <v>9</v>
          </cell>
        </row>
        <row r="136">
          <cell r="H136">
            <v>0</v>
          </cell>
        </row>
        <row r="137">
          <cell r="H137">
            <v>0</v>
          </cell>
        </row>
        <row r="138">
          <cell r="H138">
            <v>0</v>
          </cell>
        </row>
        <row r="139">
          <cell r="H139">
            <v>0</v>
          </cell>
        </row>
        <row r="140">
          <cell r="H140">
            <v>0</v>
          </cell>
        </row>
        <row r="141">
          <cell r="H141">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38</v>
          </cell>
        </row>
        <row r="158">
          <cell r="H158">
            <v>0</v>
          </cell>
        </row>
        <row r="159">
          <cell r="H159">
            <v>1</v>
          </cell>
        </row>
        <row r="160">
          <cell r="H160">
            <v>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2</v>
          </cell>
        </row>
        <row r="180">
          <cell r="H180">
            <v>6</v>
          </cell>
        </row>
        <row r="181">
          <cell r="H181">
            <v>2</v>
          </cell>
        </row>
        <row r="182">
          <cell r="H182">
            <v>8</v>
          </cell>
        </row>
        <row r="183">
          <cell r="H183">
            <v>2</v>
          </cell>
        </row>
        <row r="184">
          <cell r="H184">
            <v>40</v>
          </cell>
        </row>
        <row r="185">
          <cell r="H185">
            <v>0</v>
          </cell>
        </row>
        <row r="186">
          <cell r="H186">
            <v>40</v>
          </cell>
        </row>
        <row r="187">
          <cell r="H187">
            <v>2</v>
          </cell>
        </row>
        <row r="188">
          <cell r="H188">
            <v>0</v>
          </cell>
        </row>
        <row r="189">
          <cell r="H189">
            <v>0</v>
          </cell>
        </row>
        <row r="190">
          <cell r="H190">
            <v>0</v>
          </cell>
        </row>
        <row r="191">
          <cell r="H191">
            <v>180</v>
          </cell>
        </row>
        <row r="192">
          <cell r="H192">
            <v>0</v>
          </cell>
        </row>
        <row r="194">
          <cell r="H194">
            <v>40</v>
          </cell>
        </row>
        <row r="195">
          <cell r="H195">
            <v>0</v>
          </cell>
        </row>
        <row r="196">
          <cell r="H196">
            <v>0</v>
          </cell>
        </row>
        <row r="197">
          <cell r="H197">
            <v>60</v>
          </cell>
        </row>
        <row r="198">
          <cell r="H198">
            <v>2</v>
          </cell>
        </row>
        <row r="199">
          <cell r="H199">
            <v>0</v>
          </cell>
        </row>
        <row r="200">
          <cell r="H200">
            <v>40</v>
          </cell>
        </row>
        <row r="201">
          <cell r="H201">
            <v>0</v>
          </cell>
        </row>
        <row r="202">
          <cell r="H202">
            <v>0</v>
          </cell>
        </row>
        <row r="203">
          <cell r="H203">
            <v>210</v>
          </cell>
        </row>
        <row r="204">
          <cell r="H204">
            <v>9</v>
          </cell>
        </row>
        <row r="205">
          <cell r="H205">
            <v>0</v>
          </cell>
        </row>
        <row r="206">
          <cell r="H206">
            <v>40</v>
          </cell>
        </row>
        <row r="207">
          <cell r="H207">
            <v>2</v>
          </cell>
        </row>
        <row r="208">
          <cell r="H208">
            <v>0</v>
          </cell>
        </row>
        <row r="209">
          <cell r="H209">
            <v>20</v>
          </cell>
        </row>
        <row r="210">
          <cell r="H210">
            <v>0</v>
          </cell>
        </row>
        <row r="211">
          <cell r="H211">
            <v>0</v>
          </cell>
        </row>
        <row r="212">
          <cell r="H212">
            <v>0</v>
          </cell>
        </row>
        <row r="213">
          <cell r="H213">
            <v>0</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H222">
            <v>15</v>
          </cell>
        </row>
        <row r="223">
          <cell r="H223">
            <v>30</v>
          </cell>
        </row>
        <row r="224">
          <cell r="H224">
            <v>35</v>
          </cell>
        </row>
        <row r="225">
          <cell r="H225">
            <v>10</v>
          </cell>
        </row>
        <row r="226">
          <cell r="H226">
            <v>10</v>
          </cell>
        </row>
        <row r="227">
          <cell r="H227">
            <v>10</v>
          </cell>
        </row>
        <row r="228">
          <cell r="H228">
            <v>0</v>
          </cell>
        </row>
        <row r="229">
          <cell r="H229">
            <v>0</v>
          </cell>
        </row>
        <row r="230">
          <cell r="H230">
            <v>0</v>
          </cell>
        </row>
        <row r="231">
          <cell r="H231">
            <v>1</v>
          </cell>
        </row>
        <row r="232">
          <cell r="H232">
            <v>0</v>
          </cell>
        </row>
        <row r="233">
          <cell r="H233">
            <v>0</v>
          </cell>
        </row>
        <row r="234">
          <cell r="H234">
            <v>0</v>
          </cell>
        </row>
        <row r="235">
          <cell r="H235">
            <v>0</v>
          </cell>
        </row>
        <row r="236">
          <cell r="H236">
            <v>0</v>
          </cell>
        </row>
        <row r="237">
          <cell r="H237">
            <v>0</v>
          </cell>
        </row>
        <row r="238">
          <cell r="H238">
            <v>0</v>
          </cell>
        </row>
        <row r="239">
          <cell r="H239">
            <v>0</v>
          </cell>
        </row>
        <row r="240">
          <cell r="H240">
            <v>0</v>
          </cell>
        </row>
        <row r="241">
          <cell r="H241">
            <v>0</v>
          </cell>
        </row>
        <row r="242">
          <cell r="H242">
            <v>0</v>
          </cell>
        </row>
        <row r="243">
          <cell r="H243">
            <v>0</v>
          </cell>
        </row>
        <row r="244">
          <cell r="H244">
            <v>0</v>
          </cell>
        </row>
        <row r="245">
          <cell r="H245">
            <v>0</v>
          </cell>
        </row>
        <row r="246">
          <cell r="H246">
            <v>0</v>
          </cell>
        </row>
        <row r="247">
          <cell r="H247">
            <v>0</v>
          </cell>
        </row>
        <row r="248">
          <cell r="H248">
            <v>0</v>
          </cell>
        </row>
        <row r="249">
          <cell r="H249">
            <v>0</v>
          </cell>
        </row>
        <row r="250">
          <cell r="H250">
            <v>0</v>
          </cell>
        </row>
        <row r="251">
          <cell r="H251">
            <v>0</v>
          </cell>
        </row>
        <row r="252">
          <cell r="H252">
            <v>0</v>
          </cell>
        </row>
        <row r="253">
          <cell r="H253">
            <v>1</v>
          </cell>
        </row>
        <row r="254">
          <cell r="H254">
            <v>1</v>
          </cell>
        </row>
        <row r="255">
          <cell r="H255">
            <v>1</v>
          </cell>
        </row>
        <row r="256">
          <cell r="H256">
            <v>0</v>
          </cell>
        </row>
        <row r="257">
          <cell r="H257">
            <v>0</v>
          </cell>
        </row>
        <row r="258">
          <cell r="H258">
            <v>13</v>
          </cell>
        </row>
        <row r="259">
          <cell r="H259">
            <v>0</v>
          </cell>
        </row>
        <row r="260">
          <cell r="H260">
            <v>0</v>
          </cell>
        </row>
        <row r="261">
          <cell r="H261">
            <v>0</v>
          </cell>
        </row>
        <row r="262">
          <cell r="H262">
            <v>0</v>
          </cell>
        </row>
        <row r="263">
          <cell r="H263">
            <v>0</v>
          </cell>
        </row>
        <row r="264">
          <cell r="H264">
            <v>0</v>
          </cell>
        </row>
        <row r="265">
          <cell r="H265">
            <v>10</v>
          </cell>
        </row>
        <row r="266">
          <cell r="H266">
            <v>0</v>
          </cell>
        </row>
        <row r="267">
          <cell r="H267">
            <v>0</v>
          </cell>
        </row>
        <row r="268">
          <cell r="H268">
            <v>180</v>
          </cell>
        </row>
        <row r="269">
          <cell r="H269">
            <v>0</v>
          </cell>
        </row>
        <row r="270">
          <cell r="H270">
            <v>52</v>
          </cell>
        </row>
        <row r="271">
          <cell r="H271">
            <v>187</v>
          </cell>
        </row>
        <row r="272">
          <cell r="H272">
            <v>0</v>
          </cell>
        </row>
        <row r="273">
          <cell r="H273">
            <v>40</v>
          </cell>
        </row>
        <row r="274">
          <cell r="H274">
            <v>0</v>
          </cell>
        </row>
        <row r="275">
          <cell r="H275">
            <v>0</v>
          </cell>
        </row>
        <row r="276">
          <cell r="H276">
            <v>18</v>
          </cell>
        </row>
        <row r="277">
          <cell r="H277">
            <v>30</v>
          </cell>
        </row>
        <row r="278">
          <cell r="H278">
            <v>5</v>
          </cell>
        </row>
        <row r="279">
          <cell r="H279">
            <v>22</v>
          </cell>
        </row>
      </sheetData>
      <sheetData sheetId="8">
        <row r="9">
          <cell r="H9">
            <v>268</v>
          </cell>
        </row>
        <row r="10">
          <cell r="H10">
            <v>49</v>
          </cell>
        </row>
        <row r="11">
          <cell r="H11">
            <v>66</v>
          </cell>
        </row>
        <row r="12">
          <cell r="H12">
            <v>962</v>
          </cell>
        </row>
        <row r="13">
          <cell r="H13">
            <v>50</v>
          </cell>
        </row>
        <row r="14">
          <cell r="H14">
            <v>9</v>
          </cell>
        </row>
        <row r="15">
          <cell r="H15">
            <v>12</v>
          </cell>
        </row>
        <row r="16">
          <cell r="H16">
            <v>13</v>
          </cell>
        </row>
        <row r="17">
          <cell r="H17">
            <v>14</v>
          </cell>
        </row>
        <row r="18">
          <cell r="H18">
            <v>15</v>
          </cell>
        </row>
        <row r="19">
          <cell r="H19">
            <v>16</v>
          </cell>
        </row>
        <row r="20">
          <cell r="H20">
            <v>11</v>
          </cell>
        </row>
        <row r="21">
          <cell r="H21">
            <v>17</v>
          </cell>
        </row>
        <row r="22">
          <cell r="H22">
            <v>3</v>
          </cell>
        </row>
        <row r="23">
          <cell r="H23">
            <v>3</v>
          </cell>
        </row>
        <row r="24">
          <cell r="H24">
            <v>8</v>
          </cell>
        </row>
        <row r="25">
          <cell r="H25">
            <v>10</v>
          </cell>
        </row>
        <row r="26">
          <cell r="H26">
            <v>0</v>
          </cell>
        </row>
        <row r="27">
          <cell r="H27">
            <v>0</v>
          </cell>
        </row>
        <row r="28">
          <cell r="H28">
            <v>0</v>
          </cell>
        </row>
        <row r="29">
          <cell r="H29">
            <v>116</v>
          </cell>
        </row>
        <row r="30">
          <cell r="H30">
            <v>112</v>
          </cell>
        </row>
        <row r="31">
          <cell r="H31">
            <v>0</v>
          </cell>
        </row>
        <row r="32">
          <cell r="H32">
            <v>5</v>
          </cell>
        </row>
        <row r="33">
          <cell r="H33">
            <v>0</v>
          </cell>
        </row>
        <row r="34">
          <cell r="H34">
            <v>0</v>
          </cell>
        </row>
        <row r="35">
          <cell r="H35">
            <v>101</v>
          </cell>
        </row>
        <row r="36">
          <cell r="H36">
            <v>0</v>
          </cell>
        </row>
        <row r="37">
          <cell r="H37">
            <v>0</v>
          </cell>
        </row>
        <row r="38">
          <cell r="H38">
            <v>0</v>
          </cell>
        </row>
        <row r="39">
          <cell r="H39">
            <v>62</v>
          </cell>
        </row>
        <row r="40">
          <cell r="H40">
            <v>0</v>
          </cell>
        </row>
        <row r="41">
          <cell r="H41">
            <v>0</v>
          </cell>
        </row>
        <row r="42">
          <cell r="H42">
            <v>0</v>
          </cell>
        </row>
        <row r="43">
          <cell r="H43">
            <v>1048</v>
          </cell>
        </row>
        <row r="44">
          <cell r="H44">
            <v>1048</v>
          </cell>
        </row>
        <row r="45">
          <cell r="H45">
            <v>0</v>
          </cell>
        </row>
        <row r="46">
          <cell r="H46">
            <v>26</v>
          </cell>
        </row>
        <row r="47">
          <cell r="H47">
            <v>178</v>
          </cell>
        </row>
        <row r="48">
          <cell r="H48">
            <v>164</v>
          </cell>
        </row>
        <row r="49">
          <cell r="H49">
            <v>0</v>
          </cell>
        </row>
        <row r="50">
          <cell r="H50">
            <v>0</v>
          </cell>
        </row>
        <row r="51">
          <cell r="H51">
            <v>0</v>
          </cell>
        </row>
        <row r="52">
          <cell r="H52">
            <v>0</v>
          </cell>
        </row>
        <row r="53">
          <cell r="H53">
            <v>0</v>
          </cell>
        </row>
        <row r="54">
          <cell r="H54">
            <v>964</v>
          </cell>
        </row>
        <row r="55">
          <cell r="H55">
            <v>339</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17</v>
          </cell>
        </row>
        <row r="69">
          <cell r="H69">
            <v>0</v>
          </cell>
        </row>
        <row r="70">
          <cell r="H70">
            <v>172</v>
          </cell>
        </row>
        <row r="71">
          <cell r="H71">
            <v>0</v>
          </cell>
        </row>
        <row r="72">
          <cell r="H72">
            <v>0</v>
          </cell>
        </row>
        <row r="73">
          <cell r="H73">
            <v>0</v>
          </cell>
        </row>
        <row r="74">
          <cell r="H74">
            <v>165</v>
          </cell>
        </row>
        <row r="75">
          <cell r="H75">
            <v>0</v>
          </cell>
        </row>
        <row r="76">
          <cell r="H76">
            <v>0</v>
          </cell>
        </row>
        <row r="77">
          <cell r="H77">
            <v>0</v>
          </cell>
        </row>
        <row r="78">
          <cell r="H78">
            <v>0</v>
          </cell>
        </row>
        <row r="79">
          <cell r="H79">
            <v>224</v>
          </cell>
        </row>
        <row r="80">
          <cell r="H80">
            <v>0</v>
          </cell>
        </row>
        <row r="81">
          <cell r="H81">
            <v>0</v>
          </cell>
        </row>
        <row r="82">
          <cell r="H82">
            <v>0</v>
          </cell>
        </row>
        <row r="83">
          <cell r="H83">
            <v>233</v>
          </cell>
        </row>
        <row r="84">
          <cell r="H84">
            <v>0</v>
          </cell>
        </row>
        <row r="85">
          <cell r="H85">
            <v>0</v>
          </cell>
        </row>
        <row r="86">
          <cell r="H86">
            <v>0</v>
          </cell>
        </row>
        <row r="87">
          <cell r="H87">
            <v>233</v>
          </cell>
        </row>
        <row r="88">
          <cell r="H88">
            <v>0</v>
          </cell>
        </row>
        <row r="89">
          <cell r="H89">
            <v>0</v>
          </cell>
        </row>
        <row r="90">
          <cell r="H90">
            <v>223</v>
          </cell>
        </row>
        <row r="91">
          <cell r="H91">
            <v>0</v>
          </cell>
        </row>
        <row r="92">
          <cell r="H92">
            <v>0</v>
          </cell>
        </row>
        <row r="93">
          <cell r="H93">
            <v>0</v>
          </cell>
        </row>
        <row r="94">
          <cell r="H94">
            <v>0</v>
          </cell>
        </row>
        <row r="95">
          <cell r="H95">
            <v>229</v>
          </cell>
        </row>
        <row r="96">
          <cell r="H96">
            <v>0</v>
          </cell>
        </row>
        <row r="97">
          <cell r="H97">
            <v>0</v>
          </cell>
        </row>
        <row r="98">
          <cell r="H98">
            <v>229</v>
          </cell>
        </row>
        <row r="99">
          <cell r="H99">
            <v>0</v>
          </cell>
        </row>
        <row r="100">
          <cell r="H100">
            <v>0</v>
          </cell>
        </row>
        <row r="101">
          <cell r="H101">
            <v>229</v>
          </cell>
        </row>
        <row r="102">
          <cell r="H102">
            <v>0</v>
          </cell>
        </row>
        <row r="103">
          <cell r="H103">
            <v>222</v>
          </cell>
        </row>
        <row r="104">
          <cell r="H104">
            <v>0</v>
          </cell>
        </row>
        <row r="105">
          <cell r="H105">
            <v>0</v>
          </cell>
        </row>
        <row r="106">
          <cell r="H106">
            <v>0</v>
          </cell>
        </row>
        <row r="107">
          <cell r="H107">
            <v>0</v>
          </cell>
        </row>
        <row r="108">
          <cell r="H108">
            <v>207</v>
          </cell>
        </row>
        <row r="109">
          <cell r="H109">
            <v>225</v>
          </cell>
        </row>
        <row r="110">
          <cell r="H110">
            <v>6</v>
          </cell>
        </row>
        <row r="111">
          <cell r="H111">
            <v>0</v>
          </cell>
        </row>
        <row r="112">
          <cell r="H112">
            <v>111</v>
          </cell>
        </row>
        <row r="113">
          <cell r="H113">
            <v>54</v>
          </cell>
        </row>
        <row r="114">
          <cell r="H114">
            <v>0</v>
          </cell>
        </row>
        <row r="115">
          <cell r="H115">
            <v>0</v>
          </cell>
        </row>
        <row r="116">
          <cell r="H116">
            <v>0</v>
          </cell>
        </row>
        <row r="117">
          <cell r="H117">
            <v>0</v>
          </cell>
        </row>
        <row r="118">
          <cell r="H118">
            <v>0</v>
          </cell>
        </row>
        <row r="119">
          <cell r="H119">
            <v>241</v>
          </cell>
        </row>
        <row r="120">
          <cell r="H120">
            <v>246</v>
          </cell>
        </row>
        <row r="121">
          <cell r="H121">
            <v>246</v>
          </cell>
        </row>
        <row r="122">
          <cell r="H122">
            <v>246</v>
          </cell>
        </row>
        <row r="123">
          <cell r="H123">
            <v>0</v>
          </cell>
        </row>
        <row r="124">
          <cell r="H124">
            <v>0</v>
          </cell>
        </row>
        <row r="125">
          <cell r="H125">
            <v>0</v>
          </cell>
        </row>
        <row r="126">
          <cell r="H126">
            <v>0</v>
          </cell>
        </row>
        <row r="127">
          <cell r="H127">
            <v>216</v>
          </cell>
        </row>
        <row r="128">
          <cell r="H128">
            <v>216</v>
          </cell>
        </row>
        <row r="129">
          <cell r="H129">
            <v>216</v>
          </cell>
        </row>
        <row r="130">
          <cell r="H130">
            <v>0</v>
          </cell>
        </row>
        <row r="131">
          <cell r="H131">
            <v>0</v>
          </cell>
        </row>
        <row r="132">
          <cell r="H132">
            <v>225</v>
          </cell>
        </row>
        <row r="133">
          <cell r="H133">
            <v>0</v>
          </cell>
        </row>
        <row r="134">
          <cell r="H134">
            <v>37</v>
          </cell>
        </row>
        <row r="135">
          <cell r="H135">
            <v>37</v>
          </cell>
        </row>
        <row r="136">
          <cell r="H136">
            <v>36</v>
          </cell>
        </row>
        <row r="137">
          <cell r="H137">
            <v>0</v>
          </cell>
        </row>
        <row r="138">
          <cell r="H138">
            <v>12</v>
          </cell>
        </row>
        <row r="139">
          <cell r="H139">
            <v>0</v>
          </cell>
        </row>
        <row r="140">
          <cell r="H140">
            <v>0</v>
          </cell>
        </row>
        <row r="141">
          <cell r="H141">
            <v>0</v>
          </cell>
        </row>
        <row r="142">
          <cell r="H142">
            <v>0</v>
          </cell>
        </row>
        <row r="143">
          <cell r="H143">
            <v>0</v>
          </cell>
        </row>
        <row r="144">
          <cell r="H144">
            <v>0</v>
          </cell>
        </row>
        <row r="145">
          <cell r="H145">
            <v>71</v>
          </cell>
        </row>
        <row r="146">
          <cell r="H146">
            <v>71</v>
          </cell>
        </row>
        <row r="147">
          <cell r="H147">
            <v>3</v>
          </cell>
        </row>
        <row r="148">
          <cell r="H148">
            <v>3</v>
          </cell>
        </row>
        <row r="149">
          <cell r="H149">
            <v>3</v>
          </cell>
        </row>
        <row r="150">
          <cell r="H150">
            <v>3</v>
          </cell>
        </row>
        <row r="151">
          <cell r="H151">
            <v>3</v>
          </cell>
        </row>
        <row r="152">
          <cell r="H152">
            <v>3</v>
          </cell>
        </row>
        <row r="153">
          <cell r="H153">
            <v>0</v>
          </cell>
        </row>
        <row r="154">
          <cell r="H154">
            <v>0</v>
          </cell>
        </row>
        <row r="155">
          <cell r="H155">
            <v>65</v>
          </cell>
        </row>
        <row r="156">
          <cell r="H156">
            <v>69</v>
          </cell>
        </row>
        <row r="157">
          <cell r="H157">
            <v>36</v>
          </cell>
        </row>
        <row r="158">
          <cell r="H158">
            <v>29</v>
          </cell>
        </row>
        <row r="159">
          <cell r="H159">
            <v>9</v>
          </cell>
        </row>
        <row r="160">
          <cell r="H160">
            <v>10</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H178">
            <v>0</v>
          </cell>
        </row>
        <row r="179">
          <cell r="H179">
            <v>19</v>
          </cell>
        </row>
        <row r="180">
          <cell r="H180">
            <v>70</v>
          </cell>
        </row>
        <row r="181">
          <cell r="H181">
            <v>10</v>
          </cell>
        </row>
        <row r="182">
          <cell r="H182">
            <v>60</v>
          </cell>
        </row>
        <row r="183">
          <cell r="H183">
            <v>14</v>
          </cell>
        </row>
        <row r="184">
          <cell r="H184">
            <v>175</v>
          </cell>
        </row>
        <row r="185">
          <cell r="H185">
            <v>8</v>
          </cell>
        </row>
        <row r="186">
          <cell r="H186">
            <v>465</v>
          </cell>
        </row>
        <row r="187">
          <cell r="H187">
            <v>38</v>
          </cell>
        </row>
        <row r="188">
          <cell r="H188">
            <v>14</v>
          </cell>
        </row>
        <row r="189">
          <cell r="H189">
            <v>0</v>
          </cell>
        </row>
        <row r="190">
          <cell r="H190">
            <v>0</v>
          </cell>
        </row>
        <row r="191">
          <cell r="H191">
            <v>159</v>
          </cell>
        </row>
        <row r="192">
          <cell r="H192">
            <v>0</v>
          </cell>
        </row>
        <row r="194">
          <cell r="H194">
            <v>160</v>
          </cell>
        </row>
        <row r="195">
          <cell r="H195">
            <v>9</v>
          </cell>
        </row>
        <row r="196">
          <cell r="H196">
            <v>0</v>
          </cell>
        </row>
        <row r="197">
          <cell r="H197">
            <v>91</v>
          </cell>
        </row>
        <row r="198">
          <cell r="H198">
            <v>9</v>
          </cell>
        </row>
        <row r="199">
          <cell r="H199">
            <v>0</v>
          </cell>
        </row>
        <row r="200">
          <cell r="H200">
            <v>120</v>
          </cell>
        </row>
        <row r="201">
          <cell r="H201">
            <v>5</v>
          </cell>
        </row>
        <row r="202">
          <cell r="H202">
            <v>0</v>
          </cell>
        </row>
        <row r="203">
          <cell r="H203">
            <v>266</v>
          </cell>
        </row>
        <row r="204">
          <cell r="H204">
            <v>9</v>
          </cell>
        </row>
        <row r="205">
          <cell r="H205">
            <v>0</v>
          </cell>
        </row>
        <row r="206">
          <cell r="H206">
            <v>169</v>
          </cell>
        </row>
        <row r="207">
          <cell r="H207">
            <v>29</v>
          </cell>
        </row>
        <row r="208">
          <cell r="H208">
            <v>0</v>
          </cell>
        </row>
        <row r="209">
          <cell r="H209">
            <v>95</v>
          </cell>
        </row>
        <row r="210">
          <cell r="H210">
            <v>5</v>
          </cell>
        </row>
        <row r="211">
          <cell r="H211">
            <v>0</v>
          </cell>
        </row>
        <row r="212">
          <cell r="H212">
            <v>71</v>
          </cell>
        </row>
        <row r="213">
          <cell r="H213">
            <v>9</v>
          </cell>
        </row>
        <row r="214">
          <cell r="H214">
            <v>14</v>
          </cell>
        </row>
        <row r="215">
          <cell r="H215">
            <v>0</v>
          </cell>
        </row>
        <row r="216">
          <cell r="H216">
            <v>0</v>
          </cell>
        </row>
        <row r="217">
          <cell r="H217">
            <v>0</v>
          </cell>
        </row>
        <row r="218">
          <cell r="H218">
            <v>0</v>
          </cell>
        </row>
        <row r="219">
          <cell r="H219">
            <v>3</v>
          </cell>
        </row>
        <row r="220">
          <cell r="H220">
            <v>0</v>
          </cell>
        </row>
        <row r="221">
          <cell r="H221">
            <v>0</v>
          </cell>
        </row>
        <row r="222">
          <cell r="H222">
            <v>61</v>
          </cell>
        </row>
        <row r="223">
          <cell r="H223">
            <v>135</v>
          </cell>
        </row>
        <row r="224">
          <cell r="H224">
            <v>160</v>
          </cell>
        </row>
        <row r="225">
          <cell r="H225">
            <v>91</v>
          </cell>
        </row>
        <row r="226">
          <cell r="H226">
            <v>85</v>
          </cell>
        </row>
        <row r="227">
          <cell r="H227">
            <v>90</v>
          </cell>
        </row>
        <row r="228">
          <cell r="H228">
            <v>10</v>
          </cell>
        </row>
        <row r="229">
          <cell r="H229">
            <v>8</v>
          </cell>
        </row>
        <row r="230">
          <cell r="H230">
            <v>0</v>
          </cell>
        </row>
        <row r="231">
          <cell r="H231">
            <v>8</v>
          </cell>
        </row>
        <row r="232">
          <cell r="H232">
            <v>0</v>
          </cell>
        </row>
        <row r="233">
          <cell r="H233">
            <v>3</v>
          </cell>
        </row>
        <row r="234">
          <cell r="H234">
            <v>0</v>
          </cell>
        </row>
        <row r="235">
          <cell r="H235">
            <v>0</v>
          </cell>
        </row>
        <row r="236">
          <cell r="H236">
            <v>140</v>
          </cell>
        </row>
        <row r="237">
          <cell r="H237">
            <v>105</v>
          </cell>
        </row>
        <row r="238">
          <cell r="H238">
            <v>20</v>
          </cell>
        </row>
        <row r="239">
          <cell r="H239">
            <v>8</v>
          </cell>
        </row>
        <row r="240">
          <cell r="H240">
            <v>5</v>
          </cell>
        </row>
        <row r="241">
          <cell r="H241">
            <v>5</v>
          </cell>
        </row>
        <row r="242">
          <cell r="H242">
            <v>5</v>
          </cell>
        </row>
        <row r="243">
          <cell r="H243">
            <v>53</v>
          </cell>
        </row>
        <row r="244">
          <cell r="H244">
            <v>16</v>
          </cell>
        </row>
        <row r="245">
          <cell r="H245">
            <v>106</v>
          </cell>
        </row>
        <row r="246">
          <cell r="H246">
            <v>106</v>
          </cell>
        </row>
        <row r="247">
          <cell r="H247">
            <v>106</v>
          </cell>
        </row>
        <row r="248">
          <cell r="H248">
            <v>106</v>
          </cell>
        </row>
        <row r="249">
          <cell r="H249">
            <v>106</v>
          </cell>
        </row>
        <row r="250">
          <cell r="H250">
            <v>43</v>
          </cell>
        </row>
        <row r="251">
          <cell r="H251">
            <v>75</v>
          </cell>
        </row>
        <row r="252">
          <cell r="H252">
            <v>0</v>
          </cell>
        </row>
        <row r="253">
          <cell r="H253">
            <v>5</v>
          </cell>
        </row>
        <row r="254">
          <cell r="H254">
            <v>5</v>
          </cell>
        </row>
        <row r="255">
          <cell r="H255">
            <v>5</v>
          </cell>
        </row>
        <row r="256">
          <cell r="H256">
            <v>0</v>
          </cell>
        </row>
        <row r="257">
          <cell r="H257">
            <v>0</v>
          </cell>
        </row>
        <row r="258">
          <cell r="H258">
            <v>26</v>
          </cell>
        </row>
        <row r="259">
          <cell r="H259">
            <v>0</v>
          </cell>
        </row>
        <row r="260">
          <cell r="H260">
            <v>0</v>
          </cell>
        </row>
        <row r="261">
          <cell r="H261">
            <v>0</v>
          </cell>
        </row>
        <row r="262">
          <cell r="H262">
            <v>30</v>
          </cell>
        </row>
        <row r="263">
          <cell r="H263">
            <v>12</v>
          </cell>
        </row>
        <row r="264">
          <cell r="H264">
            <v>12</v>
          </cell>
        </row>
        <row r="265">
          <cell r="H265">
            <v>166</v>
          </cell>
        </row>
        <row r="266">
          <cell r="H266">
            <v>17</v>
          </cell>
        </row>
        <row r="267">
          <cell r="H267">
            <v>17</v>
          </cell>
        </row>
        <row r="268">
          <cell r="H268">
            <v>209</v>
          </cell>
        </row>
        <row r="269">
          <cell r="H269">
            <v>0</v>
          </cell>
        </row>
        <row r="270">
          <cell r="H270">
            <v>171</v>
          </cell>
        </row>
        <row r="271">
          <cell r="H271">
            <v>199</v>
          </cell>
        </row>
        <row r="272">
          <cell r="H272">
            <v>0</v>
          </cell>
        </row>
        <row r="273">
          <cell r="H273">
            <v>147</v>
          </cell>
        </row>
        <row r="274">
          <cell r="H274">
            <v>0</v>
          </cell>
        </row>
        <row r="275">
          <cell r="H275">
            <v>0</v>
          </cell>
        </row>
        <row r="276">
          <cell r="H276">
            <v>32</v>
          </cell>
        </row>
        <row r="277">
          <cell r="H277">
            <v>78</v>
          </cell>
        </row>
        <row r="278">
          <cell r="H278">
            <v>32</v>
          </cell>
        </row>
        <row r="279">
          <cell r="H279">
            <v>78</v>
          </cell>
        </row>
      </sheetData>
      <sheetData sheetId="9">
        <row r="9">
          <cell r="R9">
            <v>26854</v>
          </cell>
        </row>
        <row r="10">
          <cell r="R10">
            <v>59246</v>
          </cell>
        </row>
        <row r="11">
          <cell r="R11">
            <v>3912500</v>
          </cell>
        </row>
        <row r="12">
          <cell r="R12">
            <v>5461</v>
          </cell>
        </row>
        <row r="13">
          <cell r="R13">
            <v>73693</v>
          </cell>
        </row>
        <row r="14">
          <cell r="R14">
            <v>861188</v>
          </cell>
        </row>
        <row r="15">
          <cell r="R15">
            <v>0</v>
          </cell>
        </row>
        <row r="16">
          <cell r="R16">
            <v>1101100</v>
          </cell>
        </row>
        <row r="17">
          <cell r="R17">
            <v>11696000</v>
          </cell>
        </row>
        <row r="18">
          <cell r="R18">
            <v>12564675</v>
          </cell>
        </row>
        <row r="19">
          <cell r="R19">
            <v>18933200</v>
          </cell>
        </row>
        <row r="20">
          <cell r="R20">
            <v>0</v>
          </cell>
        </row>
        <row r="21">
          <cell r="R21">
            <v>12648000</v>
          </cell>
        </row>
        <row r="22">
          <cell r="R22">
            <v>4489350</v>
          </cell>
        </row>
        <row r="23">
          <cell r="R23">
            <v>0</v>
          </cell>
        </row>
        <row r="24">
          <cell r="R24">
            <v>1647525</v>
          </cell>
        </row>
        <row r="25">
          <cell r="R25">
            <v>860725</v>
          </cell>
        </row>
        <row r="26">
          <cell r="R26">
            <v>0</v>
          </cell>
        </row>
        <row r="27">
          <cell r="R27">
            <v>0</v>
          </cell>
        </row>
        <row r="28">
          <cell r="R28">
            <v>0</v>
          </cell>
        </row>
        <row r="29">
          <cell r="R29">
            <v>145520</v>
          </cell>
        </row>
        <row r="30">
          <cell r="R30">
            <v>138460</v>
          </cell>
        </row>
        <row r="31">
          <cell r="R31">
            <v>0</v>
          </cell>
        </row>
        <row r="32">
          <cell r="R32">
            <v>0</v>
          </cell>
        </row>
        <row r="33">
          <cell r="R33">
            <v>0</v>
          </cell>
        </row>
        <row r="34">
          <cell r="R34">
            <v>0</v>
          </cell>
        </row>
        <row r="35">
          <cell r="R35">
            <v>20410</v>
          </cell>
        </row>
        <row r="36">
          <cell r="R36">
            <v>0</v>
          </cell>
        </row>
        <row r="37">
          <cell r="R37">
            <v>0</v>
          </cell>
        </row>
        <row r="38">
          <cell r="R38">
            <v>0</v>
          </cell>
        </row>
        <row r="39">
          <cell r="R39">
            <v>0</v>
          </cell>
        </row>
        <row r="40">
          <cell r="R40">
            <v>0</v>
          </cell>
        </row>
        <row r="41">
          <cell r="R41">
            <v>0</v>
          </cell>
        </row>
        <row r="42">
          <cell r="R42">
            <v>0</v>
          </cell>
        </row>
        <row r="43">
          <cell r="R43">
            <v>113847</v>
          </cell>
        </row>
        <row r="44">
          <cell r="R44">
            <v>87247</v>
          </cell>
        </row>
        <row r="45">
          <cell r="R45">
            <v>0</v>
          </cell>
        </row>
        <row r="46">
          <cell r="R46">
            <v>0</v>
          </cell>
        </row>
        <row r="47">
          <cell r="R47">
            <v>1599413</v>
          </cell>
        </row>
        <row r="48">
          <cell r="R48">
            <v>39883</v>
          </cell>
        </row>
        <row r="49">
          <cell r="R49">
            <v>0</v>
          </cell>
        </row>
        <row r="50">
          <cell r="R50">
            <v>0</v>
          </cell>
        </row>
        <row r="51">
          <cell r="R51">
            <v>0</v>
          </cell>
        </row>
        <row r="52">
          <cell r="R52">
            <v>0</v>
          </cell>
        </row>
        <row r="53">
          <cell r="R53">
            <v>0</v>
          </cell>
        </row>
        <row r="54">
          <cell r="R54">
            <v>130465</v>
          </cell>
        </row>
        <row r="55">
          <cell r="R55">
            <v>157660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R69">
            <v>0</v>
          </cell>
        </row>
        <row r="70">
          <cell r="R70">
            <v>0</v>
          </cell>
        </row>
        <row r="71">
          <cell r="R71">
            <v>0</v>
          </cell>
        </row>
        <row r="72">
          <cell r="R72">
            <v>0</v>
          </cell>
        </row>
        <row r="73">
          <cell r="R73">
            <v>0</v>
          </cell>
        </row>
        <row r="74">
          <cell r="R74">
            <v>0</v>
          </cell>
        </row>
        <row r="75">
          <cell r="R75">
            <v>0</v>
          </cell>
        </row>
        <row r="76">
          <cell r="R76">
            <v>0</v>
          </cell>
        </row>
        <row r="77">
          <cell r="R77">
            <v>0</v>
          </cell>
        </row>
        <row r="78">
          <cell r="R78">
            <v>0</v>
          </cell>
        </row>
        <row r="79">
          <cell r="R79">
            <v>8380</v>
          </cell>
        </row>
        <row r="80">
          <cell r="R80">
            <v>0</v>
          </cell>
        </row>
        <row r="81">
          <cell r="R81">
            <v>0</v>
          </cell>
        </row>
        <row r="82">
          <cell r="R82">
            <v>0</v>
          </cell>
        </row>
        <row r="83">
          <cell r="R83">
            <v>8380</v>
          </cell>
        </row>
        <row r="84">
          <cell r="R84">
            <v>0</v>
          </cell>
        </row>
        <row r="85">
          <cell r="R85">
            <v>0</v>
          </cell>
        </row>
        <row r="86">
          <cell r="R86">
            <v>0</v>
          </cell>
        </row>
        <row r="87">
          <cell r="R87">
            <v>8380</v>
          </cell>
        </row>
        <row r="88">
          <cell r="R88">
            <v>0</v>
          </cell>
        </row>
        <row r="89">
          <cell r="R89">
            <v>0</v>
          </cell>
        </row>
        <row r="90">
          <cell r="R90">
            <v>8380</v>
          </cell>
        </row>
        <row r="91">
          <cell r="R91">
            <v>0</v>
          </cell>
        </row>
        <row r="92">
          <cell r="R92">
            <v>0</v>
          </cell>
        </row>
        <row r="93">
          <cell r="R93">
            <v>0</v>
          </cell>
        </row>
        <row r="94">
          <cell r="R94">
            <v>0</v>
          </cell>
        </row>
        <row r="95">
          <cell r="R95">
            <v>8380</v>
          </cell>
        </row>
        <row r="96">
          <cell r="R96">
            <v>0</v>
          </cell>
        </row>
        <row r="97">
          <cell r="R97">
            <v>0</v>
          </cell>
        </row>
        <row r="98">
          <cell r="R98">
            <v>8380</v>
          </cell>
        </row>
        <row r="99">
          <cell r="R99">
            <v>0</v>
          </cell>
        </row>
        <row r="100">
          <cell r="R100">
            <v>0</v>
          </cell>
        </row>
        <row r="101">
          <cell r="R101">
            <v>8380</v>
          </cell>
        </row>
        <row r="102">
          <cell r="R102">
            <v>0</v>
          </cell>
        </row>
        <row r="103">
          <cell r="R103">
            <v>8380</v>
          </cell>
        </row>
        <row r="104">
          <cell r="R104">
            <v>0</v>
          </cell>
        </row>
        <row r="105">
          <cell r="R105">
            <v>0</v>
          </cell>
        </row>
        <row r="106">
          <cell r="R106">
            <v>0</v>
          </cell>
        </row>
        <row r="107">
          <cell r="R107">
            <v>0</v>
          </cell>
        </row>
        <row r="108">
          <cell r="R108">
            <v>21757</v>
          </cell>
        </row>
        <row r="109">
          <cell r="R109">
            <v>70007</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34900</v>
          </cell>
        </row>
        <row r="120">
          <cell r="R120">
            <v>32169</v>
          </cell>
        </row>
        <row r="121">
          <cell r="R121">
            <v>25029</v>
          </cell>
        </row>
        <row r="122">
          <cell r="R122">
            <v>25314</v>
          </cell>
        </row>
        <row r="123">
          <cell r="R123">
            <v>0</v>
          </cell>
        </row>
        <row r="124">
          <cell r="R124">
            <v>0</v>
          </cell>
        </row>
        <row r="125">
          <cell r="R125">
            <v>0</v>
          </cell>
        </row>
        <row r="126">
          <cell r="R126">
            <v>0</v>
          </cell>
        </row>
        <row r="127">
          <cell r="R127">
            <v>14769</v>
          </cell>
        </row>
        <row r="128">
          <cell r="R128">
            <v>8010</v>
          </cell>
        </row>
        <row r="129">
          <cell r="R129">
            <v>16871</v>
          </cell>
        </row>
        <row r="130">
          <cell r="R130">
            <v>0</v>
          </cell>
        </row>
        <row r="131">
          <cell r="R131">
            <v>0</v>
          </cell>
        </row>
        <row r="132">
          <cell r="R132">
            <v>0</v>
          </cell>
        </row>
        <row r="133">
          <cell r="R133">
            <v>0</v>
          </cell>
        </row>
        <row r="134">
          <cell r="R134">
            <v>1854480</v>
          </cell>
        </row>
        <row r="135">
          <cell r="R135">
            <v>10437083</v>
          </cell>
        </row>
        <row r="136">
          <cell r="R136">
            <v>3712417</v>
          </cell>
        </row>
        <row r="137">
          <cell r="R137">
            <v>0</v>
          </cell>
        </row>
        <row r="138">
          <cell r="R138">
            <v>0</v>
          </cell>
        </row>
        <row r="139">
          <cell r="R139">
            <v>0</v>
          </cell>
        </row>
        <row r="140">
          <cell r="R140">
            <v>0</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R160">
            <v>0</v>
          </cell>
        </row>
        <row r="161">
          <cell r="R161">
            <v>0</v>
          </cell>
        </row>
        <row r="162">
          <cell r="R162">
            <v>0</v>
          </cell>
        </row>
        <row r="163">
          <cell r="R163">
            <v>0</v>
          </cell>
        </row>
        <row r="164">
          <cell r="R164">
            <v>0</v>
          </cell>
        </row>
        <row r="165">
          <cell r="R165">
            <v>0</v>
          </cell>
        </row>
        <row r="166">
          <cell r="R166">
            <v>0</v>
          </cell>
        </row>
        <row r="167">
          <cell r="R167">
            <v>0</v>
          </cell>
        </row>
        <row r="168">
          <cell r="R168">
            <v>0</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451775</v>
          </cell>
        </row>
        <row r="180">
          <cell r="R180">
            <v>7088</v>
          </cell>
        </row>
        <row r="181">
          <cell r="R181">
            <v>104898</v>
          </cell>
        </row>
        <row r="182">
          <cell r="R182">
            <v>67400</v>
          </cell>
        </row>
        <row r="183">
          <cell r="R183">
            <v>67400</v>
          </cell>
        </row>
        <row r="184">
          <cell r="R184">
            <v>20298</v>
          </cell>
        </row>
        <row r="185">
          <cell r="R185">
            <v>567250</v>
          </cell>
        </row>
        <row r="186">
          <cell r="R186">
            <v>22036</v>
          </cell>
        </row>
        <row r="187">
          <cell r="R187">
            <v>47317</v>
          </cell>
        </row>
        <row r="188">
          <cell r="R188">
            <v>968088</v>
          </cell>
        </row>
        <row r="189">
          <cell r="R189">
            <v>0</v>
          </cell>
        </row>
        <row r="190">
          <cell r="R190">
            <v>0</v>
          </cell>
        </row>
        <row r="191">
          <cell r="R191">
            <v>386208</v>
          </cell>
        </row>
        <row r="192">
          <cell r="R192">
            <v>0</v>
          </cell>
        </row>
        <row r="193">
          <cell r="R193">
            <v>0</v>
          </cell>
        </row>
        <row r="194">
          <cell r="R194">
            <v>182700</v>
          </cell>
        </row>
        <row r="195">
          <cell r="R195">
            <v>9095000</v>
          </cell>
        </row>
        <row r="196">
          <cell r="R196">
            <v>0</v>
          </cell>
        </row>
        <row r="197">
          <cell r="R197">
            <v>147700</v>
          </cell>
        </row>
        <row r="198">
          <cell r="R198">
            <v>10199100</v>
          </cell>
        </row>
        <row r="199">
          <cell r="R199">
            <v>0</v>
          </cell>
        </row>
        <row r="200">
          <cell r="R200">
            <v>138880</v>
          </cell>
        </row>
        <row r="201">
          <cell r="R201">
            <v>4539800</v>
          </cell>
        </row>
        <row r="202">
          <cell r="R202">
            <v>0</v>
          </cell>
        </row>
        <row r="203">
          <cell r="R203">
            <v>13735</v>
          </cell>
        </row>
        <row r="204">
          <cell r="R204">
            <v>1911250</v>
          </cell>
        </row>
        <row r="205">
          <cell r="R205">
            <v>0</v>
          </cell>
        </row>
        <row r="206">
          <cell r="R206">
            <v>0</v>
          </cell>
        </row>
        <row r="207">
          <cell r="R207">
            <v>0</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152408</v>
          </cell>
        </row>
        <row r="223">
          <cell r="R223">
            <v>53900</v>
          </cell>
        </row>
        <row r="224">
          <cell r="R224">
            <v>28258</v>
          </cell>
        </row>
        <row r="225">
          <cell r="R225">
            <v>104570</v>
          </cell>
        </row>
        <row r="226">
          <cell r="R226">
            <v>535494</v>
          </cell>
        </row>
        <row r="227">
          <cell r="R227">
            <v>99397</v>
          </cell>
        </row>
        <row r="228">
          <cell r="R228">
            <v>96497</v>
          </cell>
        </row>
        <row r="229">
          <cell r="R229">
            <v>0</v>
          </cell>
        </row>
        <row r="230">
          <cell r="R230">
            <v>0</v>
          </cell>
        </row>
        <row r="231">
          <cell r="R231">
            <v>11043250</v>
          </cell>
        </row>
        <row r="232">
          <cell r="R232">
            <v>0</v>
          </cell>
        </row>
        <row r="233">
          <cell r="R233">
            <v>0</v>
          </cell>
        </row>
        <row r="234">
          <cell r="R234">
            <v>0</v>
          </cell>
        </row>
        <row r="235">
          <cell r="R235">
            <v>0</v>
          </cell>
        </row>
        <row r="236">
          <cell r="R236">
            <v>142663</v>
          </cell>
        </row>
        <row r="237">
          <cell r="R237">
            <v>388558</v>
          </cell>
        </row>
        <row r="238">
          <cell r="R238">
            <v>2902060</v>
          </cell>
        </row>
        <row r="239">
          <cell r="R239">
            <v>862500</v>
          </cell>
        </row>
        <row r="240">
          <cell r="R240">
            <v>0</v>
          </cell>
        </row>
        <row r="241">
          <cell r="R241">
            <v>0</v>
          </cell>
        </row>
        <row r="242">
          <cell r="R242">
            <v>0</v>
          </cell>
        </row>
        <row r="243">
          <cell r="R243">
            <v>0</v>
          </cell>
        </row>
        <row r="244">
          <cell r="R244">
            <v>0</v>
          </cell>
        </row>
        <row r="245">
          <cell r="R245">
            <v>109280</v>
          </cell>
        </row>
        <row r="246">
          <cell r="R246">
            <v>56576</v>
          </cell>
        </row>
        <row r="247">
          <cell r="R247">
            <v>66075</v>
          </cell>
        </row>
        <row r="248">
          <cell r="R248">
            <v>64395</v>
          </cell>
        </row>
        <row r="249">
          <cell r="R249">
            <v>75380</v>
          </cell>
        </row>
        <row r="250">
          <cell r="R250">
            <v>164050</v>
          </cell>
        </row>
        <row r="251">
          <cell r="R251">
            <v>17440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R265">
            <v>91225</v>
          </cell>
        </row>
        <row r="266">
          <cell r="R266">
            <v>0</v>
          </cell>
        </row>
        <row r="267">
          <cell r="R267">
            <v>0</v>
          </cell>
        </row>
        <row r="268">
          <cell r="R268">
            <v>0</v>
          </cell>
        </row>
        <row r="269">
          <cell r="R269">
            <v>0</v>
          </cell>
        </row>
        <row r="270">
          <cell r="R270">
            <v>21757</v>
          </cell>
        </row>
        <row r="271">
          <cell r="R271">
            <v>66592</v>
          </cell>
        </row>
        <row r="272">
          <cell r="R272">
            <v>0</v>
          </cell>
        </row>
        <row r="273">
          <cell r="R273">
            <v>74600</v>
          </cell>
        </row>
        <row r="274">
          <cell r="R274">
            <v>0</v>
          </cell>
        </row>
        <row r="275">
          <cell r="R275">
            <v>0</v>
          </cell>
        </row>
        <row r="276">
          <cell r="R276">
            <v>744600</v>
          </cell>
        </row>
        <row r="277">
          <cell r="R277">
            <v>480440</v>
          </cell>
        </row>
        <row r="278">
          <cell r="R278">
            <v>444180</v>
          </cell>
        </row>
        <row r="279">
          <cell r="R279">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DT"/>
      <sheetName val="HH"/>
      <sheetName val="VD"/>
      <sheetName val="QY"/>
      <sheetName val="UB"/>
      <sheetName val="CP"/>
      <sheetName val="HL"/>
      <sheetName val="DH"/>
      <sheetName val="MC"/>
      <sheetName val="Don gia"/>
    </sheetNames>
    <sheetDataSet>
      <sheetData sheetId="0"/>
      <sheetData sheetId="1">
        <row r="9">
          <cell r="H9">
            <v>67</v>
          </cell>
        </row>
        <row r="10">
          <cell r="H10">
            <v>34</v>
          </cell>
        </row>
        <row r="11">
          <cell r="H11">
            <v>24</v>
          </cell>
        </row>
        <row r="12">
          <cell r="H12">
            <v>1272</v>
          </cell>
        </row>
        <row r="13">
          <cell r="H13">
            <v>250</v>
          </cell>
        </row>
        <row r="14">
          <cell r="H14">
            <v>39</v>
          </cell>
        </row>
        <row r="15">
          <cell r="H15">
            <v>16</v>
          </cell>
        </row>
        <row r="16">
          <cell r="H16">
            <v>21</v>
          </cell>
        </row>
        <row r="17">
          <cell r="H17">
            <v>16</v>
          </cell>
        </row>
        <row r="18">
          <cell r="H18">
            <v>15</v>
          </cell>
        </row>
        <row r="19">
          <cell r="H19">
            <v>12</v>
          </cell>
        </row>
        <row r="20">
          <cell r="H20">
            <v>9</v>
          </cell>
        </row>
        <row r="21">
          <cell r="H21">
            <v>11</v>
          </cell>
        </row>
        <row r="22">
          <cell r="H22">
            <v>10</v>
          </cell>
        </row>
        <row r="23">
          <cell r="H23">
            <v>20</v>
          </cell>
        </row>
        <row r="24">
          <cell r="H24">
            <v>26</v>
          </cell>
        </row>
        <row r="25">
          <cell r="H25">
            <v>19</v>
          </cell>
        </row>
        <row r="26">
          <cell r="H26">
            <v>0</v>
          </cell>
        </row>
        <row r="27">
          <cell r="H27">
            <v>0</v>
          </cell>
        </row>
        <row r="28">
          <cell r="H28">
            <v>0</v>
          </cell>
        </row>
        <row r="29">
          <cell r="H29">
            <v>28</v>
          </cell>
        </row>
        <row r="30">
          <cell r="H30">
            <v>29</v>
          </cell>
        </row>
        <row r="31">
          <cell r="H31">
            <v>29</v>
          </cell>
        </row>
        <row r="32">
          <cell r="H32">
            <v>27</v>
          </cell>
        </row>
        <row r="33">
          <cell r="H33">
            <v>29</v>
          </cell>
        </row>
        <row r="34">
          <cell r="H34">
            <v>29</v>
          </cell>
        </row>
        <row r="36">
          <cell r="H36">
            <v>29</v>
          </cell>
        </row>
        <row r="37">
          <cell r="H37">
            <v>29</v>
          </cell>
        </row>
        <row r="40">
          <cell r="H40">
            <v>34</v>
          </cell>
        </row>
        <row r="41">
          <cell r="H41">
            <v>114</v>
          </cell>
        </row>
        <row r="42">
          <cell r="H42">
            <v>256</v>
          </cell>
        </row>
        <row r="43">
          <cell r="H43">
            <v>0</v>
          </cell>
        </row>
        <row r="44">
          <cell r="H44">
            <v>0</v>
          </cell>
        </row>
        <row r="45">
          <cell r="H45">
            <v>0</v>
          </cell>
        </row>
        <row r="46">
          <cell r="H46">
            <v>227</v>
          </cell>
        </row>
        <row r="47">
          <cell r="H47">
            <v>15</v>
          </cell>
        </row>
        <row r="48">
          <cell r="H48">
            <v>0</v>
          </cell>
        </row>
        <row r="49">
          <cell r="H49">
            <v>0</v>
          </cell>
        </row>
        <row r="50">
          <cell r="H50">
            <v>0</v>
          </cell>
        </row>
        <row r="51">
          <cell r="H51">
            <v>0</v>
          </cell>
        </row>
        <row r="52">
          <cell r="H52">
            <v>0</v>
          </cell>
        </row>
        <row r="53">
          <cell r="H53">
            <v>0</v>
          </cell>
        </row>
        <row r="54">
          <cell r="H54">
            <v>0</v>
          </cell>
        </row>
        <row r="55">
          <cell r="H55">
            <v>0</v>
          </cell>
        </row>
        <row r="56">
          <cell r="H56">
            <v>0</v>
          </cell>
        </row>
        <row r="57">
          <cell r="H57">
            <v>3</v>
          </cell>
        </row>
        <row r="58">
          <cell r="H58">
            <v>6</v>
          </cell>
        </row>
        <row r="59">
          <cell r="H59">
            <v>14</v>
          </cell>
        </row>
        <row r="60">
          <cell r="H60">
            <v>450</v>
          </cell>
        </row>
        <row r="61">
          <cell r="H61">
            <v>16</v>
          </cell>
        </row>
        <row r="62">
          <cell r="H62">
            <v>12</v>
          </cell>
        </row>
        <row r="63">
          <cell r="H63">
            <v>13</v>
          </cell>
        </row>
        <row r="64">
          <cell r="H64">
            <v>304</v>
          </cell>
        </row>
        <row r="65">
          <cell r="H65">
            <v>0</v>
          </cell>
        </row>
        <row r="66">
          <cell r="H66">
            <v>0</v>
          </cell>
        </row>
        <row r="67">
          <cell r="H67">
            <v>0</v>
          </cell>
        </row>
        <row r="68">
          <cell r="H68">
            <v>0</v>
          </cell>
        </row>
        <row r="69">
          <cell r="H69">
            <v>0</v>
          </cell>
        </row>
        <row r="70">
          <cell r="H70">
            <v>0</v>
          </cell>
        </row>
        <row r="71">
          <cell r="H71">
            <v>0</v>
          </cell>
        </row>
        <row r="72">
          <cell r="H72">
            <v>0</v>
          </cell>
        </row>
        <row r="75">
          <cell r="H75">
            <v>0</v>
          </cell>
        </row>
        <row r="76">
          <cell r="H76">
            <v>22</v>
          </cell>
        </row>
        <row r="77">
          <cell r="H77">
            <v>0</v>
          </cell>
        </row>
        <row r="79">
          <cell r="H79">
            <v>22</v>
          </cell>
        </row>
        <row r="81">
          <cell r="H81">
            <v>23</v>
          </cell>
        </row>
        <row r="82">
          <cell r="H82">
            <v>0</v>
          </cell>
        </row>
        <row r="84">
          <cell r="H84">
            <v>0</v>
          </cell>
        </row>
        <row r="86">
          <cell r="H86">
            <v>23</v>
          </cell>
        </row>
        <row r="87">
          <cell r="H87">
            <v>0</v>
          </cell>
        </row>
        <row r="89">
          <cell r="H89">
            <v>22</v>
          </cell>
        </row>
        <row r="90">
          <cell r="H90">
            <v>0</v>
          </cell>
        </row>
        <row r="92">
          <cell r="H92">
            <v>23</v>
          </cell>
        </row>
        <row r="93">
          <cell r="H93">
            <v>23</v>
          </cell>
        </row>
        <row r="94">
          <cell r="H94">
            <v>0</v>
          </cell>
        </row>
        <row r="95">
          <cell r="H95">
            <v>0</v>
          </cell>
        </row>
        <row r="96">
          <cell r="H96">
            <v>311</v>
          </cell>
        </row>
        <row r="97">
          <cell r="H97">
            <v>50</v>
          </cell>
        </row>
        <row r="98">
          <cell r="H98">
            <v>371</v>
          </cell>
        </row>
        <row r="100">
          <cell r="H100">
            <v>0</v>
          </cell>
        </row>
        <row r="102">
          <cell r="H102">
            <v>0</v>
          </cell>
        </row>
        <row r="103">
          <cell r="H103">
            <v>0</v>
          </cell>
        </row>
        <row r="104">
          <cell r="H104">
            <v>185</v>
          </cell>
        </row>
        <row r="105">
          <cell r="H105">
            <v>0</v>
          </cell>
        </row>
        <row r="106">
          <cell r="H106">
            <v>0</v>
          </cell>
        </row>
        <row r="107">
          <cell r="H107">
            <v>24</v>
          </cell>
        </row>
        <row r="108">
          <cell r="H108">
            <v>0</v>
          </cell>
        </row>
        <row r="109">
          <cell r="H109">
            <v>23</v>
          </cell>
        </row>
        <row r="110">
          <cell r="H110">
            <v>0</v>
          </cell>
        </row>
        <row r="112">
          <cell r="H112">
            <v>23</v>
          </cell>
        </row>
        <row r="114">
          <cell r="H114">
            <v>0</v>
          </cell>
        </row>
        <row r="115">
          <cell r="H115">
            <v>22</v>
          </cell>
        </row>
        <row r="116">
          <cell r="H116">
            <v>0</v>
          </cell>
        </row>
        <row r="117">
          <cell r="H117">
            <v>0</v>
          </cell>
        </row>
        <row r="118">
          <cell r="H118">
            <v>0</v>
          </cell>
        </row>
        <row r="119">
          <cell r="H119">
            <v>3</v>
          </cell>
        </row>
        <row r="121">
          <cell r="H121">
            <v>3</v>
          </cell>
        </row>
        <row r="122">
          <cell r="H122">
            <v>0</v>
          </cell>
        </row>
        <row r="123">
          <cell r="H123">
            <v>0</v>
          </cell>
        </row>
        <row r="124">
          <cell r="H124">
            <v>37</v>
          </cell>
        </row>
        <row r="125">
          <cell r="H125">
            <v>35</v>
          </cell>
        </row>
        <row r="126">
          <cell r="H126">
            <v>18</v>
          </cell>
        </row>
        <row r="127">
          <cell r="H127">
            <v>15</v>
          </cell>
        </row>
        <row r="128">
          <cell r="H128">
            <v>15</v>
          </cell>
        </row>
        <row r="133">
          <cell r="H133">
            <v>73</v>
          </cell>
        </row>
        <row r="134">
          <cell r="H134">
            <v>0</v>
          </cell>
        </row>
        <row r="135">
          <cell r="H135">
            <v>72</v>
          </cell>
        </row>
        <row r="137">
          <cell r="H137">
            <v>20</v>
          </cell>
        </row>
        <row r="138">
          <cell r="H138">
            <v>20</v>
          </cell>
        </row>
        <row r="139">
          <cell r="H139">
            <v>71</v>
          </cell>
        </row>
        <row r="140">
          <cell r="H140">
            <v>74</v>
          </cell>
        </row>
        <row r="142">
          <cell r="H142">
            <v>20</v>
          </cell>
        </row>
        <row r="143">
          <cell r="H143">
            <v>0</v>
          </cell>
        </row>
        <row r="144">
          <cell r="H144">
            <v>20</v>
          </cell>
        </row>
        <row r="145">
          <cell r="H145">
            <v>0</v>
          </cell>
        </row>
        <row r="146">
          <cell r="H146">
            <v>75</v>
          </cell>
        </row>
        <row r="147">
          <cell r="H147">
            <v>76</v>
          </cell>
        </row>
        <row r="148">
          <cell r="H148">
            <v>0</v>
          </cell>
        </row>
        <row r="149">
          <cell r="H149">
            <v>0</v>
          </cell>
        </row>
        <row r="150">
          <cell r="H150">
            <v>8</v>
          </cell>
        </row>
        <row r="153">
          <cell r="H153">
            <v>0</v>
          </cell>
        </row>
        <row r="154">
          <cell r="H154">
            <v>19</v>
          </cell>
        </row>
        <row r="155">
          <cell r="H155">
            <v>0</v>
          </cell>
        </row>
        <row r="156">
          <cell r="H156">
            <v>19</v>
          </cell>
        </row>
        <row r="158">
          <cell r="H158">
            <v>19</v>
          </cell>
        </row>
        <row r="159">
          <cell r="H159">
            <v>19</v>
          </cell>
        </row>
        <row r="160">
          <cell r="H160">
            <v>19</v>
          </cell>
        </row>
        <row r="161">
          <cell r="H161">
            <v>0</v>
          </cell>
        </row>
        <row r="162">
          <cell r="H162">
            <v>19</v>
          </cell>
        </row>
        <row r="164">
          <cell r="H164">
            <v>19</v>
          </cell>
        </row>
        <row r="165">
          <cell r="H165">
            <v>19</v>
          </cell>
        </row>
        <row r="167">
          <cell r="H167">
            <v>19</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20</v>
          </cell>
        </row>
        <row r="190">
          <cell r="H190">
            <v>90</v>
          </cell>
        </row>
        <row r="191">
          <cell r="H191">
            <v>68</v>
          </cell>
        </row>
        <row r="192">
          <cell r="H192">
            <v>41</v>
          </cell>
        </row>
        <row r="193">
          <cell r="H193">
            <v>69</v>
          </cell>
        </row>
        <row r="194">
          <cell r="H194">
            <v>116</v>
          </cell>
        </row>
        <row r="195">
          <cell r="H195">
            <v>88</v>
          </cell>
        </row>
        <row r="196">
          <cell r="H196">
            <v>109</v>
          </cell>
        </row>
        <row r="197">
          <cell r="H197">
            <v>90</v>
          </cell>
        </row>
        <row r="198">
          <cell r="H198">
            <v>96</v>
          </cell>
        </row>
        <row r="199">
          <cell r="H199">
            <v>26</v>
          </cell>
        </row>
        <row r="200">
          <cell r="H200">
            <v>38</v>
          </cell>
        </row>
        <row r="201">
          <cell r="H201">
            <v>66</v>
          </cell>
        </row>
        <row r="202">
          <cell r="H202">
            <v>17</v>
          </cell>
        </row>
        <row r="203">
          <cell r="H203">
            <v>32</v>
          </cell>
        </row>
        <row r="204">
          <cell r="H204">
            <v>31</v>
          </cell>
        </row>
        <row r="205">
          <cell r="H205">
            <v>32</v>
          </cell>
        </row>
        <row r="206">
          <cell r="H206">
            <v>31</v>
          </cell>
        </row>
        <row r="207">
          <cell r="H207">
            <v>86</v>
          </cell>
        </row>
        <row r="208">
          <cell r="H208">
            <v>74</v>
          </cell>
        </row>
        <row r="209">
          <cell r="H209">
            <v>75</v>
          </cell>
        </row>
        <row r="210">
          <cell r="H210">
            <v>81</v>
          </cell>
        </row>
        <row r="211">
          <cell r="H211">
            <v>65</v>
          </cell>
        </row>
        <row r="212">
          <cell r="H212">
            <v>74</v>
          </cell>
        </row>
        <row r="213">
          <cell r="H213">
            <v>103</v>
          </cell>
        </row>
        <row r="214">
          <cell r="H214">
            <v>101</v>
          </cell>
        </row>
        <row r="215">
          <cell r="H215">
            <v>79</v>
          </cell>
        </row>
        <row r="216">
          <cell r="H216">
            <v>71</v>
          </cell>
        </row>
        <row r="217">
          <cell r="H217">
            <v>71</v>
          </cell>
        </row>
        <row r="218">
          <cell r="H218">
            <v>50</v>
          </cell>
        </row>
        <row r="219">
          <cell r="H219">
            <v>43</v>
          </cell>
        </row>
        <row r="220">
          <cell r="H220">
            <v>70</v>
          </cell>
        </row>
        <row r="221">
          <cell r="H221">
            <v>791</v>
          </cell>
        </row>
        <row r="222">
          <cell r="H222">
            <v>815</v>
          </cell>
        </row>
        <row r="223">
          <cell r="H223">
            <v>787</v>
          </cell>
        </row>
        <row r="224">
          <cell r="H224">
            <v>49</v>
          </cell>
        </row>
        <row r="225">
          <cell r="H225">
            <v>50</v>
          </cell>
        </row>
        <row r="226">
          <cell r="H226">
            <v>47</v>
          </cell>
        </row>
        <row r="227">
          <cell r="H227">
            <v>52</v>
          </cell>
        </row>
        <row r="228">
          <cell r="H228">
            <v>50</v>
          </cell>
        </row>
        <row r="229">
          <cell r="H229">
            <v>60</v>
          </cell>
        </row>
        <row r="230">
          <cell r="H230">
            <v>488</v>
          </cell>
        </row>
        <row r="231">
          <cell r="H231">
            <v>59</v>
          </cell>
        </row>
        <row r="232">
          <cell r="H232">
            <v>66</v>
          </cell>
        </row>
        <row r="233">
          <cell r="H233">
            <v>69</v>
          </cell>
        </row>
        <row r="234">
          <cell r="H234">
            <v>70</v>
          </cell>
        </row>
        <row r="235">
          <cell r="H235">
            <v>80</v>
          </cell>
        </row>
        <row r="236">
          <cell r="H236">
            <v>60</v>
          </cell>
        </row>
        <row r="237">
          <cell r="H237">
            <v>88</v>
          </cell>
        </row>
        <row r="238">
          <cell r="H238">
            <v>68</v>
          </cell>
        </row>
        <row r="239">
          <cell r="H239">
            <v>77</v>
          </cell>
        </row>
        <row r="240">
          <cell r="H240">
            <v>85</v>
          </cell>
        </row>
        <row r="241">
          <cell r="H241">
            <v>47</v>
          </cell>
        </row>
        <row r="242">
          <cell r="H242">
            <v>105</v>
          </cell>
        </row>
        <row r="243">
          <cell r="H243">
            <v>80</v>
          </cell>
        </row>
        <row r="244">
          <cell r="H244">
            <v>89</v>
          </cell>
        </row>
        <row r="245">
          <cell r="H245">
            <v>141</v>
          </cell>
        </row>
        <row r="246">
          <cell r="H246">
            <v>31</v>
          </cell>
        </row>
        <row r="247">
          <cell r="H247">
            <v>0</v>
          </cell>
        </row>
        <row r="248">
          <cell r="H248">
            <v>1005</v>
          </cell>
        </row>
        <row r="249">
          <cell r="H249">
            <v>49</v>
          </cell>
        </row>
        <row r="250">
          <cell r="H250">
            <v>510</v>
          </cell>
        </row>
        <row r="251">
          <cell r="H251">
            <v>970</v>
          </cell>
        </row>
        <row r="252">
          <cell r="H252">
            <v>955</v>
          </cell>
        </row>
        <row r="253">
          <cell r="H253">
            <v>910</v>
          </cell>
        </row>
        <row r="254">
          <cell r="H254">
            <v>870</v>
          </cell>
        </row>
        <row r="255">
          <cell r="H255">
            <v>440</v>
          </cell>
        </row>
        <row r="256">
          <cell r="H256">
            <v>430</v>
          </cell>
        </row>
        <row r="257">
          <cell r="H257">
            <v>470</v>
          </cell>
        </row>
        <row r="258">
          <cell r="H258">
            <v>485</v>
          </cell>
        </row>
        <row r="259">
          <cell r="H259">
            <v>92</v>
          </cell>
        </row>
        <row r="260">
          <cell r="H260">
            <v>890</v>
          </cell>
        </row>
        <row r="261">
          <cell r="H261">
            <v>465</v>
          </cell>
        </row>
        <row r="262">
          <cell r="H262">
            <v>55.35</v>
          </cell>
        </row>
        <row r="263">
          <cell r="H263">
            <v>2.3000000000000003</v>
          </cell>
        </row>
        <row r="264">
          <cell r="H264">
            <v>1.8999999999999997</v>
          </cell>
        </row>
        <row r="265">
          <cell r="H265">
            <v>91</v>
          </cell>
        </row>
        <row r="266">
          <cell r="H266">
            <v>95</v>
          </cell>
        </row>
        <row r="267">
          <cell r="H267">
            <v>900</v>
          </cell>
        </row>
        <row r="268">
          <cell r="H268">
            <v>2.1999999999999997</v>
          </cell>
        </row>
        <row r="269">
          <cell r="H269">
            <v>2.3000000000000003</v>
          </cell>
        </row>
        <row r="270">
          <cell r="H270">
            <v>2.5000000000000004</v>
          </cell>
        </row>
        <row r="271">
          <cell r="H271">
            <v>950</v>
          </cell>
        </row>
        <row r="272">
          <cell r="H272">
            <v>1050</v>
          </cell>
        </row>
        <row r="273">
          <cell r="H273">
            <v>21</v>
          </cell>
        </row>
        <row r="274">
          <cell r="H274">
            <v>2.6</v>
          </cell>
        </row>
        <row r="275">
          <cell r="H275">
            <v>2.5</v>
          </cell>
        </row>
        <row r="276">
          <cell r="H276">
            <v>26.5</v>
          </cell>
        </row>
        <row r="277">
          <cell r="H277">
            <v>13.5</v>
          </cell>
        </row>
        <row r="278">
          <cell r="H278">
            <v>955</v>
          </cell>
        </row>
        <row r="279">
          <cell r="H279">
            <v>510</v>
          </cell>
        </row>
        <row r="280">
          <cell r="H280">
            <v>505</v>
          </cell>
        </row>
        <row r="281">
          <cell r="H281">
            <v>980</v>
          </cell>
        </row>
        <row r="282">
          <cell r="H282">
            <v>0</v>
          </cell>
        </row>
        <row r="283">
          <cell r="H283">
            <v>0</v>
          </cell>
        </row>
        <row r="284">
          <cell r="H284">
            <v>0</v>
          </cell>
        </row>
        <row r="285">
          <cell r="H285">
            <v>0</v>
          </cell>
        </row>
        <row r="286">
          <cell r="H286">
            <v>22</v>
          </cell>
        </row>
        <row r="289">
          <cell r="H289">
            <v>23</v>
          </cell>
        </row>
        <row r="290">
          <cell r="H290">
            <v>23</v>
          </cell>
        </row>
        <row r="293">
          <cell r="H293">
            <v>21</v>
          </cell>
        </row>
        <row r="294">
          <cell r="H294">
            <v>21</v>
          </cell>
        </row>
        <row r="295">
          <cell r="H295">
            <v>23</v>
          </cell>
        </row>
        <row r="296">
          <cell r="H296">
            <v>23</v>
          </cell>
        </row>
        <row r="298">
          <cell r="H298">
            <v>21</v>
          </cell>
        </row>
        <row r="300">
          <cell r="H300">
            <v>21</v>
          </cell>
        </row>
        <row r="301">
          <cell r="H301">
            <v>21</v>
          </cell>
        </row>
        <row r="302">
          <cell r="H302">
            <v>21</v>
          </cell>
        </row>
        <row r="303">
          <cell r="H303">
            <v>21</v>
          </cell>
        </row>
        <row r="306">
          <cell r="H306">
            <v>0</v>
          </cell>
        </row>
        <row r="308">
          <cell r="H308">
            <v>0</v>
          </cell>
        </row>
        <row r="309">
          <cell r="H309">
            <v>0</v>
          </cell>
        </row>
        <row r="310">
          <cell r="H310">
            <v>0</v>
          </cell>
        </row>
        <row r="311">
          <cell r="H311">
            <v>0</v>
          </cell>
        </row>
        <row r="312">
          <cell r="H312">
            <v>0</v>
          </cell>
        </row>
        <row r="313">
          <cell r="H313">
            <v>0</v>
          </cell>
        </row>
        <row r="314">
          <cell r="H314">
            <v>0</v>
          </cell>
        </row>
        <row r="315">
          <cell r="H315">
            <v>0</v>
          </cell>
        </row>
        <row r="316">
          <cell r="H316">
            <v>0</v>
          </cell>
        </row>
        <row r="317">
          <cell r="H317">
            <v>0</v>
          </cell>
        </row>
        <row r="319">
          <cell r="H319">
            <v>0</v>
          </cell>
        </row>
        <row r="320">
          <cell r="H320">
            <v>0</v>
          </cell>
        </row>
        <row r="321">
          <cell r="H321">
            <v>0</v>
          </cell>
        </row>
        <row r="324">
          <cell r="H324">
            <v>0</v>
          </cell>
        </row>
        <row r="325">
          <cell r="H325">
            <v>156</v>
          </cell>
        </row>
        <row r="327">
          <cell r="H327">
            <v>144</v>
          </cell>
        </row>
        <row r="328">
          <cell r="H328">
            <v>147</v>
          </cell>
        </row>
        <row r="330">
          <cell r="H330">
            <v>154</v>
          </cell>
        </row>
        <row r="332">
          <cell r="H332">
            <v>143</v>
          </cell>
        </row>
        <row r="335">
          <cell r="H335">
            <v>149</v>
          </cell>
        </row>
        <row r="336">
          <cell r="H336">
            <v>152</v>
          </cell>
        </row>
        <row r="337">
          <cell r="H337">
            <v>148</v>
          </cell>
        </row>
        <row r="338">
          <cell r="H338">
            <v>148</v>
          </cell>
        </row>
        <row r="339">
          <cell r="H339">
            <v>148</v>
          </cell>
        </row>
        <row r="340">
          <cell r="H340">
            <v>154</v>
          </cell>
        </row>
        <row r="342">
          <cell r="H342">
            <v>0</v>
          </cell>
        </row>
        <row r="343">
          <cell r="H343">
            <v>156</v>
          </cell>
        </row>
        <row r="344">
          <cell r="H344">
            <v>0</v>
          </cell>
        </row>
        <row r="345">
          <cell r="H345">
            <v>149</v>
          </cell>
        </row>
        <row r="346">
          <cell r="H346">
            <v>149</v>
          </cell>
        </row>
        <row r="347">
          <cell r="H347">
            <v>149</v>
          </cell>
        </row>
        <row r="348">
          <cell r="H348">
            <v>0</v>
          </cell>
        </row>
        <row r="349">
          <cell r="H349">
            <v>0</v>
          </cell>
        </row>
        <row r="350">
          <cell r="H350">
            <v>0</v>
          </cell>
        </row>
        <row r="351">
          <cell r="H351">
            <v>0</v>
          </cell>
        </row>
        <row r="352">
          <cell r="H352">
            <v>0</v>
          </cell>
        </row>
        <row r="353">
          <cell r="H353">
            <v>0</v>
          </cell>
        </row>
        <row r="354">
          <cell r="H354">
            <v>0</v>
          </cell>
        </row>
        <row r="355">
          <cell r="H355">
            <v>0</v>
          </cell>
        </row>
        <row r="356">
          <cell r="H356">
            <v>0</v>
          </cell>
        </row>
        <row r="357">
          <cell r="H357">
            <v>0</v>
          </cell>
        </row>
        <row r="359">
          <cell r="H359">
            <v>0</v>
          </cell>
        </row>
        <row r="360">
          <cell r="H360">
            <v>0</v>
          </cell>
        </row>
        <row r="361">
          <cell r="H361">
            <v>0</v>
          </cell>
        </row>
        <row r="363">
          <cell r="H363">
            <v>2</v>
          </cell>
        </row>
        <row r="364">
          <cell r="H364">
            <v>3</v>
          </cell>
        </row>
        <row r="365">
          <cell r="H365">
            <v>5</v>
          </cell>
        </row>
        <row r="366">
          <cell r="H366">
            <v>3</v>
          </cell>
        </row>
        <row r="370">
          <cell r="H370">
            <v>77</v>
          </cell>
        </row>
        <row r="371">
          <cell r="H371">
            <v>79</v>
          </cell>
        </row>
        <row r="372">
          <cell r="H372">
            <v>25</v>
          </cell>
        </row>
        <row r="374">
          <cell r="H374">
            <v>80</v>
          </cell>
        </row>
        <row r="375">
          <cell r="H375">
            <v>84</v>
          </cell>
        </row>
        <row r="376">
          <cell r="H376">
            <v>21</v>
          </cell>
        </row>
        <row r="377">
          <cell r="H377">
            <v>44</v>
          </cell>
        </row>
        <row r="378">
          <cell r="H378">
            <v>0</v>
          </cell>
        </row>
        <row r="379">
          <cell r="H379">
            <v>21</v>
          </cell>
        </row>
        <row r="380">
          <cell r="H380">
            <v>71</v>
          </cell>
        </row>
        <row r="381">
          <cell r="H381">
            <v>17</v>
          </cell>
        </row>
        <row r="383">
          <cell r="H383">
            <v>65</v>
          </cell>
        </row>
        <row r="384">
          <cell r="H384">
            <v>58</v>
          </cell>
        </row>
        <row r="387">
          <cell r="H387">
            <v>0</v>
          </cell>
        </row>
        <row r="388">
          <cell r="H388">
            <v>21</v>
          </cell>
        </row>
        <row r="389">
          <cell r="H389">
            <v>21</v>
          </cell>
        </row>
        <row r="390">
          <cell r="H390">
            <v>21</v>
          </cell>
        </row>
        <row r="391">
          <cell r="H391">
            <v>23</v>
          </cell>
        </row>
        <row r="392">
          <cell r="H392">
            <v>0</v>
          </cell>
        </row>
        <row r="393">
          <cell r="H393">
            <v>23</v>
          </cell>
        </row>
        <row r="394">
          <cell r="H394">
            <v>23</v>
          </cell>
        </row>
        <row r="395">
          <cell r="H395">
            <v>25</v>
          </cell>
        </row>
        <row r="397">
          <cell r="H397">
            <v>23</v>
          </cell>
        </row>
        <row r="398">
          <cell r="H398">
            <v>23</v>
          </cell>
        </row>
        <row r="399">
          <cell r="H399">
            <v>23</v>
          </cell>
        </row>
        <row r="400">
          <cell r="H400">
            <v>0</v>
          </cell>
        </row>
        <row r="401">
          <cell r="H401">
            <v>21</v>
          </cell>
        </row>
        <row r="402">
          <cell r="H402">
            <v>21</v>
          </cell>
        </row>
        <row r="403">
          <cell r="H403">
            <v>22</v>
          </cell>
        </row>
        <row r="404">
          <cell r="H404">
            <v>0</v>
          </cell>
        </row>
        <row r="405">
          <cell r="H405">
            <v>0</v>
          </cell>
        </row>
        <row r="407">
          <cell r="H407">
            <v>0</v>
          </cell>
        </row>
        <row r="409">
          <cell r="H409">
            <v>0</v>
          </cell>
        </row>
        <row r="410">
          <cell r="H410">
            <v>0</v>
          </cell>
        </row>
        <row r="411">
          <cell r="H411">
            <v>0</v>
          </cell>
        </row>
        <row r="412">
          <cell r="H412">
            <v>0</v>
          </cell>
        </row>
        <row r="413">
          <cell r="H413">
            <v>0</v>
          </cell>
        </row>
        <row r="414">
          <cell r="H414">
            <v>22</v>
          </cell>
        </row>
        <row r="415">
          <cell r="H415">
            <v>0</v>
          </cell>
        </row>
        <row r="416">
          <cell r="H416">
            <v>89</v>
          </cell>
        </row>
        <row r="417">
          <cell r="H417">
            <v>89</v>
          </cell>
        </row>
        <row r="418">
          <cell r="H418">
            <v>85</v>
          </cell>
        </row>
        <row r="419">
          <cell r="H419">
            <v>87</v>
          </cell>
        </row>
        <row r="422">
          <cell r="H422">
            <v>92</v>
          </cell>
        </row>
        <row r="423">
          <cell r="H423">
            <v>90</v>
          </cell>
        </row>
        <row r="425">
          <cell r="H425">
            <v>4</v>
          </cell>
        </row>
        <row r="427">
          <cell r="H427">
            <v>4</v>
          </cell>
        </row>
        <row r="428">
          <cell r="H428">
            <v>4</v>
          </cell>
        </row>
        <row r="429">
          <cell r="H429">
            <v>2</v>
          </cell>
        </row>
        <row r="432">
          <cell r="H432">
            <v>12</v>
          </cell>
        </row>
        <row r="433">
          <cell r="H433">
            <v>275</v>
          </cell>
        </row>
        <row r="434">
          <cell r="H434">
            <v>4</v>
          </cell>
        </row>
        <row r="435">
          <cell r="H435">
            <v>279</v>
          </cell>
        </row>
        <row r="436">
          <cell r="H436">
            <v>21</v>
          </cell>
        </row>
        <row r="437">
          <cell r="H437">
            <v>22</v>
          </cell>
        </row>
        <row r="438">
          <cell r="H438">
            <v>13</v>
          </cell>
        </row>
        <row r="439">
          <cell r="H439">
            <v>22</v>
          </cell>
        </row>
        <row r="440">
          <cell r="H440">
            <v>23</v>
          </cell>
        </row>
        <row r="441">
          <cell r="H441">
            <v>19</v>
          </cell>
        </row>
        <row r="444">
          <cell r="H444">
            <v>17</v>
          </cell>
        </row>
        <row r="445">
          <cell r="H445">
            <v>18</v>
          </cell>
        </row>
        <row r="446">
          <cell r="H446">
            <v>1722</v>
          </cell>
        </row>
        <row r="447">
          <cell r="H447">
            <v>1762</v>
          </cell>
        </row>
        <row r="450">
          <cell r="H450">
            <v>19</v>
          </cell>
        </row>
        <row r="451">
          <cell r="H451">
            <v>64</v>
          </cell>
        </row>
        <row r="452">
          <cell r="H452">
            <v>22</v>
          </cell>
        </row>
        <row r="453">
          <cell r="H453">
            <v>99</v>
          </cell>
        </row>
        <row r="454">
          <cell r="H454">
            <v>29</v>
          </cell>
        </row>
        <row r="455">
          <cell r="H455">
            <v>525</v>
          </cell>
        </row>
        <row r="456">
          <cell r="H456">
            <v>40</v>
          </cell>
        </row>
        <row r="457">
          <cell r="H457">
            <v>400</v>
          </cell>
        </row>
        <row r="458">
          <cell r="H458">
            <v>26</v>
          </cell>
        </row>
        <row r="459">
          <cell r="H459">
            <v>55</v>
          </cell>
        </row>
        <row r="460">
          <cell r="H460">
            <v>37</v>
          </cell>
        </row>
        <row r="461">
          <cell r="H461">
            <v>18</v>
          </cell>
        </row>
        <row r="462">
          <cell r="H462">
            <v>18</v>
          </cell>
        </row>
        <row r="463">
          <cell r="H463">
            <v>0</v>
          </cell>
        </row>
        <row r="464">
          <cell r="H464">
            <v>0</v>
          </cell>
        </row>
        <row r="465">
          <cell r="H465">
            <v>166</v>
          </cell>
        </row>
        <row r="466">
          <cell r="H466">
            <v>36</v>
          </cell>
        </row>
        <row r="467">
          <cell r="H467">
            <v>0</v>
          </cell>
        </row>
        <row r="468">
          <cell r="H468">
            <v>56</v>
          </cell>
        </row>
        <row r="469">
          <cell r="H469">
            <v>27</v>
          </cell>
        </row>
        <row r="470">
          <cell r="H470">
            <v>0</v>
          </cell>
        </row>
        <row r="471">
          <cell r="H471">
            <v>0</v>
          </cell>
        </row>
        <row r="472">
          <cell r="H472">
            <v>0</v>
          </cell>
        </row>
        <row r="473">
          <cell r="H473">
            <v>0</v>
          </cell>
        </row>
        <row r="474">
          <cell r="H474">
            <v>0</v>
          </cell>
        </row>
        <row r="475">
          <cell r="H475">
            <v>0</v>
          </cell>
        </row>
        <row r="476">
          <cell r="H476">
            <v>453</v>
          </cell>
        </row>
        <row r="477">
          <cell r="H477">
            <v>10</v>
          </cell>
        </row>
        <row r="478">
          <cell r="H478">
            <v>0</v>
          </cell>
        </row>
        <row r="479">
          <cell r="H479">
            <v>370</v>
          </cell>
        </row>
        <row r="480">
          <cell r="H480">
            <v>32</v>
          </cell>
        </row>
        <row r="482">
          <cell r="H482">
            <v>0</v>
          </cell>
        </row>
        <row r="483">
          <cell r="H483">
            <v>0</v>
          </cell>
        </row>
        <row r="484">
          <cell r="H484">
            <v>0</v>
          </cell>
        </row>
        <row r="485">
          <cell r="H485">
            <v>0</v>
          </cell>
        </row>
        <row r="486">
          <cell r="H486">
            <v>0</v>
          </cell>
        </row>
        <row r="487">
          <cell r="H487">
            <v>0</v>
          </cell>
        </row>
        <row r="488">
          <cell r="H488">
            <v>0</v>
          </cell>
        </row>
        <row r="489">
          <cell r="H489">
            <v>0</v>
          </cell>
        </row>
        <row r="490">
          <cell r="H490">
            <v>0</v>
          </cell>
        </row>
        <row r="491">
          <cell r="H491">
            <v>0</v>
          </cell>
        </row>
        <row r="492">
          <cell r="H492">
            <v>0</v>
          </cell>
        </row>
        <row r="493">
          <cell r="H493">
            <v>0</v>
          </cell>
        </row>
        <row r="494">
          <cell r="H494">
            <v>0</v>
          </cell>
        </row>
        <row r="495">
          <cell r="H495">
            <v>0</v>
          </cell>
        </row>
        <row r="496">
          <cell r="H496">
            <v>0</v>
          </cell>
        </row>
        <row r="497">
          <cell r="H497">
            <v>0</v>
          </cell>
        </row>
        <row r="498">
          <cell r="H498">
            <v>0</v>
          </cell>
        </row>
        <row r="499">
          <cell r="H499">
            <v>0</v>
          </cell>
        </row>
        <row r="500">
          <cell r="H500">
            <v>0</v>
          </cell>
        </row>
        <row r="501">
          <cell r="H501">
            <v>0</v>
          </cell>
        </row>
        <row r="502">
          <cell r="H502">
            <v>0</v>
          </cell>
        </row>
        <row r="503">
          <cell r="H503">
            <v>0</v>
          </cell>
        </row>
        <row r="504">
          <cell r="H504">
            <v>0</v>
          </cell>
        </row>
        <row r="505">
          <cell r="H505">
            <v>0</v>
          </cell>
        </row>
        <row r="506">
          <cell r="H506">
            <v>0</v>
          </cell>
        </row>
        <row r="507">
          <cell r="H507">
            <v>0</v>
          </cell>
        </row>
        <row r="508">
          <cell r="H508">
            <v>0</v>
          </cell>
        </row>
        <row r="509">
          <cell r="H509">
            <v>0</v>
          </cell>
        </row>
        <row r="510">
          <cell r="H510">
            <v>0</v>
          </cell>
        </row>
        <row r="511">
          <cell r="H511">
            <v>0</v>
          </cell>
        </row>
        <row r="512">
          <cell r="H512">
            <v>0</v>
          </cell>
        </row>
        <row r="513">
          <cell r="H513">
            <v>0</v>
          </cell>
        </row>
        <row r="514">
          <cell r="H514">
            <v>0</v>
          </cell>
        </row>
        <row r="517">
          <cell r="H517">
            <v>102</v>
          </cell>
        </row>
        <row r="518">
          <cell r="H518">
            <v>205</v>
          </cell>
        </row>
        <row r="519">
          <cell r="H519">
            <v>405</v>
          </cell>
        </row>
        <row r="520">
          <cell r="H520">
            <v>102</v>
          </cell>
        </row>
        <row r="521">
          <cell r="H521">
            <v>101</v>
          </cell>
        </row>
        <row r="522">
          <cell r="H522">
            <v>87</v>
          </cell>
        </row>
        <row r="523">
          <cell r="H523">
            <v>87</v>
          </cell>
        </row>
        <row r="524">
          <cell r="H524">
            <v>52</v>
          </cell>
        </row>
        <row r="525">
          <cell r="H525">
            <v>0</v>
          </cell>
        </row>
        <row r="526">
          <cell r="H526">
            <v>199</v>
          </cell>
        </row>
        <row r="527">
          <cell r="H527">
            <v>510</v>
          </cell>
        </row>
        <row r="528">
          <cell r="H528">
            <v>62</v>
          </cell>
        </row>
        <row r="529">
          <cell r="H529">
            <v>97</v>
          </cell>
        </row>
        <row r="530">
          <cell r="H530">
            <v>19</v>
          </cell>
        </row>
        <row r="531">
          <cell r="H531">
            <v>0</v>
          </cell>
        </row>
        <row r="532">
          <cell r="H532">
            <v>8</v>
          </cell>
        </row>
        <row r="535">
          <cell r="H535">
            <v>20</v>
          </cell>
        </row>
        <row r="536">
          <cell r="H536">
            <v>17</v>
          </cell>
        </row>
        <row r="537">
          <cell r="H537">
            <v>40</v>
          </cell>
        </row>
        <row r="538">
          <cell r="H538">
            <v>39</v>
          </cell>
        </row>
        <row r="539">
          <cell r="H539">
            <v>497</v>
          </cell>
        </row>
        <row r="540">
          <cell r="H540">
            <v>21</v>
          </cell>
        </row>
        <row r="541">
          <cell r="H541">
            <v>61</v>
          </cell>
        </row>
        <row r="542">
          <cell r="H542">
            <v>21</v>
          </cell>
        </row>
        <row r="543">
          <cell r="H543">
            <v>982</v>
          </cell>
        </row>
        <row r="544">
          <cell r="H544">
            <v>985</v>
          </cell>
        </row>
        <row r="545">
          <cell r="H545">
            <v>985</v>
          </cell>
        </row>
        <row r="546">
          <cell r="H546">
            <v>985</v>
          </cell>
        </row>
        <row r="547">
          <cell r="H547">
            <v>985</v>
          </cell>
        </row>
        <row r="548">
          <cell r="H548">
            <v>4468</v>
          </cell>
        </row>
        <row r="549">
          <cell r="H549">
            <v>949</v>
          </cell>
        </row>
        <row r="550">
          <cell r="H550">
            <v>985</v>
          </cell>
        </row>
        <row r="551">
          <cell r="H551">
            <v>0</v>
          </cell>
        </row>
        <row r="552">
          <cell r="H552">
            <v>698</v>
          </cell>
        </row>
        <row r="553">
          <cell r="H553">
            <v>28</v>
          </cell>
        </row>
        <row r="554">
          <cell r="H554">
            <v>28</v>
          </cell>
        </row>
        <row r="555">
          <cell r="H555">
            <v>0</v>
          </cell>
        </row>
        <row r="556">
          <cell r="H556">
            <v>0</v>
          </cell>
        </row>
        <row r="557">
          <cell r="H557">
            <v>0</v>
          </cell>
        </row>
        <row r="558">
          <cell r="H558">
            <v>0</v>
          </cell>
        </row>
        <row r="559">
          <cell r="H559">
            <v>42</v>
          </cell>
        </row>
        <row r="561">
          <cell r="H561">
            <v>0</v>
          </cell>
        </row>
        <row r="562">
          <cell r="H562">
            <v>204</v>
          </cell>
        </row>
        <row r="563">
          <cell r="H563">
            <v>188</v>
          </cell>
        </row>
        <row r="564">
          <cell r="H564">
            <v>204</v>
          </cell>
        </row>
        <row r="565">
          <cell r="H565">
            <v>0</v>
          </cell>
        </row>
        <row r="566">
          <cell r="H566">
            <v>172</v>
          </cell>
        </row>
        <row r="567">
          <cell r="H567">
            <v>106</v>
          </cell>
        </row>
        <row r="568">
          <cell r="H568">
            <v>164</v>
          </cell>
        </row>
      </sheetData>
      <sheetData sheetId="2">
        <row r="9">
          <cell r="H9">
            <v>81</v>
          </cell>
        </row>
        <row r="10">
          <cell r="H10">
            <v>42</v>
          </cell>
        </row>
        <row r="11">
          <cell r="H11">
            <v>42</v>
          </cell>
        </row>
        <row r="12">
          <cell r="H12">
            <v>600</v>
          </cell>
        </row>
        <row r="13">
          <cell r="H13">
            <v>270</v>
          </cell>
        </row>
        <row r="14">
          <cell r="H14">
            <v>36</v>
          </cell>
        </row>
        <row r="15">
          <cell r="H15">
            <v>9</v>
          </cell>
        </row>
        <row r="16">
          <cell r="H16">
            <v>14</v>
          </cell>
        </row>
        <row r="17">
          <cell r="H17">
            <v>14</v>
          </cell>
        </row>
        <row r="18">
          <cell r="H18">
            <v>13</v>
          </cell>
        </row>
        <row r="19">
          <cell r="H19">
            <v>14</v>
          </cell>
        </row>
        <row r="20">
          <cell r="H20">
            <v>6</v>
          </cell>
        </row>
        <row r="21">
          <cell r="H21">
            <v>14</v>
          </cell>
        </row>
        <row r="22">
          <cell r="H22">
            <v>14</v>
          </cell>
        </row>
        <row r="23">
          <cell r="H23">
            <v>15</v>
          </cell>
        </row>
        <row r="24">
          <cell r="H24">
            <v>27</v>
          </cell>
        </row>
        <row r="25">
          <cell r="H25">
            <v>28</v>
          </cell>
        </row>
        <row r="26">
          <cell r="H26">
            <v>0</v>
          </cell>
        </row>
        <row r="27">
          <cell r="H27">
            <v>0</v>
          </cell>
        </row>
        <row r="28">
          <cell r="H28">
            <v>0</v>
          </cell>
        </row>
        <row r="29">
          <cell r="H29">
            <v>18</v>
          </cell>
        </row>
        <row r="30">
          <cell r="H30">
            <v>18</v>
          </cell>
        </row>
        <row r="31">
          <cell r="H31">
            <v>18</v>
          </cell>
        </row>
        <row r="32">
          <cell r="H32">
            <v>18</v>
          </cell>
        </row>
        <row r="33">
          <cell r="H33">
            <v>18</v>
          </cell>
        </row>
        <row r="34">
          <cell r="H34">
            <v>18</v>
          </cell>
        </row>
        <row r="36">
          <cell r="H36">
            <v>18</v>
          </cell>
        </row>
        <row r="37">
          <cell r="H37">
            <v>18</v>
          </cell>
        </row>
        <row r="40">
          <cell r="H40">
            <v>17</v>
          </cell>
        </row>
        <row r="41">
          <cell r="H41">
            <v>72</v>
          </cell>
        </row>
        <row r="42">
          <cell r="H42">
            <v>135</v>
          </cell>
        </row>
        <row r="43">
          <cell r="H43">
            <v>0</v>
          </cell>
        </row>
        <row r="44">
          <cell r="H44">
            <v>0</v>
          </cell>
        </row>
        <row r="45">
          <cell r="H45">
            <v>0</v>
          </cell>
        </row>
        <row r="46">
          <cell r="H46">
            <v>144</v>
          </cell>
        </row>
        <row r="47">
          <cell r="H47">
            <v>8</v>
          </cell>
        </row>
        <row r="48">
          <cell r="H48">
            <v>0</v>
          </cell>
        </row>
        <row r="49">
          <cell r="H49">
            <v>0</v>
          </cell>
        </row>
        <row r="50">
          <cell r="H50">
            <v>0</v>
          </cell>
        </row>
        <row r="51">
          <cell r="H51">
            <v>0</v>
          </cell>
        </row>
        <row r="52">
          <cell r="H52">
            <v>0</v>
          </cell>
        </row>
        <row r="53">
          <cell r="H53">
            <v>0</v>
          </cell>
        </row>
        <row r="54">
          <cell r="H54">
            <v>0</v>
          </cell>
        </row>
        <row r="55">
          <cell r="H55">
            <v>0</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7</v>
          </cell>
        </row>
        <row r="67">
          <cell r="H67">
            <v>282</v>
          </cell>
        </row>
        <row r="68">
          <cell r="H68">
            <v>7</v>
          </cell>
        </row>
        <row r="69">
          <cell r="H69">
            <v>7</v>
          </cell>
        </row>
        <row r="70">
          <cell r="H70">
            <v>7</v>
          </cell>
        </row>
        <row r="71">
          <cell r="H71">
            <v>6</v>
          </cell>
        </row>
        <row r="72">
          <cell r="H72">
            <v>138</v>
          </cell>
        </row>
        <row r="75">
          <cell r="H75">
            <v>0</v>
          </cell>
        </row>
        <row r="76">
          <cell r="H76">
            <v>15</v>
          </cell>
        </row>
        <row r="77">
          <cell r="H77">
            <v>0</v>
          </cell>
        </row>
        <row r="79">
          <cell r="H79">
            <v>15</v>
          </cell>
        </row>
        <row r="81">
          <cell r="H81">
            <v>15</v>
          </cell>
        </row>
        <row r="82">
          <cell r="H82">
            <v>0</v>
          </cell>
        </row>
        <row r="84">
          <cell r="H84">
            <v>0</v>
          </cell>
        </row>
        <row r="86">
          <cell r="H86">
            <v>15</v>
          </cell>
        </row>
        <row r="87">
          <cell r="H87">
            <v>0</v>
          </cell>
        </row>
        <row r="89">
          <cell r="H89">
            <v>15</v>
          </cell>
        </row>
        <row r="90">
          <cell r="H90">
            <v>0</v>
          </cell>
        </row>
        <row r="92">
          <cell r="H92">
            <v>15</v>
          </cell>
        </row>
        <row r="93">
          <cell r="H93">
            <v>15</v>
          </cell>
        </row>
        <row r="94">
          <cell r="H94">
            <v>0</v>
          </cell>
        </row>
        <row r="95">
          <cell r="H95">
            <v>0</v>
          </cell>
        </row>
        <row r="96">
          <cell r="H96">
            <v>175</v>
          </cell>
        </row>
        <row r="97">
          <cell r="H97">
            <v>35</v>
          </cell>
        </row>
        <row r="98">
          <cell r="H98">
            <v>175</v>
          </cell>
        </row>
        <row r="100">
          <cell r="H100">
            <v>0</v>
          </cell>
        </row>
        <row r="102">
          <cell r="H102">
            <v>0</v>
          </cell>
        </row>
        <row r="103">
          <cell r="H103">
            <v>0</v>
          </cell>
        </row>
        <row r="104">
          <cell r="H104">
            <v>120</v>
          </cell>
        </row>
        <row r="105">
          <cell r="H105">
            <v>0</v>
          </cell>
        </row>
        <row r="106">
          <cell r="H106">
            <v>0</v>
          </cell>
        </row>
        <row r="107">
          <cell r="H107">
            <v>15</v>
          </cell>
        </row>
        <row r="108">
          <cell r="H108">
            <v>0</v>
          </cell>
        </row>
        <row r="109">
          <cell r="H109">
            <v>15</v>
          </cell>
        </row>
        <row r="110">
          <cell r="H110">
            <v>0</v>
          </cell>
        </row>
        <row r="112">
          <cell r="H112">
            <v>15</v>
          </cell>
        </row>
        <row r="114">
          <cell r="H114">
            <v>0</v>
          </cell>
        </row>
        <row r="115">
          <cell r="H115">
            <v>15</v>
          </cell>
        </row>
        <row r="116">
          <cell r="H116">
            <v>0</v>
          </cell>
        </row>
        <row r="117">
          <cell r="H117">
            <v>0</v>
          </cell>
        </row>
        <row r="118">
          <cell r="H118">
            <v>0</v>
          </cell>
        </row>
        <row r="119">
          <cell r="H119">
            <v>0</v>
          </cell>
        </row>
        <row r="121">
          <cell r="H121">
            <v>0</v>
          </cell>
        </row>
        <row r="122">
          <cell r="H122">
            <v>0</v>
          </cell>
        </row>
        <row r="123">
          <cell r="H123">
            <v>0</v>
          </cell>
        </row>
        <row r="124">
          <cell r="H124">
            <v>42</v>
          </cell>
        </row>
        <row r="125">
          <cell r="H125">
            <v>42</v>
          </cell>
        </row>
        <row r="126">
          <cell r="H126">
            <v>15</v>
          </cell>
        </row>
        <row r="127">
          <cell r="H127">
            <v>15</v>
          </cell>
        </row>
        <row r="128">
          <cell r="H128">
            <v>15</v>
          </cell>
        </row>
        <row r="133">
          <cell r="H133">
            <v>60</v>
          </cell>
        </row>
        <row r="134">
          <cell r="H134">
            <v>0</v>
          </cell>
        </row>
        <row r="135">
          <cell r="H135">
            <v>59</v>
          </cell>
        </row>
        <row r="137">
          <cell r="H137">
            <v>15</v>
          </cell>
        </row>
        <row r="138">
          <cell r="H138">
            <v>15</v>
          </cell>
        </row>
        <row r="139">
          <cell r="H139">
            <v>60</v>
          </cell>
        </row>
        <row r="140">
          <cell r="H140">
            <v>60</v>
          </cell>
        </row>
        <row r="142">
          <cell r="H142">
            <v>15</v>
          </cell>
        </row>
        <row r="143">
          <cell r="H143">
            <v>0</v>
          </cell>
        </row>
        <row r="144">
          <cell r="H144">
            <v>15</v>
          </cell>
        </row>
        <row r="145">
          <cell r="H145">
            <v>0</v>
          </cell>
        </row>
        <row r="146">
          <cell r="H146">
            <v>60</v>
          </cell>
        </row>
        <row r="147">
          <cell r="H147">
            <v>59</v>
          </cell>
        </row>
        <row r="148">
          <cell r="H148">
            <v>0</v>
          </cell>
        </row>
        <row r="149">
          <cell r="H149">
            <v>0</v>
          </cell>
        </row>
        <row r="150">
          <cell r="H150">
            <v>0</v>
          </cell>
        </row>
        <row r="153">
          <cell r="H153">
            <v>0</v>
          </cell>
        </row>
        <row r="154">
          <cell r="H154">
            <v>15</v>
          </cell>
        </row>
        <row r="155">
          <cell r="H155">
            <v>0</v>
          </cell>
        </row>
        <row r="156">
          <cell r="H156">
            <v>15</v>
          </cell>
        </row>
        <row r="158">
          <cell r="H158">
            <v>15</v>
          </cell>
        </row>
        <row r="159">
          <cell r="H159">
            <v>15</v>
          </cell>
        </row>
        <row r="160">
          <cell r="H160">
            <v>15</v>
          </cell>
        </row>
        <row r="161">
          <cell r="H161">
            <v>0</v>
          </cell>
        </row>
        <row r="162">
          <cell r="H162">
            <v>14</v>
          </cell>
        </row>
        <row r="164">
          <cell r="H164">
            <v>15</v>
          </cell>
        </row>
        <row r="165">
          <cell r="H165">
            <v>13</v>
          </cell>
        </row>
        <row r="167">
          <cell r="H167">
            <v>15</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15</v>
          </cell>
        </row>
        <row r="190">
          <cell r="H190">
            <v>98</v>
          </cell>
        </row>
        <row r="191">
          <cell r="H191">
            <v>98</v>
          </cell>
        </row>
        <row r="192">
          <cell r="H192">
            <v>28</v>
          </cell>
        </row>
        <row r="193">
          <cell r="H193">
            <v>98</v>
          </cell>
        </row>
        <row r="194">
          <cell r="H194">
            <v>98</v>
          </cell>
        </row>
        <row r="195">
          <cell r="H195">
            <v>98</v>
          </cell>
        </row>
        <row r="196">
          <cell r="H196">
            <v>98</v>
          </cell>
        </row>
        <row r="197">
          <cell r="H197">
            <v>98</v>
          </cell>
        </row>
        <row r="198">
          <cell r="H198">
            <v>98</v>
          </cell>
        </row>
        <row r="199">
          <cell r="H199">
            <v>28</v>
          </cell>
        </row>
        <row r="200">
          <cell r="H200">
            <v>28</v>
          </cell>
        </row>
        <row r="201">
          <cell r="H201">
            <v>56</v>
          </cell>
        </row>
        <row r="202">
          <cell r="H202">
            <v>14</v>
          </cell>
        </row>
        <row r="203">
          <cell r="H203">
            <v>28</v>
          </cell>
        </row>
        <row r="204">
          <cell r="H204">
            <v>28</v>
          </cell>
        </row>
        <row r="205">
          <cell r="H205">
            <v>28</v>
          </cell>
        </row>
        <row r="206">
          <cell r="H206">
            <v>28</v>
          </cell>
        </row>
        <row r="207">
          <cell r="H207">
            <v>94</v>
          </cell>
        </row>
        <row r="208">
          <cell r="H208">
            <v>94</v>
          </cell>
        </row>
        <row r="209">
          <cell r="H209">
            <v>94</v>
          </cell>
        </row>
        <row r="210">
          <cell r="H210">
            <v>94</v>
          </cell>
        </row>
        <row r="211">
          <cell r="H211">
            <v>94</v>
          </cell>
        </row>
        <row r="212">
          <cell r="H212">
            <v>94</v>
          </cell>
        </row>
        <row r="213">
          <cell r="H213">
            <v>94</v>
          </cell>
        </row>
        <row r="214">
          <cell r="H214">
            <v>94</v>
          </cell>
        </row>
        <row r="215">
          <cell r="H215">
            <v>94</v>
          </cell>
        </row>
        <row r="216">
          <cell r="H216">
            <v>94</v>
          </cell>
        </row>
        <row r="217">
          <cell r="H217">
            <v>94</v>
          </cell>
        </row>
        <row r="218">
          <cell r="H218">
            <v>91</v>
          </cell>
        </row>
        <row r="219">
          <cell r="H219">
            <v>91</v>
          </cell>
        </row>
        <row r="220">
          <cell r="H220">
            <v>94</v>
          </cell>
        </row>
        <row r="221">
          <cell r="H221">
            <v>600</v>
          </cell>
        </row>
        <row r="222">
          <cell r="H222">
            <v>600</v>
          </cell>
        </row>
        <row r="223">
          <cell r="H223">
            <v>600</v>
          </cell>
        </row>
        <row r="224">
          <cell r="H224">
            <v>98</v>
          </cell>
        </row>
        <row r="225">
          <cell r="H225">
            <v>94</v>
          </cell>
        </row>
        <row r="226">
          <cell r="H226">
            <v>94</v>
          </cell>
        </row>
        <row r="227">
          <cell r="H227">
            <v>98</v>
          </cell>
        </row>
        <row r="228">
          <cell r="H228">
            <v>98</v>
          </cell>
        </row>
        <row r="229">
          <cell r="H229">
            <v>98</v>
          </cell>
        </row>
        <row r="230">
          <cell r="H230">
            <v>670</v>
          </cell>
        </row>
        <row r="231">
          <cell r="H231">
            <v>98</v>
          </cell>
        </row>
        <row r="232">
          <cell r="H232">
            <v>98</v>
          </cell>
        </row>
        <row r="233">
          <cell r="H233">
            <v>98</v>
          </cell>
        </row>
        <row r="234">
          <cell r="H234">
            <v>98</v>
          </cell>
        </row>
        <row r="235">
          <cell r="H235">
            <v>98</v>
          </cell>
        </row>
        <row r="236">
          <cell r="H236">
            <v>98</v>
          </cell>
        </row>
        <row r="237">
          <cell r="H237">
            <v>98</v>
          </cell>
        </row>
        <row r="238">
          <cell r="H238">
            <v>98</v>
          </cell>
        </row>
        <row r="239">
          <cell r="H239">
            <v>98</v>
          </cell>
        </row>
        <row r="240">
          <cell r="H240">
            <v>98</v>
          </cell>
        </row>
        <row r="241">
          <cell r="H241">
            <v>27</v>
          </cell>
        </row>
        <row r="242">
          <cell r="H242">
            <v>96</v>
          </cell>
        </row>
        <row r="243">
          <cell r="H243">
            <v>98</v>
          </cell>
        </row>
        <row r="244">
          <cell r="H244">
            <v>98</v>
          </cell>
        </row>
        <row r="245">
          <cell r="H245">
            <v>196</v>
          </cell>
        </row>
        <row r="246">
          <cell r="H246">
            <v>19</v>
          </cell>
        </row>
        <row r="247">
          <cell r="H247">
            <v>0</v>
          </cell>
        </row>
        <row r="248">
          <cell r="H248">
            <v>1300</v>
          </cell>
        </row>
        <row r="249">
          <cell r="H249">
            <v>65</v>
          </cell>
        </row>
        <row r="250">
          <cell r="H250">
            <v>650</v>
          </cell>
        </row>
        <row r="251">
          <cell r="H251">
            <v>1300</v>
          </cell>
        </row>
        <row r="252">
          <cell r="H252">
            <v>1300</v>
          </cell>
        </row>
        <row r="253">
          <cell r="H253">
            <v>1300</v>
          </cell>
        </row>
        <row r="254">
          <cell r="H254">
            <v>1300</v>
          </cell>
        </row>
        <row r="255">
          <cell r="H255">
            <v>650</v>
          </cell>
        </row>
        <row r="256">
          <cell r="H256">
            <v>650</v>
          </cell>
        </row>
        <row r="257">
          <cell r="H257">
            <v>650</v>
          </cell>
        </row>
        <row r="258">
          <cell r="H258">
            <v>650</v>
          </cell>
        </row>
        <row r="259">
          <cell r="H259">
            <v>130</v>
          </cell>
        </row>
        <row r="260">
          <cell r="H260">
            <v>1300</v>
          </cell>
        </row>
        <row r="261">
          <cell r="H261">
            <v>650</v>
          </cell>
        </row>
        <row r="262">
          <cell r="H262">
            <v>6.5</v>
          </cell>
        </row>
        <row r="263">
          <cell r="H263">
            <v>2.1999999999999997</v>
          </cell>
        </row>
        <row r="264">
          <cell r="H264">
            <v>2.1999999999999997</v>
          </cell>
        </row>
        <row r="265">
          <cell r="H265">
            <v>130</v>
          </cell>
        </row>
        <row r="266">
          <cell r="H266">
            <v>130</v>
          </cell>
        </row>
        <row r="267">
          <cell r="H267">
            <v>1300</v>
          </cell>
        </row>
        <row r="268">
          <cell r="H268">
            <v>2.6</v>
          </cell>
        </row>
        <row r="269">
          <cell r="H269">
            <v>2.6</v>
          </cell>
        </row>
        <row r="270">
          <cell r="H270">
            <v>2.8000000000000003</v>
          </cell>
        </row>
        <row r="271">
          <cell r="H271">
            <v>1400</v>
          </cell>
        </row>
        <row r="272">
          <cell r="H272">
            <v>1400</v>
          </cell>
        </row>
        <row r="273">
          <cell r="H273">
            <v>28</v>
          </cell>
        </row>
        <row r="274">
          <cell r="H274">
            <v>2.8000000000000003</v>
          </cell>
        </row>
        <row r="275">
          <cell r="H275">
            <v>2.8000000000000003</v>
          </cell>
        </row>
        <row r="276">
          <cell r="H276">
            <v>28</v>
          </cell>
        </row>
        <row r="277">
          <cell r="H277">
            <v>13</v>
          </cell>
        </row>
        <row r="278">
          <cell r="H278">
            <v>1300</v>
          </cell>
        </row>
        <row r="279">
          <cell r="H279">
            <v>650</v>
          </cell>
        </row>
        <row r="280">
          <cell r="H280">
            <v>700</v>
          </cell>
        </row>
        <row r="281">
          <cell r="H281">
            <v>1300</v>
          </cell>
        </row>
        <row r="282">
          <cell r="H282">
            <v>0</v>
          </cell>
        </row>
        <row r="283">
          <cell r="H283">
            <v>0</v>
          </cell>
        </row>
        <row r="284">
          <cell r="H284">
            <v>0</v>
          </cell>
        </row>
        <row r="285">
          <cell r="H285">
            <v>0</v>
          </cell>
        </row>
        <row r="286">
          <cell r="H286">
            <v>15</v>
          </cell>
        </row>
        <row r="289">
          <cell r="H289">
            <v>15</v>
          </cell>
        </row>
        <row r="290">
          <cell r="H290">
            <v>15</v>
          </cell>
        </row>
        <row r="293">
          <cell r="H293">
            <v>15</v>
          </cell>
        </row>
        <row r="294">
          <cell r="H294">
            <v>15</v>
          </cell>
        </row>
        <row r="295">
          <cell r="H295">
            <v>15</v>
          </cell>
        </row>
        <row r="296">
          <cell r="H296">
            <v>15</v>
          </cell>
        </row>
        <row r="298">
          <cell r="H298">
            <v>15</v>
          </cell>
        </row>
        <row r="300">
          <cell r="H300">
            <v>15</v>
          </cell>
        </row>
        <row r="301">
          <cell r="H301">
            <v>15</v>
          </cell>
        </row>
        <row r="302">
          <cell r="H302">
            <v>15</v>
          </cell>
        </row>
        <row r="303">
          <cell r="H303">
            <v>15</v>
          </cell>
        </row>
        <row r="306">
          <cell r="H306">
            <v>0</v>
          </cell>
        </row>
        <row r="308">
          <cell r="H308">
            <v>0</v>
          </cell>
        </row>
        <row r="309">
          <cell r="H309">
            <v>0</v>
          </cell>
        </row>
        <row r="310">
          <cell r="H310">
            <v>0</v>
          </cell>
        </row>
        <row r="311">
          <cell r="H311">
            <v>0</v>
          </cell>
        </row>
        <row r="312">
          <cell r="H312">
            <v>0</v>
          </cell>
        </row>
        <row r="313">
          <cell r="H313">
            <v>0</v>
          </cell>
        </row>
        <row r="314">
          <cell r="H314">
            <v>0</v>
          </cell>
        </row>
        <row r="315">
          <cell r="H315">
            <v>0</v>
          </cell>
        </row>
        <row r="316">
          <cell r="H316">
            <v>0</v>
          </cell>
        </row>
        <row r="317">
          <cell r="H317">
            <v>0</v>
          </cell>
        </row>
        <row r="319">
          <cell r="H319">
            <v>0</v>
          </cell>
        </row>
        <row r="320">
          <cell r="H320">
            <v>0</v>
          </cell>
        </row>
        <row r="321">
          <cell r="H321">
            <v>0</v>
          </cell>
        </row>
        <row r="324">
          <cell r="H324">
            <v>0</v>
          </cell>
        </row>
        <row r="325">
          <cell r="H325">
            <v>98</v>
          </cell>
        </row>
        <row r="327">
          <cell r="H327">
            <v>98</v>
          </cell>
        </row>
        <row r="328">
          <cell r="H328">
            <v>98</v>
          </cell>
        </row>
        <row r="330">
          <cell r="H330">
            <v>98</v>
          </cell>
        </row>
        <row r="332">
          <cell r="H332">
            <v>98</v>
          </cell>
        </row>
        <row r="335">
          <cell r="H335">
            <v>98</v>
          </cell>
        </row>
        <row r="336">
          <cell r="H336">
            <v>98</v>
          </cell>
        </row>
        <row r="337">
          <cell r="H337">
            <v>98</v>
          </cell>
        </row>
        <row r="338">
          <cell r="H338">
            <v>98</v>
          </cell>
        </row>
        <row r="339">
          <cell r="H339">
            <v>98</v>
          </cell>
        </row>
        <row r="340">
          <cell r="H340">
            <v>98</v>
          </cell>
        </row>
        <row r="342">
          <cell r="H342">
            <v>0</v>
          </cell>
        </row>
        <row r="343">
          <cell r="H343">
            <v>98</v>
          </cell>
        </row>
        <row r="344">
          <cell r="H344">
            <v>0</v>
          </cell>
        </row>
        <row r="345">
          <cell r="H345">
            <v>98</v>
          </cell>
        </row>
        <row r="346">
          <cell r="H346">
            <v>98</v>
          </cell>
        </row>
        <row r="347">
          <cell r="H347">
            <v>98</v>
          </cell>
        </row>
        <row r="348">
          <cell r="H348">
            <v>0</v>
          </cell>
        </row>
        <row r="349">
          <cell r="H349">
            <v>0</v>
          </cell>
        </row>
        <row r="350">
          <cell r="H350">
            <v>0</v>
          </cell>
        </row>
        <row r="351">
          <cell r="H351">
            <v>0</v>
          </cell>
        </row>
        <row r="352">
          <cell r="H352">
            <v>0</v>
          </cell>
        </row>
        <row r="353">
          <cell r="H353">
            <v>0</v>
          </cell>
        </row>
        <row r="354">
          <cell r="H354">
            <v>0</v>
          </cell>
        </row>
        <row r="355">
          <cell r="H355">
            <v>0</v>
          </cell>
        </row>
        <row r="356">
          <cell r="H356">
            <v>0</v>
          </cell>
        </row>
        <row r="357">
          <cell r="H357">
            <v>0</v>
          </cell>
        </row>
        <row r="359">
          <cell r="H359">
            <v>0</v>
          </cell>
        </row>
        <row r="360">
          <cell r="H360">
            <v>0</v>
          </cell>
        </row>
        <row r="361">
          <cell r="H361">
            <v>0</v>
          </cell>
        </row>
        <row r="363">
          <cell r="H363">
            <v>0</v>
          </cell>
        </row>
        <row r="364">
          <cell r="H364">
            <v>0</v>
          </cell>
        </row>
        <row r="365">
          <cell r="H365">
            <v>0</v>
          </cell>
        </row>
        <row r="366">
          <cell r="H366">
            <v>0</v>
          </cell>
        </row>
        <row r="370">
          <cell r="H370">
            <v>56</v>
          </cell>
        </row>
        <row r="371">
          <cell r="H371">
            <v>56</v>
          </cell>
        </row>
        <row r="372">
          <cell r="H372">
            <v>14</v>
          </cell>
        </row>
        <row r="374">
          <cell r="H374">
            <v>56</v>
          </cell>
        </row>
        <row r="375">
          <cell r="H375">
            <v>56</v>
          </cell>
        </row>
        <row r="376">
          <cell r="H376">
            <v>14</v>
          </cell>
        </row>
        <row r="377">
          <cell r="H377">
            <v>28</v>
          </cell>
        </row>
        <row r="378">
          <cell r="H378">
            <v>0</v>
          </cell>
        </row>
        <row r="379">
          <cell r="H379">
            <v>17</v>
          </cell>
        </row>
        <row r="380">
          <cell r="H380">
            <v>56</v>
          </cell>
        </row>
        <row r="381">
          <cell r="H381">
            <v>14</v>
          </cell>
        </row>
        <row r="383">
          <cell r="H383">
            <v>14</v>
          </cell>
        </row>
        <row r="384">
          <cell r="H384">
            <v>14</v>
          </cell>
        </row>
        <row r="387">
          <cell r="H387">
            <v>0</v>
          </cell>
        </row>
        <row r="388">
          <cell r="H388">
            <v>15</v>
          </cell>
        </row>
        <row r="389">
          <cell r="H389">
            <v>15</v>
          </cell>
        </row>
        <row r="390">
          <cell r="H390">
            <v>15</v>
          </cell>
        </row>
        <row r="391">
          <cell r="H391">
            <v>15</v>
          </cell>
        </row>
        <row r="392">
          <cell r="H392">
            <v>0</v>
          </cell>
        </row>
        <row r="393">
          <cell r="H393">
            <v>15</v>
          </cell>
        </row>
        <row r="394">
          <cell r="H394">
            <v>15</v>
          </cell>
        </row>
        <row r="395">
          <cell r="H395">
            <v>15</v>
          </cell>
        </row>
        <row r="397">
          <cell r="H397">
            <v>15</v>
          </cell>
        </row>
        <row r="398">
          <cell r="H398">
            <v>15</v>
          </cell>
        </row>
        <row r="399">
          <cell r="H399">
            <v>15</v>
          </cell>
        </row>
        <row r="400">
          <cell r="H400">
            <v>0</v>
          </cell>
        </row>
        <row r="401">
          <cell r="H401">
            <v>15</v>
          </cell>
        </row>
        <row r="402">
          <cell r="H402">
            <v>15</v>
          </cell>
        </row>
        <row r="403">
          <cell r="H403">
            <v>15</v>
          </cell>
        </row>
        <row r="404">
          <cell r="H404">
            <v>0</v>
          </cell>
        </row>
        <row r="405">
          <cell r="H405">
            <v>0</v>
          </cell>
        </row>
        <row r="407">
          <cell r="H407">
            <v>0</v>
          </cell>
        </row>
        <row r="409">
          <cell r="H409">
            <v>0</v>
          </cell>
        </row>
        <row r="410">
          <cell r="H410">
            <v>0</v>
          </cell>
        </row>
        <row r="411">
          <cell r="H411">
            <v>0</v>
          </cell>
        </row>
        <row r="412">
          <cell r="H412">
            <v>0</v>
          </cell>
        </row>
        <row r="413">
          <cell r="H413">
            <v>0</v>
          </cell>
        </row>
        <row r="414">
          <cell r="H414">
            <v>13</v>
          </cell>
        </row>
        <row r="415">
          <cell r="H415">
            <v>0</v>
          </cell>
        </row>
        <row r="416">
          <cell r="H416">
            <v>52</v>
          </cell>
        </row>
        <row r="417">
          <cell r="H417">
            <v>52</v>
          </cell>
        </row>
        <row r="418">
          <cell r="H418">
            <v>52</v>
          </cell>
        </row>
        <row r="419">
          <cell r="H419">
            <v>52</v>
          </cell>
        </row>
        <row r="422">
          <cell r="H422">
            <v>52</v>
          </cell>
        </row>
        <row r="423">
          <cell r="H423">
            <v>52</v>
          </cell>
        </row>
        <row r="425">
          <cell r="H425">
            <v>0</v>
          </cell>
        </row>
        <row r="427">
          <cell r="H427">
            <v>0</v>
          </cell>
        </row>
        <row r="428">
          <cell r="H428">
            <v>0</v>
          </cell>
        </row>
        <row r="429">
          <cell r="H429">
            <v>0</v>
          </cell>
        </row>
        <row r="432">
          <cell r="H432">
            <v>11</v>
          </cell>
        </row>
        <row r="433">
          <cell r="H433">
            <v>155</v>
          </cell>
        </row>
        <row r="434">
          <cell r="H434">
            <v>8</v>
          </cell>
        </row>
        <row r="435">
          <cell r="H435">
            <v>183</v>
          </cell>
        </row>
        <row r="436">
          <cell r="H436">
            <v>33</v>
          </cell>
        </row>
        <row r="437">
          <cell r="H437">
            <v>14</v>
          </cell>
        </row>
        <row r="438">
          <cell r="H438">
            <v>12</v>
          </cell>
        </row>
        <row r="439">
          <cell r="H439">
            <v>14</v>
          </cell>
        </row>
        <row r="440">
          <cell r="H440">
            <v>14</v>
          </cell>
        </row>
        <row r="441">
          <cell r="H441">
            <v>14</v>
          </cell>
        </row>
        <row r="444">
          <cell r="H444">
            <v>13</v>
          </cell>
        </row>
        <row r="445">
          <cell r="H445">
            <v>13</v>
          </cell>
        </row>
        <row r="446">
          <cell r="H446">
            <v>1300</v>
          </cell>
        </row>
        <row r="447">
          <cell r="H447">
            <v>1300</v>
          </cell>
        </row>
        <row r="450">
          <cell r="H450">
            <v>16</v>
          </cell>
        </row>
        <row r="451">
          <cell r="H451">
            <v>44</v>
          </cell>
        </row>
        <row r="452">
          <cell r="H452">
            <v>15</v>
          </cell>
        </row>
        <row r="453">
          <cell r="H453">
            <v>62</v>
          </cell>
        </row>
        <row r="454">
          <cell r="H454">
            <v>15</v>
          </cell>
        </row>
        <row r="455">
          <cell r="H455">
            <v>300</v>
          </cell>
        </row>
        <row r="456">
          <cell r="H456">
            <v>23</v>
          </cell>
        </row>
        <row r="457">
          <cell r="H457">
            <v>310</v>
          </cell>
        </row>
        <row r="458">
          <cell r="H458">
            <v>15</v>
          </cell>
        </row>
        <row r="459">
          <cell r="H459">
            <v>30</v>
          </cell>
        </row>
        <row r="460">
          <cell r="H460">
            <v>25</v>
          </cell>
        </row>
        <row r="461">
          <cell r="H461">
            <v>9</v>
          </cell>
        </row>
        <row r="462">
          <cell r="H462">
            <v>9</v>
          </cell>
        </row>
        <row r="463">
          <cell r="H463">
            <v>0</v>
          </cell>
        </row>
        <row r="464">
          <cell r="H464">
            <v>0</v>
          </cell>
        </row>
        <row r="465">
          <cell r="H465">
            <v>150</v>
          </cell>
        </row>
        <row r="466">
          <cell r="H466">
            <v>28</v>
          </cell>
        </row>
        <row r="467">
          <cell r="H467">
            <v>0</v>
          </cell>
        </row>
        <row r="468">
          <cell r="H468">
            <v>39</v>
          </cell>
        </row>
        <row r="469">
          <cell r="H469">
            <v>13</v>
          </cell>
        </row>
        <row r="470">
          <cell r="H470">
            <v>0</v>
          </cell>
        </row>
        <row r="471">
          <cell r="H471">
            <v>1</v>
          </cell>
        </row>
        <row r="472">
          <cell r="H472">
            <v>2</v>
          </cell>
        </row>
        <row r="473">
          <cell r="H473">
            <v>2</v>
          </cell>
        </row>
        <row r="474">
          <cell r="H474">
            <v>0</v>
          </cell>
        </row>
        <row r="475">
          <cell r="H475">
            <v>0</v>
          </cell>
        </row>
        <row r="476">
          <cell r="H476">
            <v>260</v>
          </cell>
        </row>
        <row r="477">
          <cell r="H477">
            <v>11</v>
          </cell>
        </row>
        <row r="478">
          <cell r="H478">
            <v>0</v>
          </cell>
        </row>
        <row r="479">
          <cell r="H479">
            <v>105</v>
          </cell>
        </row>
        <row r="480">
          <cell r="H480">
            <v>11</v>
          </cell>
        </row>
        <row r="482">
          <cell r="H482">
            <v>0</v>
          </cell>
        </row>
        <row r="483">
          <cell r="H483">
            <v>0</v>
          </cell>
        </row>
        <row r="484">
          <cell r="H484">
            <v>0</v>
          </cell>
        </row>
        <row r="485">
          <cell r="H485">
            <v>240</v>
          </cell>
        </row>
        <row r="486">
          <cell r="H486">
            <v>145</v>
          </cell>
        </row>
        <row r="487">
          <cell r="H487">
            <v>15</v>
          </cell>
        </row>
        <row r="488">
          <cell r="H488">
            <v>0</v>
          </cell>
        </row>
        <row r="489">
          <cell r="H489">
            <v>750</v>
          </cell>
        </row>
        <row r="490">
          <cell r="H490">
            <v>298</v>
          </cell>
        </row>
        <row r="491">
          <cell r="H491">
            <v>37</v>
          </cell>
        </row>
        <row r="492">
          <cell r="H492">
            <v>0</v>
          </cell>
        </row>
        <row r="493">
          <cell r="H493">
            <v>300</v>
          </cell>
        </row>
        <row r="494">
          <cell r="H494">
            <v>29</v>
          </cell>
        </row>
        <row r="495">
          <cell r="H495">
            <v>0</v>
          </cell>
        </row>
        <row r="496">
          <cell r="H496">
            <v>0</v>
          </cell>
        </row>
        <row r="497">
          <cell r="H497">
            <v>0</v>
          </cell>
        </row>
        <row r="498">
          <cell r="H498">
            <v>0</v>
          </cell>
        </row>
        <row r="499">
          <cell r="H499">
            <v>0</v>
          </cell>
        </row>
        <row r="500">
          <cell r="H500">
            <v>100</v>
          </cell>
        </row>
        <row r="501">
          <cell r="H501">
            <v>0</v>
          </cell>
        </row>
        <row r="502">
          <cell r="H502">
            <v>4</v>
          </cell>
        </row>
        <row r="503">
          <cell r="H503">
            <v>0</v>
          </cell>
        </row>
        <row r="504">
          <cell r="H504">
            <v>90</v>
          </cell>
        </row>
        <row r="505">
          <cell r="H505">
            <v>5</v>
          </cell>
        </row>
        <row r="506">
          <cell r="H506">
            <v>0</v>
          </cell>
        </row>
        <row r="507">
          <cell r="H507">
            <v>0</v>
          </cell>
        </row>
        <row r="508">
          <cell r="H508">
            <v>0</v>
          </cell>
        </row>
        <row r="509">
          <cell r="H509">
            <v>0</v>
          </cell>
        </row>
        <row r="510">
          <cell r="H510">
            <v>0</v>
          </cell>
        </row>
        <row r="511">
          <cell r="H511">
            <v>0</v>
          </cell>
        </row>
        <row r="512">
          <cell r="H512">
            <v>0</v>
          </cell>
        </row>
        <row r="513">
          <cell r="H513">
            <v>0</v>
          </cell>
        </row>
        <row r="514">
          <cell r="H514">
            <v>0</v>
          </cell>
        </row>
        <row r="517">
          <cell r="H517">
            <v>55</v>
          </cell>
        </row>
        <row r="518">
          <cell r="H518">
            <v>120</v>
          </cell>
        </row>
        <row r="519">
          <cell r="H519">
            <v>240</v>
          </cell>
        </row>
        <row r="520">
          <cell r="H520">
            <v>60</v>
          </cell>
        </row>
        <row r="521">
          <cell r="H521">
            <v>60</v>
          </cell>
        </row>
        <row r="522">
          <cell r="H522">
            <v>5</v>
          </cell>
        </row>
        <row r="523">
          <cell r="H523">
            <v>5</v>
          </cell>
        </row>
        <row r="524">
          <cell r="H524">
            <v>3</v>
          </cell>
        </row>
        <row r="525">
          <cell r="H525">
            <v>0</v>
          </cell>
        </row>
        <row r="526">
          <cell r="H526">
            <v>120</v>
          </cell>
        </row>
        <row r="527">
          <cell r="H527">
            <v>300</v>
          </cell>
        </row>
        <row r="528">
          <cell r="H528">
            <v>36</v>
          </cell>
        </row>
        <row r="529">
          <cell r="H529">
            <v>5</v>
          </cell>
        </row>
        <row r="530">
          <cell r="H530">
            <v>10</v>
          </cell>
        </row>
        <row r="531">
          <cell r="H531">
            <v>0</v>
          </cell>
        </row>
        <row r="532">
          <cell r="H532">
            <v>1</v>
          </cell>
        </row>
        <row r="535">
          <cell r="H535">
            <v>10</v>
          </cell>
        </row>
        <row r="536">
          <cell r="H536">
            <v>7</v>
          </cell>
        </row>
        <row r="537">
          <cell r="H537">
            <v>19</v>
          </cell>
        </row>
        <row r="538">
          <cell r="H538">
            <v>22</v>
          </cell>
        </row>
        <row r="539">
          <cell r="H539">
            <v>164</v>
          </cell>
        </row>
        <row r="540">
          <cell r="H540">
            <v>10</v>
          </cell>
        </row>
        <row r="541">
          <cell r="H541">
            <v>30</v>
          </cell>
        </row>
        <row r="542">
          <cell r="H542">
            <v>11</v>
          </cell>
        </row>
        <row r="543">
          <cell r="H543">
            <v>598</v>
          </cell>
        </row>
        <row r="544">
          <cell r="H544">
            <v>598</v>
          </cell>
        </row>
        <row r="545">
          <cell r="H545">
            <v>598</v>
          </cell>
        </row>
        <row r="546">
          <cell r="H546">
            <v>598</v>
          </cell>
        </row>
        <row r="547">
          <cell r="H547">
            <v>598</v>
          </cell>
        </row>
        <row r="548">
          <cell r="H548">
            <v>2985</v>
          </cell>
        </row>
        <row r="549">
          <cell r="H549">
            <v>598</v>
          </cell>
        </row>
        <row r="550">
          <cell r="H550">
            <v>598</v>
          </cell>
        </row>
        <row r="551">
          <cell r="H551">
            <v>0</v>
          </cell>
        </row>
        <row r="552">
          <cell r="H552">
            <v>598</v>
          </cell>
        </row>
        <row r="553">
          <cell r="H553">
            <v>14</v>
          </cell>
        </row>
        <row r="554">
          <cell r="H554">
            <v>14</v>
          </cell>
        </row>
        <row r="555">
          <cell r="H555">
            <v>0</v>
          </cell>
        </row>
        <row r="556">
          <cell r="H556">
            <v>0</v>
          </cell>
        </row>
        <row r="557">
          <cell r="H557">
            <v>0</v>
          </cell>
        </row>
        <row r="558">
          <cell r="H558">
            <v>0</v>
          </cell>
        </row>
        <row r="559">
          <cell r="H559">
            <v>14</v>
          </cell>
        </row>
        <row r="561">
          <cell r="H561">
            <v>0</v>
          </cell>
        </row>
        <row r="562">
          <cell r="H562">
            <v>128</v>
          </cell>
        </row>
        <row r="563">
          <cell r="H563">
            <v>128</v>
          </cell>
        </row>
        <row r="564">
          <cell r="H564">
            <v>128</v>
          </cell>
        </row>
        <row r="565">
          <cell r="H565">
            <v>0</v>
          </cell>
        </row>
        <row r="566">
          <cell r="H566">
            <v>60</v>
          </cell>
        </row>
        <row r="567">
          <cell r="H567">
            <v>70</v>
          </cell>
        </row>
        <row r="568">
          <cell r="H568">
            <v>60</v>
          </cell>
        </row>
      </sheetData>
      <sheetData sheetId="3">
        <row r="9">
          <cell r="H9">
            <v>40</v>
          </cell>
        </row>
        <row r="10">
          <cell r="H10">
            <v>21</v>
          </cell>
        </row>
        <row r="11">
          <cell r="H11">
            <v>21</v>
          </cell>
        </row>
        <row r="12">
          <cell r="H12">
            <v>460</v>
          </cell>
        </row>
        <row r="13">
          <cell r="H13">
            <v>170</v>
          </cell>
        </row>
        <row r="14">
          <cell r="H14">
            <v>20</v>
          </cell>
        </row>
        <row r="15">
          <cell r="H15">
            <v>9</v>
          </cell>
        </row>
        <row r="16">
          <cell r="H16">
            <v>11</v>
          </cell>
        </row>
        <row r="17">
          <cell r="H17">
            <v>11</v>
          </cell>
        </row>
        <row r="18">
          <cell r="H18">
            <v>12</v>
          </cell>
        </row>
        <row r="19">
          <cell r="H19">
            <v>11</v>
          </cell>
        </row>
        <row r="20">
          <cell r="H20">
            <v>12</v>
          </cell>
        </row>
        <row r="21">
          <cell r="H21">
            <v>12</v>
          </cell>
        </row>
        <row r="22">
          <cell r="H22">
            <v>8</v>
          </cell>
        </row>
        <row r="23">
          <cell r="H23">
            <v>9</v>
          </cell>
        </row>
        <row r="24">
          <cell r="H24">
            <v>16</v>
          </cell>
        </row>
        <row r="25">
          <cell r="H25">
            <v>16</v>
          </cell>
        </row>
        <row r="26">
          <cell r="H26">
            <v>0</v>
          </cell>
        </row>
        <row r="27">
          <cell r="H27">
            <v>0</v>
          </cell>
        </row>
        <row r="28">
          <cell r="H28">
            <v>0</v>
          </cell>
        </row>
        <row r="29">
          <cell r="H29">
            <v>18</v>
          </cell>
        </row>
        <row r="30">
          <cell r="H30">
            <v>18</v>
          </cell>
        </row>
        <row r="31">
          <cell r="H31">
            <v>18</v>
          </cell>
        </row>
        <row r="32">
          <cell r="H32">
            <v>18</v>
          </cell>
        </row>
        <row r="33">
          <cell r="H33">
            <v>18</v>
          </cell>
        </row>
        <row r="34">
          <cell r="H34">
            <v>18</v>
          </cell>
        </row>
        <row r="36">
          <cell r="H36">
            <v>18</v>
          </cell>
        </row>
        <row r="37">
          <cell r="H37">
            <v>18</v>
          </cell>
        </row>
        <row r="40">
          <cell r="H40">
            <v>18</v>
          </cell>
        </row>
        <row r="41">
          <cell r="H41">
            <v>69</v>
          </cell>
        </row>
        <row r="42">
          <cell r="H42">
            <v>134</v>
          </cell>
        </row>
        <row r="43">
          <cell r="H43">
            <v>0</v>
          </cell>
        </row>
        <row r="44">
          <cell r="H44">
            <v>0</v>
          </cell>
        </row>
        <row r="45">
          <cell r="H45">
            <v>0</v>
          </cell>
        </row>
        <row r="46">
          <cell r="H46">
            <v>112</v>
          </cell>
        </row>
        <row r="47">
          <cell r="H47">
            <v>4</v>
          </cell>
        </row>
        <row r="48">
          <cell r="H48">
            <v>0</v>
          </cell>
        </row>
        <row r="49">
          <cell r="H49">
            <v>0</v>
          </cell>
        </row>
        <row r="50">
          <cell r="H50">
            <v>1</v>
          </cell>
        </row>
        <row r="51">
          <cell r="H51">
            <v>1</v>
          </cell>
        </row>
        <row r="52">
          <cell r="H52">
            <v>2</v>
          </cell>
        </row>
        <row r="53">
          <cell r="H53">
            <v>2</v>
          </cell>
        </row>
        <row r="54">
          <cell r="H54">
            <v>2</v>
          </cell>
        </row>
        <row r="55">
          <cell r="H55">
            <v>2</v>
          </cell>
        </row>
        <row r="56">
          <cell r="H56">
            <v>0</v>
          </cell>
        </row>
        <row r="57">
          <cell r="H57">
            <v>7</v>
          </cell>
        </row>
        <row r="58">
          <cell r="H58">
            <v>7</v>
          </cell>
        </row>
        <row r="59">
          <cell r="H59">
            <v>8</v>
          </cell>
        </row>
        <row r="60">
          <cell r="H60">
            <v>241</v>
          </cell>
        </row>
        <row r="61">
          <cell r="H61">
            <v>6</v>
          </cell>
        </row>
        <row r="62">
          <cell r="H62">
            <v>7</v>
          </cell>
        </row>
        <row r="63">
          <cell r="H63">
            <v>7</v>
          </cell>
        </row>
        <row r="64">
          <cell r="H64">
            <v>204</v>
          </cell>
        </row>
        <row r="65">
          <cell r="H65">
            <v>0</v>
          </cell>
        </row>
        <row r="66">
          <cell r="H66">
            <v>0</v>
          </cell>
        </row>
        <row r="67">
          <cell r="H67">
            <v>0</v>
          </cell>
        </row>
        <row r="68">
          <cell r="H68">
            <v>0</v>
          </cell>
        </row>
        <row r="69">
          <cell r="H69">
            <v>0</v>
          </cell>
        </row>
        <row r="70">
          <cell r="H70">
            <v>0</v>
          </cell>
        </row>
        <row r="71">
          <cell r="H71">
            <v>0</v>
          </cell>
        </row>
        <row r="72">
          <cell r="H72">
            <v>0</v>
          </cell>
        </row>
        <row r="75">
          <cell r="H75">
            <v>0</v>
          </cell>
        </row>
        <row r="76">
          <cell r="H76">
            <v>14</v>
          </cell>
        </row>
        <row r="77">
          <cell r="H77">
            <v>1</v>
          </cell>
        </row>
        <row r="79">
          <cell r="H79">
            <v>14</v>
          </cell>
        </row>
        <row r="81">
          <cell r="H81">
            <v>14</v>
          </cell>
        </row>
        <row r="82">
          <cell r="H82">
            <v>1</v>
          </cell>
        </row>
        <row r="84">
          <cell r="H84">
            <v>1</v>
          </cell>
        </row>
        <row r="86">
          <cell r="H86">
            <v>14</v>
          </cell>
        </row>
        <row r="87">
          <cell r="H87">
            <v>1</v>
          </cell>
        </row>
        <row r="89">
          <cell r="H89">
            <v>14</v>
          </cell>
        </row>
        <row r="90">
          <cell r="H90">
            <v>1</v>
          </cell>
        </row>
        <row r="92">
          <cell r="H92">
            <v>14</v>
          </cell>
        </row>
        <row r="93">
          <cell r="H93">
            <v>14</v>
          </cell>
        </row>
        <row r="94">
          <cell r="H94">
            <v>1</v>
          </cell>
        </row>
        <row r="95">
          <cell r="H95">
            <v>0</v>
          </cell>
        </row>
        <row r="96">
          <cell r="H96">
            <v>126</v>
          </cell>
        </row>
        <row r="97">
          <cell r="H97">
            <v>27</v>
          </cell>
        </row>
        <row r="98">
          <cell r="H98">
            <v>136</v>
          </cell>
        </row>
        <row r="100">
          <cell r="H100">
            <v>0</v>
          </cell>
        </row>
        <row r="102">
          <cell r="H102">
            <v>0</v>
          </cell>
        </row>
        <row r="103">
          <cell r="H103">
            <v>0</v>
          </cell>
        </row>
        <row r="104">
          <cell r="H104">
            <v>140</v>
          </cell>
        </row>
        <row r="105">
          <cell r="H105">
            <v>0</v>
          </cell>
        </row>
        <row r="106">
          <cell r="H106">
            <v>0</v>
          </cell>
        </row>
        <row r="107">
          <cell r="H107">
            <v>17</v>
          </cell>
        </row>
        <row r="108">
          <cell r="H108">
            <v>0</v>
          </cell>
        </row>
        <row r="109">
          <cell r="H109">
            <v>17</v>
          </cell>
        </row>
        <row r="110">
          <cell r="H110">
            <v>0</v>
          </cell>
        </row>
        <row r="112">
          <cell r="H112">
            <v>17</v>
          </cell>
        </row>
        <row r="114">
          <cell r="H114">
            <v>0</v>
          </cell>
        </row>
        <row r="115">
          <cell r="H115">
            <v>17</v>
          </cell>
        </row>
        <row r="116">
          <cell r="H116">
            <v>0</v>
          </cell>
        </row>
        <row r="117">
          <cell r="H117">
            <v>0</v>
          </cell>
        </row>
        <row r="118">
          <cell r="H118">
            <v>0</v>
          </cell>
        </row>
        <row r="119">
          <cell r="H119">
            <v>2</v>
          </cell>
        </row>
        <row r="121">
          <cell r="H121">
            <v>2</v>
          </cell>
        </row>
        <row r="122">
          <cell r="H122">
            <v>0</v>
          </cell>
        </row>
        <row r="123">
          <cell r="H123">
            <v>0</v>
          </cell>
        </row>
        <row r="124">
          <cell r="H124">
            <v>21</v>
          </cell>
        </row>
        <row r="125">
          <cell r="H125">
            <v>21</v>
          </cell>
        </row>
        <row r="126">
          <cell r="H126">
            <v>9</v>
          </cell>
        </row>
        <row r="127">
          <cell r="H127">
            <v>15</v>
          </cell>
        </row>
        <row r="128">
          <cell r="H128">
            <v>15</v>
          </cell>
        </row>
        <row r="133">
          <cell r="H133">
            <v>64</v>
          </cell>
        </row>
        <row r="134">
          <cell r="H134">
            <v>0</v>
          </cell>
        </row>
        <row r="135">
          <cell r="H135">
            <v>64</v>
          </cell>
        </row>
        <row r="137">
          <cell r="H137">
            <v>17</v>
          </cell>
        </row>
        <row r="138">
          <cell r="H138">
            <v>17</v>
          </cell>
        </row>
        <row r="139">
          <cell r="H139">
            <v>63</v>
          </cell>
        </row>
        <row r="140">
          <cell r="H140">
            <v>63</v>
          </cell>
        </row>
        <row r="142">
          <cell r="H142">
            <v>17</v>
          </cell>
        </row>
        <row r="143">
          <cell r="H143">
            <v>0</v>
          </cell>
        </row>
        <row r="144">
          <cell r="H144">
            <v>17</v>
          </cell>
        </row>
        <row r="145">
          <cell r="H145">
            <v>0</v>
          </cell>
        </row>
        <row r="146">
          <cell r="H146">
            <v>60</v>
          </cell>
        </row>
        <row r="147">
          <cell r="H147">
            <v>60</v>
          </cell>
        </row>
        <row r="148">
          <cell r="H148">
            <v>0</v>
          </cell>
        </row>
        <row r="149">
          <cell r="H149">
            <v>0</v>
          </cell>
        </row>
        <row r="150">
          <cell r="H150">
            <v>5</v>
          </cell>
        </row>
        <row r="153">
          <cell r="H153">
            <v>0</v>
          </cell>
        </row>
        <row r="154">
          <cell r="H154">
            <v>16</v>
          </cell>
        </row>
        <row r="155">
          <cell r="H155">
            <v>0</v>
          </cell>
        </row>
        <row r="156">
          <cell r="H156">
            <v>15</v>
          </cell>
        </row>
        <row r="158">
          <cell r="H158">
            <v>16</v>
          </cell>
        </row>
        <row r="159">
          <cell r="H159">
            <v>16</v>
          </cell>
        </row>
        <row r="160">
          <cell r="H160">
            <v>16</v>
          </cell>
        </row>
        <row r="161">
          <cell r="H161">
            <v>0</v>
          </cell>
        </row>
        <row r="162">
          <cell r="H162">
            <v>16</v>
          </cell>
        </row>
        <row r="164">
          <cell r="H164">
            <v>16</v>
          </cell>
        </row>
        <row r="165">
          <cell r="H165">
            <v>16</v>
          </cell>
        </row>
        <row r="167">
          <cell r="H167">
            <v>15</v>
          </cell>
        </row>
        <row r="168">
          <cell r="H168">
            <v>0</v>
          </cell>
        </row>
        <row r="169">
          <cell r="H169">
            <v>0</v>
          </cell>
        </row>
        <row r="170">
          <cell r="H170">
            <v>2</v>
          </cell>
        </row>
        <row r="171">
          <cell r="H171">
            <v>2</v>
          </cell>
        </row>
        <row r="172">
          <cell r="H172">
            <v>0</v>
          </cell>
        </row>
        <row r="173">
          <cell r="H173">
            <v>2</v>
          </cell>
        </row>
        <row r="174">
          <cell r="H174">
            <v>2</v>
          </cell>
        </row>
        <row r="175">
          <cell r="H175">
            <v>0</v>
          </cell>
        </row>
        <row r="176">
          <cell r="H176">
            <v>2</v>
          </cell>
        </row>
        <row r="177">
          <cell r="H177">
            <v>2</v>
          </cell>
        </row>
        <row r="179">
          <cell r="H179">
            <v>2</v>
          </cell>
        </row>
        <row r="180">
          <cell r="H180">
            <v>2</v>
          </cell>
        </row>
        <row r="182">
          <cell r="H182">
            <v>2</v>
          </cell>
        </row>
        <row r="183">
          <cell r="H183">
            <v>2</v>
          </cell>
        </row>
        <row r="184">
          <cell r="H184">
            <v>0</v>
          </cell>
        </row>
        <row r="185">
          <cell r="H185">
            <v>2</v>
          </cell>
        </row>
        <row r="187">
          <cell r="H187">
            <v>13</v>
          </cell>
        </row>
        <row r="190">
          <cell r="H190">
            <v>57</v>
          </cell>
        </row>
        <row r="191">
          <cell r="H191">
            <v>57</v>
          </cell>
        </row>
        <row r="192">
          <cell r="H192">
            <v>17</v>
          </cell>
        </row>
        <row r="193">
          <cell r="H193">
            <v>57</v>
          </cell>
        </row>
        <row r="194">
          <cell r="H194">
            <v>57</v>
          </cell>
        </row>
        <row r="195">
          <cell r="H195">
            <v>57</v>
          </cell>
        </row>
        <row r="196">
          <cell r="H196">
            <v>57</v>
          </cell>
        </row>
        <row r="197">
          <cell r="H197">
            <v>57</v>
          </cell>
        </row>
        <row r="198">
          <cell r="H198">
            <v>57</v>
          </cell>
        </row>
        <row r="199">
          <cell r="H199">
            <v>17</v>
          </cell>
        </row>
        <row r="200">
          <cell r="H200">
            <v>17</v>
          </cell>
        </row>
        <row r="201">
          <cell r="H201">
            <v>33</v>
          </cell>
        </row>
        <row r="202">
          <cell r="H202">
            <v>9</v>
          </cell>
        </row>
        <row r="203">
          <cell r="H203">
            <v>17</v>
          </cell>
        </row>
        <row r="204">
          <cell r="H204">
            <v>17</v>
          </cell>
        </row>
        <row r="205">
          <cell r="H205">
            <v>17</v>
          </cell>
        </row>
        <row r="206">
          <cell r="H206">
            <v>17</v>
          </cell>
        </row>
        <row r="207">
          <cell r="H207">
            <v>57</v>
          </cell>
        </row>
        <row r="208">
          <cell r="H208">
            <v>57</v>
          </cell>
        </row>
        <row r="209">
          <cell r="H209">
            <v>57</v>
          </cell>
        </row>
        <row r="210">
          <cell r="H210">
            <v>57</v>
          </cell>
        </row>
        <row r="211">
          <cell r="H211">
            <v>57</v>
          </cell>
        </row>
        <row r="212">
          <cell r="H212">
            <v>57</v>
          </cell>
        </row>
        <row r="213">
          <cell r="H213">
            <v>57</v>
          </cell>
        </row>
        <row r="214">
          <cell r="H214">
            <v>57</v>
          </cell>
        </row>
        <row r="215">
          <cell r="H215">
            <v>57</v>
          </cell>
        </row>
        <row r="216">
          <cell r="H216">
            <v>57</v>
          </cell>
        </row>
        <row r="217">
          <cell r="H217">
            <v>57</v>
          </cell>
        </row>
        <row r="218">
          <cell r="H218">
            <v>57</v>
          </cell>
        </row>
        <row r="219">
          <cell r="H219">
            <v>57</v>
          </cell>
        </row>
        <row r="220">
          <cell r="H220">
            <v>57</v>
          </cell>
        </row>
        <row r="221">
          <cell r="H221">
            <v>370</v>
          </cell>
        </row>
        <row r="222">
          <cell r="H222">
            <v>305</v>
          </cell>
        </row>
        <row r="223">
          <cell r="H223">
            <v>295</v>
          </cell>
        </row>
        <row r="224">
          <cell r="H224">
            <v>57</v>
          </cell>
        </row>
        <row r="225">
          <cell r="H225">
            <v>57</v>
          </cell>
        </row>
        <row r="226">
          <cell r="H226">
            <v>57</v>
          </cell>
        </row>
        <row r="227">
          <cell r="H227">
            <v>57</v>
          </cell>
        </row>
        <row r="228">
          <cell r="H228">
            <v>57</v>
          </cell>
        </row>
        <row r="229">
          <cell r="H229">
            <v>57</v>
          </cell>
        </row>
        <row r="230">
          <cell r="H230">
            <v>401</v>
          </cell>
        </row>
        <row r="231">
          <cell r="H231">
            <v>57</v>
          </cell>
        </row>
        <row r="232">
          <cell r="H232">
            <v>57</v>
          </cell>
        </row>
        <row r="233">
          <cell r="H233">
            <v>57</v>
          </cell>
        </row>
        <row r="234">
          <cell r="H234">
            <v>57</v>
          </cell>
        </row>
        <row r="235">
          <cell r="H235">
            <v>57</v>
          </cell>
        </row>
        <row r="236">
          <cell r="H236">
            <v>57</v>
          </cell>
        </row>
        <row r="237">
          <cell r="H237">
            <v>57</v>
          </cell>
        </row>
        <row r="238">
          <cell r="H238">
            <v>57</v>
          </cell>
        </row>
        <row r="239">
          <cell r="H239">
            <v>57</v>
          </cell>
        </row>
        <row r="240">
          <cell r="H240">
            <v>57</v>
          </cell>
        </row>
        <row r="241">
          <cell r="H241">
            <v>17</v>
          </cell>
        </row>
        <row r="242">
          <cell r="H242">
            <v>53</v>
          </cell>
        </row>
        <row r="243">
          <cell r="H243">
            <v>57</v>
          </cell>
        </row>
        <row r="244">
          <cell r="H244">
            <v>54</v>
          </cell>
        </row>
        <row r="245">
          <cell r="H245">
            <v>113</v>
          </cell>
        </row>
        <row r="246">
          <cell r="H246">
            <v>16</v>
          </cell>
        </row>
        <row r="247">
          <cell r="H247">
            <v>0</v>
          </cell>
        </row>
        <row r="248">
          <cell r="H248">
            <v>870</v>
          </cell>
        </row>
        <row r="249">
          <cell r="H249">
            <v>48</v>
          </cell>
        </row>
        <row r="250">
          <cell r="H250">
            <v>445</v>
          </cell>
        </row>
        <row r="251">
          <cell r="H251">
            <v>870</v>
          </cell>
        </row>
        <row r="252">
          <cell r="H252">
            <v>870</v>
          </cell>
        </row>
        <row r="253">
          <cell r="H253">
            <v>870</v>
          </cell>
        </row>
        <row r="254">
          <cell r="H254">
            <v>870</v>
          </cell>
        </row>
        <row r="255">
          <cell r="H255">
            <v>445</v>
          </cell>
        </row>
        <row r="256">
          <cell r="H256">
            <v>445</v>
          </cell>
        </row>
        <row r="257">
          <cell r="H257">
            <v>445</v>
          </cell>
        </row>
        <row r="258">
          <cell r="H258">
            <v>445</v>
          </cell>
        </row>
        <row r="259">
          <cell r="H259">
            <v>105</v>
          </cell>
        </row>
        <row r="260">
          <cell r="H260">
            <v>870</v>
          </cell>
        </row>
        <row r="261">
          <cell r="H261">
            <v>445</v>
          </cell>
        </row>
        <row r="262">
          <cell r="H262">
            <v>4.8</v>
          </cell>
        </row>
        <row r="263">
          <cell r="H263">
            <v>1.9999999999999998</v>
          </cell>
        </row>
        <row r="264">
          <cell r="H264">
            <v>1.9999999999999998</v>
          </cell>
        </row>
        <row r="265">
          <cell r="H265">
            <v>90</v>
          </cell>
        </row>
        <row r="266">
          <cell r="H266">
            <v>90</v>
          </cell>
        </row>
        <row r="267">
          <cell r="H267">
            <v>850</v>
          </cell>
        </row>
        <row r="268">
          <cell r="H268">
            <v>1.7999999999999998</v>
          </cell>
        </row>
        <row r="269">
          <cell r="H269">
            <v>1.7999999999999998</v>
          </cell>
        </row>
        <row r="270">
          <cell r="H270">
            <v>1.7999999999999998</v>
          </cell>
        </row>
        <row r="271">
          <cell r="H271">
            <v>850</v>
          </cell>
        </row>
        <row r="272">
          <cell r="H272">
            <v>850</v>
          </cell>
        </row>
        <row r="273">
          <cell r="H273">
            <v>18</v>
          </cell>
        </row>
        <row r="274">
          <cell r="H274">
            <v>1.7999999999999998</v>
          </cell>
        </row>
        <row r="275">
          <cell r="H275">
            <v>1.7999999999999998</v>
          </cell>
        </row>
        <row r="276">
          <cell r="H276">
            <v>18</v>
          </cell>
        </row>
        <row r="277">
          <cell r="H277">
            <v>9</v>
          </cell>
        </row>
        <row r="278">
          <cell r="H278">
            <v>850</v>
          </cell>
        </row>
        <row r="279">
          <cell r="H279">
            <v>450</v>
          </cell>
        </row>
        <row r="280">
          <cell r="H280">
            <v>450</v>
          </cell>
        </row>
        <row r="281">
          <cell r="H281">
            <v>800</v>
          </cell>
        </row>
        <row r="282">
          <cell r="H282">
            <v>0</v>
          </cell>
        </row>
        <row r="283">
          <cell r="H283">
            <v>0</v>
          </cell>
        </row>
        <row r="284">
          <cell r="H284">
            <v>0</v>
          </cell>
        </row>
        <row r="285">
          <cell r="H285">
            <v>0</v>
          </cell>
        </row>
        <row r="286">
          <cell r="H286">
            <v>17</v>
          </cell>
        </row>
        <row r="289">
          <cell r="H289">
            <v>17</v>
          </cell>
        </row>
        <row r="290">
          <cell r="H290">
            <v>17</v>
          </cell>
        </row>
        <row r="293">
          <cell r="H293">
            <v>15</v>
          </cell>
        </row>
        <row r="294">
          <cell r="H294">
            <v>17</v>
          </cell>
        </row>
        <row r="295">
          <cell r="H295">
            <v>17</v>
          </cell>
        </row>
        <row r="296">
          <cell r="H296">
            <v>17</v>
          </cell>
        </row>
        <row r="298">
          <cell r="H298">
            <v>17</v>
          </cell>
        </row>
        <row r="300">
          <cell r="H300">
            <v>17</v>
          </cell>
        </row>
        <row r="301">
          <cell r="H301">
            <v>17</v>
          </cell>
        </row>
        <row r="302">
          <cell r="H302">
            <v>17</v>
          </cell>
        </row>
        <row r="303">
          <cell r="H303">
            <v>17</v>
          </cell>
        </row>
        <row r="306">
          <cell r="H306">
            <v>1</v>
          </cell>
        </row>
        <row r="308">
          <cell r="H308">
            <v>1</v>
          </cell>
        </row>
        <row r="309">
          <cell r="H309">
            <v>1</v>
          </cell>
        </row>
        <row r="310">
          <cell r="H310">
            <v>1</v>
          </cell>
        </row>
        <row r="311">
          <cell r="H311">
            <v>0</v>
          </cell>
        </row>
        <row r="312">
          <cell r="H312">
            <v>0</v>
          </cell>
        </row>
        <row r="313">
          <cell r="H313">
            <v>0</v>
          </cell>
        </row>
        <row r="314">
          <cell r="H314">
            <v>1</v>
          </cell>
        </row>
        <row r="315">
          <cell r="H315">
            <v>1</v>
          </cell>
        </row>
        <row r="316">
          <cell r="H316">
            <v>0</v>
          </cell>
        </row>
        <row r="317">
          <cell r="H317">
            <v>1</v>
          </cell>
        </row>
        <row r="319">
          <cell r="H319">
            <v>1</v>
          </cell>
        </row>
        <row r="320">
          <cell r="H320">
            <v>1</v>
          </cell>
        </row>
        <row r="321">
          <cell r="H321">
            <v>0</v>
          </cell>
        </row>
        <row r="324">
          <cell r="H324">
            <v>0</v>
          </cell>
        </row>
        <row r="325">
          <cell r="H325">
            <v>70</v>
          </cell>
        </row>
        <row r="327">
          <cell r="H327">
            <v>70</v>
          </cell>
        </row>
        <row r="328">
          <cell r="H328">
            <v>70</v>
          </cell>
        </row>
        <row r="330">
          <cell r="H330">
            <v>70</v>
          </cell>
        </row>
        <row r="332">
          <cell r="H332">
            <v>70</v>
          </cell>
        </row>
        <row r="335">
          <cell r="H335">
            <v>70</v>
          </cell>
        </row>
        <row r="336">
          <cell r="H336">
            <v>70</v>
          </cell>
        </row>
        <row r="337">
          <cell r="H337">
            <v>70</v>
          </cell>
        </row>
        <row r="338">
          <cell r="H338">
            <v>70</v>
          </cell>
        </row>
        <row r="339">
          <cell r="H339">
            <v>70</v>
          </cell>
        </row>
        <row r="340">
          <cell r="H340">
            <v>70</v>
          </cell>
        </row>
        <row r="342">
          <cell r="H342">
            <v>0</v>
          </cell>
        </row>
        <row r="343">
          <cell r="H343">
            <v>70</v>
          </cell>
        </row>
        <row r="344">
          <cell r="H344">
            <v>0</v>
          </cell>
        </row>
        <row r="345">
          <cell r="H345">
            <v>70</v>
          </cell>
        </row>
        <row r="346">
          <cell r="H346">
            <v>70</v>
          </cell>
        </row>
        <row r="347">
          <cell r="H347">
            <v>70</v>
          </cell>
        </row>
        <row r="348">
          <cell r="H348">
            <v>0</v>
          </cell>
        </row>
        <row r="349">
          <cell r="H349">
            <v>0</v>
          </cell>
        </row>
        <row r="350">
          <cell r="H350">
            <v>0</v>
          </cell>
        </row>
        <row r="351">
          <cell r="H351">
            <v>5</v>
          </cell>
        </row>
        <row r="352">
          <cell r="H352">
            <v>0</v>
          </cell>
        </row>
        <row r="353">
          <cell r="H353">
            <v>5</v>
          </cell>
        </row>
        <row r="354">
          <cell r="H354">
            <v>5</v>
          </cell>
        </row>
        <row r="355">
          <cell r="H355">
            <v>0</v>
          </cell>
        </row>
        <row r="356">
          <cell r="H356">
            <v>5</v>
          </cell>
        </row>
        <row r="357">
          <cell r="H357">
            <v>5</v>
          </cell>
        </row>
        <row r="359">
          <cell r="H359">
            <v>5</v>
          </cell>
        </row>
        <row r="360">
          <cell r="H360">
            <v>5</v>
          </cell>
        </row>
        <row r="361">
          <cell r="H361">
            <v>5</v>
          </cell>
        </row>
        <row r="363">
          <cell r="H363">
            <v>5</v>
          </cell>
        </row>
        <row r="364">
          <cell r="H364">
            <v>5</v>
          </cell>
        </row>
        <row r="365">
          <cell r="H365">
            <v>5</v>
          </cell>
        </row>
        <row r="366">
          <cell r="H366">
            <v>5</v>
          </cell>
        </row>
        <row r="370">
          <cell r="H370">
            <v>37</v>
          </cell>
        </row>
        <row r="371">
          <cell r="H371">
            <v>37</v>
          </cell>
        </row>
        <row r="372">
          <cell r="H372">
            <v>12</v>
          </cell>
        </row>
        <row r="374">
          <cell r="H374">
            <v>37</v>
          </cell>
        </row>
        <row r="375">
          <cell r="H375">
            <v>37</v>
          </cell>
        </row>
        <row r="376">
          <cell r="H376">
            <v>10</v>
          </cell>
        </row>
        <row r="377">
          <cell r="H377">
            <v>15</v>
          </cell>
        </row>
        <row r="378">
          <cell r="H378">
            <v>0</v>
          </cell>
        </row>
        <row r="379">
          <cell r="H379">
            <v>10</v>
          </cell>
        </row>
        <row r="380">
          <cell r="H380">
            <v>37</v>
          </cell>
        </row>
        <row r="381">
          <cell r="H381">
            <v>10</v>
          </cell>
        </row>
        <row r="383">
          <cell r="H383">
            <v>10</v>
          </cell>
        </row>
        <row r="384">
          <cell r="H384">
            <v>10</v>
          </cell>
        </row>
        <row r="387">
          <cell r="H387">
            <v>0</v>
          </cell>
        </row>
        <row r="388">
          <cell r="H388">
            <v>17</v>
          </cell>
        </row>
        <row r="389">
          <cell r="H389">
            <v>17</v>
          </cell>
        </row>
        <row r="390">
          <cell r="H390">
            <v>17</v>
          </cell>
        </row>
        <row r="391">
          <cell r="H391">
            <v>19</v>
          </cell>
        </row>
        <row r="392">
          <cell r="H392">
            <v>0</v>
          </cell>
        </row>
        <row r="393">
          <cell r="H393">
            <v>17</v>
          </cell>
        </row>
        <row r="394">
          <cell r="H394">
            <v>17</v>
          </cell>
        </row>
        <row r="395">
          <cell r="H395">
            <v>17</v>
          </cell>
        </row>
        <row r="397">
          <cell r="H397">
            <v>17</v>
          </cell>
        </row>
        <row r="398">
          <cell r="H398">
            <v>17</v>
          </cell>
        </row>
        <row r="399">
          <cell r="H399">
            <v>17</v>
          </cell>
        </row>
        <row r="400">
          <cell r="H400">
            <v>0</v>
          </cell>
        </row>
        <row r="401">
          <cell r="H401">
            <v>17</v>
          </cell>
        </row>
        <row r="402">
          <cell r="H402">
            <v>17</v>
          </cell>
        </row>
        <row r="403">
          <cell r="H403">
            <v>17</v>
          </cell>
        </row>
        <row r="404">
          <cell r="H404">
            <v>0</v>
          </cell>
        </row>
        <row r="405">
          <cell r="H405">
            <v>1</v>
          </cell>
        </row>
        <row r="407">
          <cell r="H407">
            <v>1</v>
          </cell>
        </row>
        <row r="409">
          <cell r="H409">
            <v>1</v>
          </cell>
        </row>
        <row r="410">
          <cell r="H410">
            <v>0</v>
          </cell>
        </row>
        <row r="411">
          <cell r="H411">
            <v>1</v>
          </cell>
        </row>
        <row r="412">
          <cell r="H412">
            <v>0</v>
          </cell>
        </row>
        <row r="413">
          <cell r="H413">
            <v>0</v>
          </cell>
        </row>
        <row r="414">
          <cell r="H414">
            <v>12</v>
          </cell>
        </row>
        <row r="415">
          <cell r="H415">
            <v>0</v>
          </cell>
        </row>
        <row r="416">
          <cell r="H416">
            <v>42</v>
          </cell>
        </row>
        <row r="417">
          <cell r="H417">
            <v>42</v>
          </cell>
        </row>
        <row r="418">
          <cell r="H418">
            <v>42</v>
          </cell>
        </row>
        <row r="419">
          <cell r="H419">
            <v>42</v>
          </cell>
        </row>
        <row r="422">
          <cell r="H422">
            <v>41</v>
          </cell>
        </row>
        <row r="423">
          <cell r="H423">
            <v>40</v>
          </cell>
        </row>
        <row r="425">
          <cell r="H425">
            <v>9</v>
          </cell>
        </row>
        <row r="427">
          <cell r="H427">
            <v>1</v>
          </cell>
        </row>
        <row r="428">
          <cell r="H428">
            <v>1</v>
          </cell>
        </row>
        <row r="429">
          <cell r="H429">
            <v>0</v>
          </cell>
        </row>
        <row r="432">
          <cell r="H432">
            <v>11</v>
          </cell>
        </row>
        <row r="433">
          <cell r="H433">
            <v>162</v>
          </cell>
        </row>
        <row r="434">
          <cell r="H434">
            <v>10</v>
          </cell>
        </row>
        <row r="435">
          <cell r="H435">
            <v>159</v>
          </cell>
        </row>
        <row r="436">
          <cell r="H436">
            <v>8</v>
          </cell>
        </row>
        <row r="437">
          <cell r="H437">
            <v>10</v>
          </cell>
        </row>
        <row r="438">
          <cell r="H438">
            <v>9</v>
          </cell>
        </row>
        <row r="439">
          <cell r="H439">
            <v>10</v>
          </cell>
        </row>
        <row r="440">
          <cell r="H440">
            <v>10</v>
          </cell>
        </row>
        <row r="441">
          <cell r="H441">
            <v>10</v>
          </cell>
        </row>
        <row r="444">
          <cell r="H444">
            <v>10</v>
          </cell>
        </row>
        <row r="445">
          <cell r="H445">
            <v>11</v>
          </cell>
        </row>
        <row r="446">
          <cell r="H446">
            <v>1050</v>
          </cell>
        </row>
        <row r="447">
          <cell r="H447">
            <v>1030</v>
          </cell>
        </row>
        <row r="450">
          <cell r="H450">
            <v>14</v>
          </cell>
        </row>
        <row r="451">
          <cell r="H451">
            <v>41</v>
          </cell>
        </row>
        <row r="452">
          <cell r="H452">
            <v>14</v>
          </cell>
        </row>
        <row r="453">
          <cell r="H453">
            <v>53</v>
          </cell>
        </row>
        <row r="454">
          <cell r="H454">
            <v>15</v>
          </cell>
        </row>
        <row r="455">
          <cell r="H455">
            <v>270</v>
          </cell>
        </row>
        <row r="456">
          <cell r="H456">
            <v>17</v>
          </cell>
        </row>
        <row r="457">
          <cell r="H457">
            <v>280</v>
          </cell>
        </row>
        <row r="458">
          <cell r="H458">
            <v>14</v>
          </cell>
        </row>
        <row r="459">
          <cell r="H459">
            <v>26</v>
          </cell>
        </row>
        <row r="460">
          <cell r="H460">
            <v>18</v>
          </cell>
        </row>
        <row r="461">
          <cell r="H461">
            <v>9</v>
          </cell>
        </row>
        <row r="462">
          <cell r="H462">
            <v>9</v>
          </cell>
        </row>
        <row r="463">
          <cell r="H463">
            <v>0</v>
          </cell>
        </row>
        <row r="464">
          <cell r="H464">
            <v>0</v>
          </cell>
        </row>
        <row r="465">
          <cell r="H465">
            <v>146</v>
          </cell>
        </row>
        <row r="466">
          <cell r="H466">
            <v>20</v>
          </cell>
        </row>
        <row r="467">
          <cell r="H467">
            <v>0</v>
          </cell>
        </row>
        <row r="468">
          <cell r="H468">
            <v>44</v>
          </cell>
        </row>
        <row r="469">
          <cell r="H469">
            <v>16</v>
          </cell>
        </row>
        <row r="470">
          <cell r="H470">
            <v>0</v>
          </cell>
        </row>
        <row r="471">
          <cell r="H471">
            <v>7</v>
          </cell>
        </row>
        <row r="472">
          <cell r="H472">
            <v>14</v>
          </cell>
        </row>
        <row r="473">
          <cell r="H473">
            <v>14</v>
          </cell>
        </row>
        <row r="474">
          <cell r="H474">
            <v>0</v>
          </cell>
        </row>
        <row r="475">
          <cell r="H475">
            <v>0</v>
          </cell>
        </row>
        <row r="476">
          <cell r="H476">
            <v>234</v>
          </cell>
        </row>
        <row r="477">
          <cell r="H477">
            <v>10</v>
          </cell>
        </row>
        <row r="478">
          <cell r="H478">
            <v>0</v>
          </cell>
        </row>
        <row r="479">
          <cell r="H479">
            <v>155</v>
          </cell>
        </row>
        <row r="480">
          <cell r="H480">
            <v>11</v>
          </cell>
        </row>
        <row r="482">
          <cell r="H482">
            <v>212</v>
          </cell>
        </row>
        <row r="483">
          <cell r="H483">
            <v>13</v>
          </cell>
        </row>
        <row r="484">
          <cell r="H484">
            <v>0</v>
          </cell>
        </row>
        <row r="485">
          <cell r="H485">
            <v>255</v>
          </cell>
        </row>
        <row r="486">
          <cell r="H486">
            <v>130</v>
          </cell>
        </row>
        <row r="487">
          <cell r="H487">
            <v>12</v>
          </cell>
        </row>
        <row r="488">
          <cell r="H488">
            <v>0</v>
          </cell>
        </row>
        <row r="489">
          <cell r="H489">
            <v>670</v>
          </cell>
        </row>
        <row r="490">
          <cell r="H490">
            <v>250</v>
          </cell>
        </row>
        <row r="491">
          <cell r="H491">
            <v>20</v>
          </cell>
        </row>
        <row r="492">
          <cell r="H492">
            <v>0</v>
          </cell>
        </row>
        <row r="493">
          <cell r="H493">
            <v>410</v>
          </cell>
        </row>
        <row r="494">
          <cell r="H494">
            <v>17</v>
          </cell>
        </row>
        <row r="495">
          <cell r="H495">
            <v>0</v>
          </cell>
        </row>
        <row r="496">
          <cell r="H496">
            <v>70</v>
          </cell>
        </row>
        <row r="497">
          <cell r="H497">
            <v>14</v>
          </cell>
        </row>
        <row r="498">
          <cell r="H498">
            <v>217</v>
          </cell>
        </row>
        <row r="499">
          <cell r="H499">
            <v>0</v>
          </cell>
        </row>
        <row r="500">
          <cell r="H500">
            <v>127</v>
          </cell>
        </row>
        <row r="501">
          <cell r="H501">
            <v>0</v>
          </cell>
        </row>
        <row r="502">
          <cell r="H502">
            <v>15</v>
          </cell>
        </row>
        <row r="503">
          <cell r="H503">
            <v>0</v>
          </cell>
        </row>
        <row r="504">
          <cell r="H504">
            <v>220</v>
          </cell>
        </row>
        <row r="505">
          <cell r="H505">
            <v>12</v>
          </cell>
        </row>
        <row r="506">
          <cell r="H506">
            <v>0</v>
          </cell>
        </row>
        <row r="507">
          <cell r="H507">
            <v>90</v>
          </cell>
        </row>
        <row r="508">
          <cell r="H508">
            <v>9</v>
          </cell>
        </row>
        <row r="509">
          <cell r="H509">
            <v>27</v>
          </cell>
        </row>
        <row r="510">
          <cell r="H510">
            <v>0</v>
          </cell>
        </row>
        <row r="511">
          <cell r="H511">
            <v>266</v>
          </cell>
        </row>
        <row r="512">
          <cell r="H512">
            <v>2</v>
          </cell>
        </row>
        <row r="513">
          <cell r="H513">
            <v>0</v>
          </cell>
        </row>
        <row r="514">
          <cell r="H514">
            <v>2</v>
          </cell>
        </row>
        <row r="517">
          <cell r="H517">
            <v>43</v>
          </cell>
        </row>
        <row r="518">
          <cell r="H518">
            <v>95</v>
          </cell>
        </row>
        <row r="519">
          <cell r="H519">
            <v>155</v>
          </cell>
        </row>
        <row r="520">
          <cell r="H520">
            <v>40</v>
          </cell>
        </row>
        <row r="521">
          <cell r="H521">
            <v>40</v>
          </cell>
        </row>
        <row r="522">
          <cell r="H522">
            <v>20</v>
          </cell>
        </row>
        <row r="523">
          <cell r="H523">
            <v>20</v>
          </cell>
        </row>
        <row r="524">
          <cell r="H524">
            <v>12</v>
          </cell>
        </row>
        <row r="525">
          <cell r="H525">
            <v>0</v>
          </cell>
        </row>
        <row r="526">
          <cell r="H526">
            <v>90</v>
          </cell>
        </row>
        <row r="527">
          <cell r="H527">
            <v>225</v>
          </cell>
        </row>
        <row r="528">
          <cell r="H528">
            <v>27</v>
          </cell>
        </row>
        <row r="529">
          <cell r="H529">
            <v>20</v>
          </cell>
        </row>
        <row r="530">
          <cell r="H530">
            <v>8</v>
          </cell>
        </row>
        <row r="531">
          <cell r="H531">
            <v>0</v>
          </cell>
        </row>
        <row r="532">
          <cell r="H532">
            <v>8</v>
          </cell>
        </row>
        <row r="535">
          <cell r="H535">
            <v>8</v>
          </cell>
        </row>
        <row r="536">
          <cell r="H536">
            <v>8</v>
          </cell>
        </row>
        <row r="537">
          <cell r="H537">
            <v>16</v>
          </cell>
        </row>
        <row r="538">
          <cell r="H538">
            <v>17</v>
          </cell>
        </row>
        <row r="539">
          <cell r="H539">
            <v>145</v>
          </cell>
        </row>
        <row r="540">
          <cell r="H540">
            <v>8</v>
          </cell>
        </row>
        <row r="541">
          <cell r="H541">
            <v>25</v>
          </cell>
        </row>
        <row r="542">
          <cell r="H542">
            <v>9</v>
          </cell>
        </row>
        <row r="543">
          <cell r="H543">
            <v>255</v>
          </cell>
        </row>
        <row r="544">
          <cell r="H544">
            <v>255</v>
          </cell>
        </row>
        <row r="545">
          <cell r="H545">
            <v>287</v>
          </cell>
        </row>
        <row r="546">
          <cell r="H546">
            <v>331</v>
          </cell>
        </row>
        <row r="547">
          <cell r="H547">
            <v>331</v>
          </cell>
        </row>
        <row r="548">
          <cell r="H548">
            <v>1582</v>
          </cell>
        </row>
        <row r="549">
          <cell r="H549">
            <v>255</v>
          </cell>
        </row>
        <row r="550">
          <cell r="H550">
            <v>255</v>
          </cell>
        </row>
        <row r="551">
          <cell r="H551">
            <v>0</v>
          </cell>
        </row>
        <row r="552">
          <cell r="H552">
            <v>253</v>
          </cell>
        </row>
        <row r="553">
          <cell r="H553">
            <v>11</v>
          </cell>
        </row>
        <row r="554">
          <cell r="H554">
            <v>11</v>
          </cell>
        </row>
        <row r="555">
          <cell r="H555">
            <v>2</v>
          </cell>
        </row>
        <row r="556">
          <cell r="H556">
            <v>2</v>
          </cell>
        </row>
        <row r="557">
          <cell r="H557">
            <v>0</v>
          </cell>
        </row>
        <row r="558">
          <cell r="H558">
            <v>0</v>
          </cell>
        </row>
        <row r="559">
          <cell r="H559">
            <v>18</v>
          </cell>
        </row>
        <row r="561">
          <cell r="H561">
            <v>0</v>
          </cell>
        </row>
        <row r="562">
          <cell r="H562">
            <v>137</v>
          </cell>
        </row>
        <row r="563">
          <cell r="H563">
            <v>137</v>
          </cell>
        </row>
        <row r="564">
          <cell r="H564">
            <v>137</v>
          </cell>
        </row>
        <row r="565">
          <cell r="H565">
            <v>0</v>
          </cell>
        </row>
        <row r="566">
          <cell r="H566">
            <v>46</v>
          </cell>
        </row>
        <row r="567">
          <cell r="H567">
            <v>45</v>
          </cell>
        </row>
        <row r="568">
          <cell r="H568">
            <v>45</v>
          </cell>
        </row>
      </sheetData>
      <sheetData sheetId="4">
        <row r="9">
          <cell r="H9">
            <v>49</v>
          </cell>
        </row>
        <row r="10">
          <cell r="H10">
            <v>28</v>
          </cell>
        </row>
        <row r="11">
          <cell r="H11">
            <v>25</v>
          </cell>
        </row>
        <row r="12">
          <cell r="H12">
            <v>425</v>
          </cell>
        </row>
        <row r="13">
          <cell r="H13">
            <v>60</v>
          </cell>
        </row>
        <row r="14">
          <cell r="H14">
            <v>7</v>
          </cell>
        </row>
        <row r="15">
          <cell r="H15">
            <v>13</v>
          </cell>
        </row>
        <row r="16">
          <cell r="H16">
            <v>16</v>
          </cell>
        </row>
        <row r="17">
          <cell r="H17">
            <v>14</v>
          </cell>
        </row>
        <row r="18">
          <cell r="H18">
            <v>14</v>
          </cell>
        </row>
        <row r="19">
          <cell r="H19">
            <v>14</v>
          </cell>
        </row>
        <row r="20">
          <cell r="H20">
            <v>7</v>
          </cell>
        </row>
        <row r="21">
          <cell r="H21">
            <v>12</v>
          </cell>
        </row>
        <row r="22">
          <cell r="H22">
            <v>11</v>
          </cell>
        </row>
        <row r="23">
          <cell r="H23">
            <v>11</v>
          </cell>
        </row>
        <row r="24">
          <cell r="H24">
            <v>18</v>
          </cell>
        </row>
        <row r="25">
          <cell r="H25">
            <v>18</v>
          </cell>
        </row>
        <row r="26">
          <cell r="H26">
            <v>0</v>
          </cell>
        </row>
        <row r="27">
          <cell r="H27">
            <v>0</v>
          </cell>
        </row>
        <row r="28">
          <cell r="H28">
            <v>0</v>
          </cell>
        </row>
        <row r="29">
          <cell r="H29">
            <v>3</v>
          </cell>
        </row>
        <row r="30">
          <cell r="H30">
            <v>1</v>
          </cell>
        </row>
        <row r="31">
          <cell r="H31">
            <v>1</v>
          </cell>
        </row>
        <row r="32">
          <cell r="H32">
            <v>1</v>
          </cell>
        </row>
        <row r="33">
          <cell r="H33">
            <v>1</v>
          </cell>
        </row>
        <row r="34">
          <cell r="H34">
            <v>1</v>
          </cell>
        </row>
        <row r="36">
          <cell r="H36">
            <v>1</v>
          </cell>
        </row>
        <row r="37">
          <cell r="H37">
            <v>4</v>
          </cell>
        </row>
        <row r="40">
          <cell r="H40">
            <v>26</v>
          </cell>
        </row>
        <row r="41">
          <cell r="H41">
            <v>70</v>
          </cell>
        </row>
        <row r="42">
          <cell r="H42">
            <v>167</v>
          </cell>
        </row>
        <row r="43">
          <cell r="H43">
            <v>0</v>
          </cell>
        </row>
        <row r="44">
          <cell r="H44">
            <v>0</v>
          </cell>
        </row>
        <row r="45">
          <cell r="H45">
            <v>0</v>
          </cell>
        </row>
        <row r="46">
          <cell r="H46">
            <v>157</v>
          </cell>
        </row>
        <row r="47">
          <cell r="H47">
            <v>26</v>
          </cell>
        </row>
        <row r="48">
          <cell r="H48">
            <v>0</v>
          </cell>
        </row>
        <row r="49">
          <cell r="H49">
            <v>0</v>
          </cell>
        </row>
        <row r="50">
          <cell r="H50">
            <v>8</v>
          </cell>
        </row>
        <row r="51">
          <cell r="H51">
            <v>4</v>
          </cell>
        </row>
        <row r="52">
          <cell r="H52">
            <v>7</v>
          </cell>
        </row>
        <row r="53">
          <cell r="H53">
            <v>9</v>
          </cell>
        </row>
        <row r="54">
          <cell r="H54">
            <v>10</v>
          </cell>
        </row>
        <row r="55">
          <cell r="H55">
            <v>10</v>
          </cell>
        </row>
        <row r="56">
          <cell r="H56">
            <v>0</v>
          </cell>
        </row>
        <row r="57">
          <cell r="H57">
            <v>9</v>
          </cell>
        </row>
        <row r="58">
          <cell r="H58">
            <v>9</v>
          </cell>
        </row>
        <row r="59">
          <cell r="H59">
            <v>12</v>
          </cell>
        </row>
        <row r="60">
          <cell r="H60">
            <v>497</v>
          </cell>
        </row>
        <row r="61">
          <cell r="H61">
            <v>9</v>
          </cell>
        </row>
        <row r="62">
          <cell r="H62">
            <v>10</v>
          </cell>
        </row>
        <row r="63">
          <cell r="H63">
            <v>7</v>
          </cell>
        </row>
        <row r="64">
          <cell r="H64">
            <v>295</v>
          </cell>
        </row>
        <row r="65">
          <cell r="H65">
            <v>0</v>
          </cell>
        </row>
        <row r="66">
          <cell r="H66">
            <v>7</v>
          </cell>
        </row>
        <row r="67">
          <cell r="H67">
            <v>320</v>
          </cell>
        </row>
        <row r="68">
          <cell r="H68">
            <v>3</v>
          </cell>
        </row>
        <row r="69">
          <cell r="H69">
            <v>4</v>
          </cell>
        </row>
        <row r="70">
          <cell r="H70">
            <v>5</v>
          </cell>
        </row>
        <row r="71">
          <cell r="H71">
            <v>4</v>
          </cell>
        </row>
        <row r="72">
          <cell r="H72">
            <v>80</v>
          </cell>
        </row>
        <row r="75">
          <cell r="H75">
            <v>0</v>
          </cell>
        </row>
        <row r="76">
          <cell r="H76">
            <v>2</v>
          </cell>
        </row>
        <row r="77">
          <cell r="H77">
            <v>1</v>
          </cell>
        </row>
        <row r="79">
          <cell r="H79">
            <v>1</v>
          </cell>
        </row>
        <row r="81">
          <cell r="H81">
            <v>2</v>
          </cell>
        </row>
        <row r="82">
          <cell r="H82">
            <v>1</v>
          </cell>
        </row>
        <row r="84">
          <cell r="H84">
            <v>1</v>
          </cell>
        </row>
        <row r="86">
          <cell r="H86">
            <v>2</v>
          </cell>
        </row>
        <row r="87">
          <cell r="H87">
            <v>1</v>
          </cell>
        </row>
        <row r="89">
          <cell r="H89">
            <v>2</v>
          </cell>
        </row>
        <row r="90">
          <cell r="H90">
            <v>1</v>
          </cell>
        </row>
        <row r="92">
          <cell r="H92">
            <v>2</v>
          </cell>
        </row>
        <row r="93">
          <cell r="H93">
            <v>2</v>
          </cell>
        </row>
        <row r="94">
          <cell r="H94">
            <v>1</v>
          </cell>
        </row>
        <row r="95">
          <cell r="H95">
            <v>0</v>
          </cell>
        </row>
        <row r="96">
          <cell r="H96">
            <v>133</v>
          </cell>
        </row>
        <row r="97">
          <cell r="H97">
            <v>46</v>
          </cell>
        </row>
        <row r="98">
          <cell r="H98">
            <v>140</v>
          </cell>
        </row>
        <row r="100">
          <cell r="H100">
            <v>0</v>
          </cell>
        </row>
        <row r="102">
          <cell r="H102">
            <v>0</v>
          </cell>
        </row>
        <row r="103">
          <cell r="H103">
            <v>0</v>
          </cell>
        </row>
        <row r="104">
          <cell r="H104">
            <v>32</v>
          </cell>
        </row>
        <row r="105">
          <cell r="H105">
            <v>0</v>
          </cell>
        </row>
        <row r="106">
          <cell r="H106">
            <v>0</v>
          </cell>
        </row>
        <row r="107">
          <cell r="H107">
            <v>4</v>
          </cell>
        </row>
        <row r="108">
          <cell r="H108">
            <v>0</v>
          </cell>
        </row>
        <row r="109">
          <cell r="H109">
            <v>4</v>
          </cell>
        </row>
        <row r="110">
          <cell r="H110">
            <v>0</v>
          </cell>
        </row>
        <row r="112">
          <cell r="H112">
            <v>4</v>
          </cell>
        </row>
        <row r="114">
          <cell r="H114">
            <v>0</v>
          </cell>
        </row>
        <row r="115">
          <cell r="H115">
            <v>5</v>
          </cell>
        </row>
        <row r="116">
          <cell r="H116">
            <v>0</v>
          </cell>
        </row>
        <row r="117">
          <cell r="H117">
            <v>0</v>
          </cell>
        </row>
        <row r="118">
          <cell r="H118">
            <v>0</v>
          </cell>
        </row>
        <row r="119">
          <cell r="H119">
            <v>3</v>
          </cell>
        </row>
        <row r="121">
          <cell r="H121">
            <v>3</v>
          </cell>
        </row>
        <row r="122">
          <cell r="H122">
            <v>0</v>
          </cell>
        </row>
        <row r="123">
          <cell r="H123">
            <v>0</v>
          </cell>
        </row>
        <row r="124">
          <cell r="H124">
            <v>19</v>
          </cell>
        </row>
        <row r="125">
          <cell r="H125">
            <v>17</v>
          </cell>
        </row>
        <row r="126">
          <cell r="H126">
            <v>17</v>
          </cell>
        </row>
        <row r="127">
          <cell r="H127">
            <v>18</v>
          </cell>
        </row>
        <row r="128">
          <cell r="H128">
            <v>14</v>
          </cell>
        </row>
        <row r="133">
          <cell r="H133">
            <v>12</v>
          </cell>
        </row>
        <row r="134">
          <cell r="H134">
            <v>0</v>
          </cell>
        </row>
        <row r="135">
          <cell r="H135">
            <v>13</v>
          </cell>
        </row>
        <row r="137">
          <cell r="H137">
            <v>4</v>
          </cell>
        </row>
        <row r="138">
          <cell r="H138">
            <v>4</v>
          </cell>
        </row>
        <row r="139">
          <cell r="H139">
            <v>13</v>
          </cell>
        </row>
        <row r="140">
          <cell r="H140">
            <v>13</v>
          </cell>
        </row>
        <row r="142">
          <cell r="H142">
            <v>4</v>
          </cell>
        </row>
        <row r="143">
          <cell r="H143">
            <v>0</v>
          </cell>
        </row>
        <row r="144">
          <cell r="H144">
            <v>4</v>
          </cell>
        </row>
        <row r="145">
          <cell r="H145">
            <v>0</v>
          </cell>
        </row>
        <row r="146">
          <cell r="H146">
            <v>13</v>
          </cell>
        </row>
        <row r="147">
          <cell r="H147">
            <v>9</v>
          </cell>
        </row>
        <row r="148">
          <cell r="H148">
            <v>0</v>
          </cell>
        </row>
        <row r="149">
          <cell r="H149">
            <v>0</v>
          </cell>
        </row>
        <row r="150">
          <cell r="H150">
            <v>12</v>
          </cell>
        </row>
        <row r="153">
          <cell r="H153">
            <v>0</v>
          </cell>
        </row>
        <row r="154">
          <cell r="H154">
            <v>4</v>
          </cell>
        </row>
        <row r="155">
          <cell r="H155">
            <v>0</v>
          </cell>
        </row>
        <row r="156">
          <cell r="H156">
            <v>4</v>
          </cell>
        </row>
        <row r="158">
          <cell r="H158">
            <v>4</v>
          </cell>
        </row>
        <row r="159">
          <cell r="H159">
            <v>3</v>
          </cell>
        </row>
        <row r="160">
          <cell r="H160">
            <v>3</v>
          </cell>
        </row>
        <row r="161">
          <cell r="H161">
            <v>0</v>
          </cell>
        </row>
        <row r="162">
          <cell r="H162">
            <v>4</v>
          </cell>
        </row>
        <row r="164">
          <cell r="H164">
            <v>4</v>
          </cell>
        </row>
        <row r="165">
          <cell r="H165">
            <v>4</v>
          </cell>
        </row>
        <row r="167">
          <cell r="H167">
            <v>3</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15</v>
          </cell>
        </row>
        <row r="190">
          <cell r="H190">
            <v>72</v>
          </cell>
        </row>
        <row r="191">
          <cell r="H191">
            <v>68</v>
          </cell>
        </row>
        <row r="192">
          <cell r="H192">
            <v>28</v>
          </cell>
        </row>
        <row r="193">
          <cell r="H193">
            <v>72</v>
          </cell>
        </row>
        <row r="194">
          <cell r="H194">
            <v>90</v>
          </cell>
        </row>
        <row r="195">
          <cell r="H195">
            <v>75</v>
          </cell>
        </row>
        <row r="196">
          <cell r="H196">
            <v>83</v>
          </cell>
        </row>
        <row r="197">
          <cell r="H197">
            <v>66</v>
          </cell>
        </row>
        <row r="198">
          <cell r="H198">
            <v>80</v>
          </cell>
        </row>
        <row r="199">
          <cell r="H199">
            <v>26</v>
          </cell>
        </row>
        <row r="200">
          <cell r="H200">
            <v>27</v>
          </cell>
        </row>
        <row r="201">
          <cell r="H201">
            <v>52</v>
          </cell>
        </row>
        <row r="202">
          <cell r="H202">
            <v>14</v>
          </cell>
        </row>
        <row r="203">
          <cell r="H203">
            <v>28</v>
          </cell>
        </row>
        <row r="204">
          <cell r="H204">
            <v>28</v>
          </cell>
        </row>
        <row r="205">
          <cell r="H205">
            <v>30</v>
          </cell>
        </row>
        <row r="206">
          <cell r="H206">
            <v>32</v>
          </cell>
        </row>
        <row r="207">
          <cell r="H207">
            <v>77</v>
          </cell>
        </row>
        <row r="208">
          <cell r="H208">
            <v>75</v>
          </cell>
        </row>
        <row r="209">
          <cell r="H209">
            <v>64</v>
          </cell>
        </row>
        <row r="210">
          <cell r="H210">
            <v>67</v>
          </cell>
        </row>
        <row r="211">
          <cell r="H211">
            <v>58</v>
          </cell>
        </row>
        <row r="212">
          <cell r="H212">
            <v>58</v>
          </cell>
        </row>
        <row r="213">
          <cell r="H213">
            <v>75</v>
          </cell>
        </row>
        <row r="214">
          <cell r="H214">
            <v>88</v>
          </cell>
        </row>
        <row r="215">
          <cell r="H215">
            <v>80</v>
          </cell>
        </row>
        <row r="216">
          <cell r="H216">
            <v>64</v>
          </cell>
        </row>
        <row r="217">
          <cell r="H217">
            <v>63</v>
          </cell>
        </row>
        <row r="218">
          <cell r="H218">
            <v>68</v>
          </cell>
        </row>
        <row r="219">
          <cell r="H219">
            <v>63</v>
          </cell>
        </row>
        <row r="220">
          <cell r="H220">
            <v>68</v>
          </cell>
        </row>
        <row r="221">
          <cell r="H221">
            <v>682</v>
          </cell>
        </row>
        <row r="222">
          <cell r="H222">
            <v>672</v>
          </cell>
        </row>
        <row r="223">
          <cell r="H223">
            <v>662</v>
          </cell>
        </row>
        <row r="224">
          <cell r="H224">
            <v>97</v>
          </cell>
        </row>
        <row r="225">
          <cell r="H225">
            <v>93</v>
          </cell>
        </row>
        <row r="226">
          <cell r="H226">
            <v>72</v>
          </cell>
        </row>
        <row r="227">
          <cell r="H227">
            <v>57</v>
          </cell>
        </row>
        <row r="228">
          <cell r="H228">
            <v>73</v>
          </cell>
        </row>
        <row r="229">
          <cell r="H229">
            <v>62</v>
          </cell>
        </row>
        <row r="230">
          <cell r="H230">
            <v>625</v>
          </cell>
        </row>
        <row r="231">
          <cell r="H231">
            <v>58</v>
          </cell>
        </row>
        <row r="232">
          <cell r="H232">
            <v>58</v>
          </cell>
        </row>
        <row r="233">
          <cell r="H233">
            <v>69</v>
          </cell>
        </row>
        <row r="234">
          <cell r="H234">
            <v>68</v>
          </cell>
        </row>
        <row r="235">
          <cell r="H235">
            <v>71</v>
          </cell>
        </row>
        <row r="236">
          <cell r="H236">
            <v>63</v>
          </cell>
        </row>
        <row r="237">
          <cell r="H237">
            <v>80</v>
          </cell>
        </row>
        <row r="238">
          <cell r="H238">
            <v>74</v>
          </cell>
        </row>
        <row r="239">
          <cell r="H239">
            <v>77</v>
          </cell>
        </row>
        <row r="240">
          <cell r="H240">
            <v>96</v>
          </cell>
        </row>
        <row r="241">
          <cell r="H241">
            <v>33</v>
          </cell>
        </row>
        <row r="242">
          <cell r="H242">
            <v>94</v>
          </cell>
        </row>
        <row r="243">
          <cell r="H243">
            <v>95</v>
          </cell>
        </row>
        <row r="244">
          <cell r="H244">
            <v>92</v>
          </cell>
        </row>
        <row r="245">
          <cell r="H245">
            <v>141</v>
          </cell>
        </row>
        <row r="246">
          <cell r="H246">
            <v>19</v>
          </cell>
        </row>
        <row r="247">
          <cell r="H247">
            <v>0</v>
          </cell>
        </row>
        <row r="248">
          <cell r="H248">
            <v>1400</v>
          </cell>
        </row>
        <row r="249">
          <cell r="H249">
            <v>70</v>
          </cell>
        </row>
        <row r="250">
          <cell r="H250">
            <v>700</v>
          </cell>
        </row>
        <row r="251">
          <cell r="H251">
            <v>1400</v>
          </cell>
        </row>
        <row r="252">
          <cell r="H252">
            <v>1400</v>
          </cell>
        </row>
        <row r="253">
          <cell r="H253">
            <v>1500</v>
          </cell>
        </row>
        <row r="254">
          <cell r="H254">
            <v>1500</v>
          </cell>
        </row>
        <row r="255">
          <cell r="H255">
            <v>720</v>
          </cell>
        </row>
        <row r="256">
          <cell r="H256">
            <v>750</v>
          </cell>
        </row>
        <row r="257">
          <cell r="H257">
            <v>700</v>
          </cell>
        </row>
        <row r="258">
          <cell r="H258">
            <v>750</v>
          </cell>
        </row>
        <row r="259">
          <cell r="H259">
            <v>140</v>
          </cell>
        </row>
        <row r="260">
          <cell r="H260">
            <v>1400</v>
          </cell>
        </row>
        <row r="261">
          <cell r="H261">
            <v>700</v>
          </cell>
        </row>
        <row r="262">
          <cell r="H262">
            <v>6</v>
          </cell>
        </row>
        <row r="263">
          <cell r="H263">
            <v>2.4</v>
          </cell>
        </row>
        <row r="264">
          <cell r="H264">
            <v>2.6</v>
          </cell>
        </row>
        <row r="265">
          <cell r="H265">
            <v>150</v>
          </cell>
        </row>
        <row r="266">
          <cell r="H266">
            <v>140</v>
          </cell>
        </row>
        <row r="267">
          <cell r="H267">
            <v>1500</v>
          </cell>
        </row>
        <row r="268">
          <cell r="H268">
            <v>2.4</v>
          </cell>
        </row>
        <row r="269">
          <cell r="H269">
            <v>2.6</v>
          </cell>
        </row>
        <row r="270">
          <cell r="H270">
            <v>2.8000000000000003</v>
          </cell>
        </row>
        <row r="271">
          <cell r="H271">
            <v>1400.2</v>
          </cell>
        </row>
        <row r="272">
          <cell r="H272">
            <v>1500</v>
          </cell>
        </row>
        <row r="273">
          <cell r="H273">
            <v>32</v>
          </cell>
        </row>
        <row r="274">
          <cell r="H274">
            <v>2.8000000000000003</v>
          </cell>
        </row>
        <row r="275">
          <cell r="H275">
            <v>2.6</v>
          </cell>
        </row>
        <row r="276">
          <cell r="H276">
            <v>30</v>
          </cell>
        </row>
        <row r="277">
          <cell r="H277">
            <v>16</v>
          </cell>
        </row>
        <row r="278">
          <cell r="H278">
            <v>1500</v>
          </cell>
        </row>
        <row r="279">
          <cell r="H279">
            <v>700</v>
          </cell>
        </row>
        <row r="280">
          <cell r="H280">
            <v>700</v>
          </cell>
        </row>
        <row r="281">
          <cell r="H281">
            <v>1450</v>
          </cell>
        </row>
        <row r="282">
          <cell r="H282">
            <v>0</v>
          </cell>
        </row>
        <row r="283">
          <cell r="H283">
            <v>0</v>
          </cell>
        </row>
        <row r="284">
          <cell r="H284">
            <v>0</v>
          </cell>
        </row>
        <row r="285">
          <cell r="H285">
            <v>0</v>
          </cell>
        </row>
        <row r="286">
          <cell r="H286">
            <v>4</v>
          </cell>
        </row>
        <row r="289">
          <cell r="H289">
            <v>4</v>
          </cell>
        </row>
        <row r="290">
          <cell r="H290">
            <v>4</v>
          </cell>
        </row>
        <row r="293">
          <cell r="H293">
            <v>4</v>
          </cell>
        </row>
        <row r="294">
          <cell r="H294">
            <v>4</v>
          </cell>
        </row>
        <row r="295">
          <cell r="H295">
            <v>4</v>
          </cell>
        </row>
        <row r="296">
          <cell r="H296">
            <v>4</v>
          </cell>
        </row>
        <row r="298">
          <cell r="H298">
            <v>3</v>
          </cell>
        </row>
        <row r="300">
          <cell r="H300">
            <v>3</v>
          </cell>
        </row>
        <row r="301">
          <cell r="H301">
            <v>3</v>
          </cell>
        </row>
        <row r="302">
          <cell r="H302">
            <v>3</v>
          </cell>
        </row>
        <row r="303">
          <cell r="H303">
            <v>3</v>
          </cell>
        </row>
        <row r="306">
          <cell r="H306">
            <v>2</v>
          </cell>
        </row>
        <row r="308">
          <cell r="H308">
            <v>2</v>
          </cell>
        </row>
        <row r="309">
          <cell r="H309">
            <v>2</v>
          </cell>
        </row>
        <row r="310">
          <cell r="H310">
            <v>2</v>
          </cell>
        </row>
        <row r="311">
          <cell r="H311">
            <v>0</v>
          </cell>
        </row>
        <row r="312">
          <cell r="H312">
            <v>0</v>
          </cell>
        </row>
        <row r="313">
          <cell r="H313">
            <v>0</v>
          </cell>
        </row>
        <row r="314">
          <cell r="H314">
            <v>2</v>
          </cell>
        </row>
        <row r="315">
          <cell r="H315">
            <v>2</v>
          </cell>
        </row>
        <row r="316">
          <cell r="H316">
            <v>0</v>
          </cell>
        </row>
        <row r="317">
          <cell r="H317">
            <v>2</v>
          </cell>
        </row>
        <row r="319">
          <cell r="H319">
            <v>2</v>
          </cell>
        </row>
        <row r="320">
          <cell r="H320">
            <v>2</v>
          </cell>
        </row>
        <row r="321">
          <cell r="H321">
            <v>0</v>
          </cell>
        </row>
        <row r="324">
          <cell r="H324">
            <v>0</v>
          </cell>
        </row>
        <row r="325">
          <cell r="H325">
            <v>105</v>
          </cell>
        </row>
        <row r="327">
          <cell r="H327">
            <v>98</v>
          </cell>
        </row>
        <row r="328">
          <cell r="H328">
            <v>96</v>
          </cell>
        </row>
        <row r="330">
          <cell r="H330">
            <v>94</v>
          </cell>
        </row>
        <row r="332">
          <cell r="H332">
            <v>100</v>
          </cell>
        </row>
        <row r="335">
          <cell r="H335">
            <v>101</v>
          </cell>
        </row>
        <row r="336">
          <cell r="H336">
            <v>101</v>
          </cell>
        </row>
        <row r="337">
          <cell r="H337">
            <v>101</v>
          </cell>
        </row>
        <row r="338">
          <cell r="H338">
            <v>101</v>
          </cell>
        </row>
        <row r="339">
          <cell r="H339">
            <v>100</v>
          </cell>
        </row>
        <row r="340">
          <cell r="H340">
            <v>100</v>
          </cell>
        </row>
        <row r="342">
          <cell r="H342">
            <v>0</v>
          </cell>
        </row>
        <row r="343">
          <cell r="H343">
            <v>94</v>
          </cell>
        </row>
        <row r="344">
          <cell r="H344">
            <v>0</v>
          </cell>
        </row>
        <row r="345">
          <cell r="H345">
            <v>98</v>
          </cell>
        </row>
        <row r="346">
          <cell r="H346">
            <v>101</v>
          </cell>
        </row>
        <row r="347">
          <cell r="H347">
            <v>91</v>
          </cell>
        </row>
        <row r="348">
          <cell r="H348">
            <v>0</v>
          </cell>
        </row>
        <row r="349">
          <cell r="H349">
            <v>0</v>
          </cell>
        </row>
        <row r="350">
          <cell r="H350">
            <v>0</v>
          </cell>
        </row>
        <row r="351">
          <cell r="H351">
            <v>14</v>
          </cell>
        </row>
        <row r="352">
          <cell r="H352">
            <v>0</v>
          </cell>
        </row>
        <row r="353">
          <cell r="H353">
            <v>21</v>
          </cell>
        </row>
        <row r="354">
          <cell r="H354">
            <v>21</v>
          </cell>
        </row>
        <row r="355">
          <cell r="H355">
            <v>0</v>
          </cell>
        </row>
        <row r="356">
          <cell r="H356">
            <v>21</v>
          </cell>
        </row>
        <row r="357">
          <cell r="H357">
            <v>14</v>
          </cell>
        </row>
        <row r="359">
          <cell r="H359">
            <v>14</v>
          </cell>
        </row>
        <row r="360">
          <cell r="H360">
            <v>14</v>
          </cell>
        </row>
        <row r="361">
          <cell r="H361">
            <v>14</v>
          </cell>
        </row>
        <row r="363">
          <cell r="H363">
            <v>14</v>
          </cell>
        </row>
        <row r="364">
          <cell r="H364">
            <v>14</v>
          </cell>
        </row>
        <row r="365">
          <cell r="H365">
            <v>14</v>
          </cell>
        </row>
        <row r="366">
          <cell r="H366">
            <v>14</v>
          </cell>
        </row>
        <row r="370">
          <cell r="H370">
            <v>42</v>
          </cell>
        </row>
        <row r="371">
          <cell r="H371">
            <v>44</v>
          </cell>
        </row>
        <row r="372">
          <cell r="H372">
            <v>16</v>
          </cell>
        </row>
        <row r="374">
          <cell r="H374">
            <v>42</v>
          </cell>
        </row>
        <row r="375">
          <cell r="H375">
            <v>44</v>
          </cell>
        </row>
        <row r="376">
          <cell r="H376">
            <v>19</v>
          </cell>
        </row>
        <row r="377">
          <cell r="H377">
            <v>19</v>
          </cell>
        </row>
        <row r="378">
          <cell r="H378">
            <v>0</v>
          </cell>
        </row>
        <row r="379">
          <cell r="H379">
            <v>12</v>
          </cell>
        </row>
        <row r="380">
          <cell r="H380">
            <v>26</v>
          </cell>
        </row>
        <row r="381">
          <cell r="H381">
            <v>11</v>
          </cell>
        </row>
        <row r="383">
          <cell r="H383">
            <v>16</v>
          </cell>
        </row>
        <row r="384">
          <cell r="H384">
            <v>16</v>
          </cell>
        </row>
        <row r="387">
          <cell r="H387">
            <v>0</v>
          </cell>
        </row>
        <row r="388">
          <cell r="H388">
            <v>2</v>
          </cell>
        </row>
        <row r="389">
          <cell r="H389">
            <v>2</v>
          </cell>
        </row>
        <row r="390">
          <cell r="H390">
            <v>2</v>
          </cell>
        </row>
        <row r="391">
          <cell r="H391">
            <v>3</v>
          </cell>
        </row>
        <row r="392">
          <cell r="H392">
            <v>0</v>
          </cell>
        </row>
        <row r="393">
          <cell r="H393">
            <v>3</v>
          </cell>
        </row>
        <row r="394">
          <cell r="H394">
            <v>3</v>
          </cell>
        </row>
        <row r="395">
          <cell r="H395">
            <v>3</v>
          </cell>
        </row>
        <row r="397">
          <cell r="H397">
            <v>3</v>
          </cell>
        </row>
        <row r="398">
          <cell r="H398">
            <v>3</v>
          </cell>
        </row>
        <row r="399">
          <cell r="H399">
            <v>3</v>
          </cell>
        </row>
        <row r="400">
          <cell r="H400">
            <v>0</v>
          </cell>
        </row>
        <row r="401">
          <cell r="H401">
            <v>2</v>
          </cell>
        </row>
        <row r="402">
          <cell r="H402">
            <v>2</v>
          </cell>
        </row>
        <row r="403">
          <cell r="H403">
            <v>3</v>
          </cell>
        </row>
        <row r="404">
          <cell r="H404">
            <v>0</v>
          </cell>
        </row>
        <row r="405">
          <cell r="H405">
            <v>0</v>
          </cell>
        </row>
        <row r="407">
          <cell r="H407">
            <v>0</v>
          </cell>
        </row>
        <row r="409">
          <cell r="H409">
            <v>0</v>
          </cell>
        </row>
        <row r="410">
          <cell r="H410">
            <v>0</v>
          </cell>
        </row>
        <row r="411">
          <cell r="H411">
            <v>0</v>
          </cell>
        </row>
        <row r="412">
          <cell r="H412">
            <v>0</v>
          </cell>
        </row>
        <row r="413">
          <cell r="H413">
            <v>0</v>
          </cell>
        </row>
        <row r="414">
          <cell r="H414">
            <v>16</v>
          </cell>
        </row>
        <row r="415">
          <cell r="H415">
            <v>0</v>
          </cell>
        </row>
        <row r="416">
          <cell r="H416">
            <v>54</v>
          </cell>
        </row>
        <row r="417">
          <cell r="H417">
            <v>54</v>
          </cell>
        </row>
        <row r="418">
          <cell r="H418">
            <v>66</v>
          </cell>
        </row>
        <row r="419">
          <cell r="H419">
            <v>57</v>
          </cell>
        </row>
        <row r="422">
          <cell r="H422">
            <v>74</v>
          </cell>
        </row>
        <row r="423">
          <cell r="H423">
            <v>73</v>
          </cell>
        </row>
        <row r="425">
          <cell r="H425">
            <v>4</v>
          </cell>
        </row>
        <row r="427">
          <cell r="H427">
            <v>0</v>
          </cell>
        </row>
        <row r="428">
          <cell r="H428">
            <v>0</v>
          </cell>
        </row>
        <row r="429">
          <cell r="H429">
            <v>0</v>
          </cell>
        </row>
        <row r="432">
          <cell r="H432">
            <v>9</v>
          </cell>
        </row>
        <row r="433">
          <cell r="H433">
            <v>282</v>
          </cell>
        </row>
        <row r="434">
          <cell r="H434">
            <v>8</v>
          </cell>
        </row>
        <row r="435">
          <cell r="H435">
            <v>259</v>
          </cell>
        </row>
        <row r="436">
          <cell r="H436">
            <v>10</v>
          </cell>
        </row>
        <row r="437">
          <cell r="H437">
            <v>10</v>
          </cell>
        </row>
        <row r="438">
          <cell r="H438">
            <v>9</v>
          </cell>
        </row>
        <row r="439">
          <cell r="H439">
            <v>8</v>
          </cell>
        </row>
        <row r="440">
          <cell r="H440">
            <v>9</v>
          </cell>
        </row>
        <row r="441">
          <cell r="H441">
            <v>8</v>
          </cell>
        </row>
        <row r="444">
          <cell r="H444">
            <v>13</v>
          </cell>
        </row>
        <row r="445">
          <cell r="H445">
            <v>14</v>
          </cell>
        </row>
        <row r="446">
          <cell r="H446">
            <v>1202</v>
          </cell>
        </row>
        <row r="447">
          <cell r="H447">
            <v>1082</v>
          </cell>
        </row>
        <row r="450">
          <cell r="H450">
            <v>16</v>
          </cell>
        </row>
        <row r="451">
          <cell r="H451">
            <v>32</v>
          </cell>
        </row>
        <row r="452">
          <cell r="H452">
            <v>16</v>
          </cell>
        </row>
        <row r="453">
          <cell r="H453">
            <v>60</v>
          </cell>
        </row>
        <row r="454">
          <cell r="H454">
            <v>17</v>
          </cell>
        </row>
        <row r="455">
          <cell r="H455">
            <v>300</v>
          </cell>
        </row>
        <row r="456">
          <cell r="H456">
            <v>21</v>
          </cell>
        </row>
        <row r="457">
          <cell r="H457">
            <v>295</v>
          </cell>
        </row>
        <row r="458">
          <cell r="H458">
            <v>15</v>
          </cell>
        </row>
        <row r="459">
          <cell r="H459">
            <v>27</v>
          </cell>
        </row>
        <row r="460">
          <cell r="H460">
            <v>23</v>
          </cell>
        </row>
        <row r="461">
          <cell r="H461">
            <v>9</v>
          </cell>
        </row>
        <row r="462">
          <cell r="H462">
            <v>9</v>
          </cell>
        </row>
        <row r="463">
          <cell r="H463">
            <v>0</v>
          </cell>
        </row>
        <row r="464">
          <cell r="H464">
            <v>0</v>
          </cell>
        </row>
        <row r="465">
          <cell r="H465">
            <v>170</v>
          </cell>
        </row>
        <row r="466">
          <cell r="H466">
            <v>30</v>
          </cell>
        </row>
        <row r="467">
          <cell r="H467">
            <v>0</v>
          </cell>
        </row>
        <row r="468">
          <cell r="H468">
            <v>46</v>
          </cell>
        </row>
        <row r="469">
          <cell r="H469">
            <v>20</v>
          </cell>
        </row>
        <row r="470">
          <cell r="H470">
            <v>0</v>
          </cell>
        </row>
        <row r="471">
          <cell r="H471">
            <v>3</v>
          </cell>
        </row>
        <row r="472">
          <cell r="H472">
            <v>6</v>
          </cell>
        </row>
        <row r="473">
          <cell r="H473">
            <v>6</v>
          </cell>
        </row>
        <row r="474">
          <cell r="H474">
            <v>0</v>
          </cell>
        </row>
        <row r="475">
          <cell r="H475">
            <v>0</v>
          </cell>
        </row>
        <row r="476">
          <cell r="H476">
            <v>80</v>
          </cell>
        </row>
        <row r="477">
          <cell r="H477">
            <v>3</v>
          </cell>
        </row>
        <row r="478">
          <cell r="H478">
            <v>0</v>
          </cell>
        </row>
        <row r="479">
          <cell r="H479">
            <v>105</v>
          </cell>
        </row>
        <row r="480">
          <cell r="H480">
            <v>24</v>
          </cell>
        </row>
        <row r="482">
          <cell r="H482">
            <v>30</v>
          </cell>
        </row>
        <row r="483">
          <cell r="H483">
            <v>3</v>
          </cell>
        </row>
        <row r="484">
          <cell r="H484">
            <v>0</v>
          </cell>
        </row>
        <row r="485">
          <cell r="H485">
            <v>30</v>
          </cell>
        </row>
        <row r="486">
          <cell r="H486">
            <v>15</v>
          </cell>
        </row>
        <row r="487">
          <cell r="H487">
            <v>0</v>
          </cell>
        </row>
        <row r="488">
          <cell r="H488">
            <v>0</v>
          </cell>
        </row>
        <row r="489">
          <cell r="H489">
            <v>450</v>
          </cell>
        </row>
        <row r="490">
          <cell r="H490">
            <v>162</v>
          </cell>
        </row>
        <row r="491">
          <cell r="H491">
            <v>15</v>
          </cell>
        </row>
        <row r="492">
          <cell r="H492">
            <v>0</v>
          </cell>
        </row>
        <row r="493">
          <cell r="H493">
            <v>360</v>
          </cell>
        </row>
        <row r="494">
          <cell r="H494">
            <v>28</v>
          </cell>
        </row>
        <row r="495">
          <cell r="H495">
            <v>0</v>
          </cell>
        </row>
        <row r="496">
          <cell r="H496">
            <v>20</v>
          </cell>
        </row>
        <row r="497">
          <cell r="H497">
            <v>3</v>
          </cell>
        </row>
        <row r="498">
          <cell r="H498">
            <v>90</v>
          </cell>
        </row>
        <row r="499">
          <cell r="H499">
            <v>0</v>
          </cell>
        </row>
        <row r="500">
          <cell r="H500">
            <v>20</v>
          </cell>
        </row>
        <row r="501">
          <cell r="H501">
            <v>0</v>
          </cell>
        </row>
        <row r="502">
          <cell r="H502">
            <v>3</v>
          </cell>
        </row>
        <row r="503">
          <cell r="H503">
            <v>0</v>
          </cell>
        </row>
        <row r="504">
          <cell r="H504">
            <v>80</v>
          </cell>
        </row>
        <row r="505">
          <cell r="H505">
            <v>23</v>
          </cell>
        </row>
        <row r="506">
          <cell r="H506">
            <v>0</v>
          </cell>
        </row>
        <row r="507">
          <cell r="H507">
            <v>50</v>
          </cell>
        </row>
        <row r="508">
          <cell r="H508">
            <v>5</v>
          </cell>
        </row>
        <row r="509">
          <cell r="H509">
            <v>12</v>
          </cell>
        </row>
        <row r="510">
          <cell r="H510">
            <v>0</v>
          </cell>
        </row>
        <row r="511">
          <cell r="H511">
            <v>30</v>
          </cell>
        </row>
        <row r="512">
          <cell r="H512">
            <v>1</v>
          </cell>
        </row>
        <row r="513">
          <cell r="H513">
            <v>0</v>
          </cell>
        </row>
        <row r="514">
          <cell r="H514">
            <v>1</v>
          </cell>
        </row>
        <row r="517">
          <cell r="H517">
            <v>85</v>
          </cell>
        </row>
        <row r="518">
          <cell r="H518">
            <v>175</v>
          </cell>
        </row>
        <row r="519">
          <cell r="H519">
            <v>360</v>
          </cell>
        </row>
        <row r="520">
          <cell r="H520">
            <v>81</v>
          </cell>
        </row>
        <row r="521">
          <cell r="H521">
            <v>86</v>
          </cell>
        </row>
        <row r="522">
          <cell r="H522">
            <v>10</v>
          </cell>
        </row>
        <row r="523">
          <cell r="H523">
            <v>10</v>
          </cell>
        </row>
        <row r="524">
          <cell r="H524">
            <v>6</v>
          </cell>
        </row>
        <row r="525">
          <cell r="H525">
            <v>0</v>
          </cell>
        </row>
        <row r="526">
          <cell r="H526">
            <v>138</v>
          </cell>
        </row>
        <row r="527">
          <cell r="H527">
            <v>341</v>
          </cell>
        </row>
        <row r="528">
          <cell r="H528">
            <v>57</v>
          </cell>
        </row>
        <row r="529">
          <cell r="H529">
            <v>10</v>
          </cell>
        </row>
        <row r="530">
          <cell r="H530">
            <v>12</v>
          </cell>
        </row>
        <row r="531">
          <cell r="H531">
            <v>0</v>
          </cell>
        </row>
        <row r="532">
          <cell r="H532">
            <v>9</v>
          </cell>
        </row>
        <row r="535">
          <cell r="H535">
            <v>6</v>
          </cell>
        </row>
        <row r="536">
          <cell r="H536">
            <v>6</v>
          </cell>
        </row>
        <row r="537">
          <cell r="H537">
            <v>11</v>
          </cell>
        </row>
        <row r="538">
          <cell r="H538">
            <v>16</v>
          </cell>
        </row>
        <row r="539">
          <cell r="H539">
            <v>143</v>
          </cell>
        </row>
        <row r="540">
          <cell r="H540">
            <v>46</v>
          </cell>
        </row>
        <row r="541">
          <cell r="H541">
            <v>20</v>
          </cell>
        </row>
        <row r="542">
          <cell r="H542">
            <v>10</v>
          </cell>
        </row>
        <row r="543">
          <cell r="H543">
            <v>367</v>
          </cell>
        </row>
        <row r="544">
          <cell r="H544">
            <v>522</v>
          </cell>
        </row>
        <row r="545">
          <cell r="H545">
            <v>637</v>
          </cell>
        </row>
        <row r="546">
          <cell r="H546">
            <v>582</v>
          </cell>
        </row>
        <row r="547">
          <cell r="H547">
            <v>582</v>
          </cell>
        </row>
        <row r="548">
          <cell r="H548">
            <v>117</v>
          </cell>
        </row>
        <row r="549">
          <cell r="H549">
            <v>535</v>
          </cell>
        </row>
        <row r="550">
          <cell r="H550">
            <v>435</v>
          </cell>
        </row>
        <row r="551">
          <cell r="H551">
            <v>0</v>
          </cell>
        </row>
        <row r="552">
          <cell r="H552">
            <v>162</v>
          </cell>
        </row>
        <row r="553">
          <cell r="H553">
            <v>3</v>
          </cell>
        </row>
        <row r="554">
          <cell r="H554">
            <v>3</v>
          </cell>
        </row>
        <row r="555">
          <cell r="H555">
            <v>0</v>
          </cell>
        </row>
        <row r="556">
          <cell r="H556">
            <v>0</v>
          </cell>
        </row>
        <row r="557">
          <cell r="H557">
            <v>0</v>
          </cell>
        </row>
        <row r="558">
          <cell r="H558">
            <v>0</v>
          </cell>
        </row>
        <row r="559">
          <cell r="H559">
            <v>22</v>
          </cell>
        </row>
        <row r="561">
          <cell r="H561">
            <v>0</v>
          </cell>
        </row>
        <row r="562">
          <cell r="H562">
            <v>96</v>
          </cell>
        </row>
        <row r="563">
          <cell r="H563">
            <v>96</v>
          </cell>
        </row>
        <row r="564">
          <cell r="H564">
            <v>96</v>
          </cell>
        </row>
        <row r="565">
          <cell r="H565">
            <v>0</v>
          </cell>
        </row>
        <row r="566">
          <cell r="H566">
            <v>112</v>
          </cell>
        </row>
        <row r="567">
          <cell r="H567">
            <v>62</v>
          </cell>
        </row>
        <row r="568">
          <cell r="H568">
            <v>92</v>
          </cell>
        </row>
      </sheetData>
      <sheetData sheetId="5">
        <row r="9">
          <cell r="H9">
            <v>84</v>
          </cell>
        </row>
        <row r="10">
          <cell r="H10">
            <v>10</v>
          </cell>
        </row>
        <row r="11">
          <cell r="H11">
            <v>10</v>
          </cell>
        </row>
        <row r="12">
          <cell r="H12">
            <v>1000</v>
          </cell>
        </row>
        <row r="13">
          <cell r="H13">
            <v>220</v>
          </cell>
        </row>
        <row r="14">
          <cell r="H14">
            <v>33</v>
          </cell>
        </row>
        <row r="15">
          <cell r="H15">
            <v>0</v>
          </cell>
        </row>
        <row r="16">
          <cell r="H16">
            <v>19</v>
          </cell>
        </row>
        <row r="17">
          <cell r="H17">
            <v>16</v>
          </cell>
        </row>
        <row r="18">
          <cell r="H18">
            <v>19</v>
          </cell>
        </row>
        <row r="19">
          <cell r="H19">
            <v>16</v>
          </cell>
        </row>
        <row r="20">
          <cell r="H20">
            <v>0</v>
          </cell>
        </row>
        <row r="21">
          <cell r="H21">
            <v>0</v>
          </cell>
        </row>
        <row r="22">
          <cell r="H22">
            <v>0</v>
          </cell>
        </row>
        <row r="23">
          <cell r="H23">
            <v>0</v>
          </cell>
        </row>
        <row r="24">
          <cell r="H24">
            <v>0</v>
          </cell>
        </row>
        <row r="25">
          <cell r="H25">
            <v>0</v>
          </cell>
        </row>
        <row r="26">
          <cell r="H26">
            <v>0</v>
          </cell>
        </row>
        <row r="27">
          <cell r="H27">
            <v>0</v>
          </cell>
        </row>
        <row r="28">
          <cell r="H28">
            <v>0</v>
          </cell>
        </row>
        <row r="29">
          <cell r="H29">
            <v>0</v>
          </cell>
        </row>
        <row r="30">
          <cell r="H30">
            <v>0</v>
          </cell>
        </row>
        <row r="31">
          <cell r="H31">
            <v>0</v>
          </cell>
        </row>
        <row r="32">
          <cell r="H32">
            <v>0</v>
          </cell>
        </row>
        <row r="33">
          <cell r="H33">
            <v>0</v>
          </cell>
        </row>
        <row r="34">
          <cell r="H34">
            <v>0</v>
          </cell>
        </row>
        <row r="36">
          <cell r="H36">
            <v>0</v>
          </cell>
        </row>
        <row r="37">
          <cell r="H37">
            <v>0</v>
          </cell>
        </row>
        <row r="40">
          <cell r="H40">
            <v>25</v>
          </cell>
        </row>
        <row r="41">
          <cell r="H41">
            <v>100</v>
          </cell>
        </row>
        <row r="42">
          <cell r="H42">
            <v>200</v>
          </cell>
        </row>
        <row r="43">
          <cell r="H43">
            <v>0</v>
          </cell>
        </row>
        <row r="44">
          <cell r="H44">
            <v>0</v>
          </cell>
        </row>
        <row r="45">
          <cell r="H45">
            <v>0</v>
          </cell>
        </row>
        <row r="46">
          <cell r="H46">
            <v>336</v>
          </cell>
        </row>
        <row r="47">
          <cell r="H47">
            <v>0</v>
          </cell>
        </row>
        <row r="48">
          <cell r="H48">
            <v>0</v>
          </cell>
        </row>
        <row r="49">
          <cell r="H49">
            <v>0</v>
          </cell>
        </row>
        <row r="50">
          <cell r="H50">
            <v>0</v>
          </cell>
        </row>
        <row r="51">
          <cell r="H51">
            <v>0</v>
          </cell>
        </row>
        <row r="52">
          <cell r="H52">
            <v>0</v>
          </cell>
        </row>
        <row r="53">
          <cell r="H53">
            <v>0</v>
          </cell>
        </row>
        <row r="54">
          <cell r="H54">
            <v>0</v>
          </cell>
        </row>
        <row r="55">
          <cell r="H55">
            <v>0</v>
          </cell>
        </row>
        <row r="56">
          <cell r="H56">
            <v>0</v>
          </cell>
        </row>
        <row r="57">
          <cell r="H57">
            <v>3</v>
          </cell>
        </row>
        <row r="58">
          <cell r="H58">
            <v>4</v>
          </cell>
        </row>
        <row r="59">
          <cell r="H59">
            <v>6</v>
          </cell>
        </row>
        <row r="60">
          <cell r="H60">
            <v>360</v>
          </cell>
        </row>
        <row r="61">
          <cell r="H61">
            <v>10</v>
          </cell>
        </row>
        <row r="62">
          <cell r="H62">
            <v>10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5">
          <cell r="H75">
            <v>0</v>
          </cell>
        </row>
        <row r="76">
          <cell r="H76">
            <v>0</v>
          </cell>
        </row>
        <row r="77">
          <cell r="H77">
            <v>0</v>
          </cell>
        </row>
        <row r="79">
          <cell r="H79">
            <v>0</v>
          </cell>
        </row>
        <row r="81">
          <cell r="H81">
            <v>0</v>
          </cell>
        </row>
        <row r="82">
          <cell r="H82">
            <v>0</v>
          </cell>
        </row>
        <row r="84">
          <cell r="H84">
            <v>0</v>
          </cell>
        </row>
        <row r="86">
          <cell r="H86">
            <v>0</v>
          </cell>
        </row>
        <row r="87">
          <cell r="H87">
            <v>0</v>
          </cell>
        </row>
        <row r="89">
          <cell r="H89">
            <v>0</v>
          </cell>
        </row>
        <row r="90">
          <cell r="H90">
            <v>0</v>
          </cell>
        </row>
        <row r="92">
          <cell r="H92">
            <v>0</v>
          </cell>
        </row>
        <row r="93">
          <cell r="H93">
            <v>0</v>
          </cell>
        </row>
        <row r="94">
          <cell r="H94">
            <v>0</v>
          </cell>
        </row>
        <row r="95">
          <cell r="H95">
            <v>0</v>
          </cell>
        </row>
        <row r="96">
          <cell r="H96">
            <v>346</v>
          </cell>
        </row>
        <row r="97">
          <cell r="H97">
            <v>36</v>
          </cell>
        </row>
        <row r="98">
          <cell r="H98">
            <v>727</v>
          </cell>
        </row>
        <row r="100">
          <cell r="H100">
            <v>0</v>
          </cell>
        </row>
        <row r="102">
          <cell r="H102">
            <v>0</v>
          </cell>
        </row>
        <row r="103">
          <cell r="H103">
            <v>0</v>
          </cell>
        </row>
        <row r="104">
          <cell r="H104">
            <v>0</v>
          </cell>
        </row>
        <row r="105">
          <cell r="H105">
            <v>0</v>
          </cell>
        </row>
        <row r="106">
          <cell r="H106">
            <v>0</v>
          </cell>
        </row>
        <row r="107">
          <cell r="H107">
            <v>0</v>
          </cell>
        </row>
        <row r="108">
          <cell r="H108">
            <v>0</v>
          </cell>
        </row>
        <row r="109">
          <cell r="H109">
            <v>0</v>
          </cell>
        </row>
        <row r="110">
          <cell r="H110">
            <v>0</v>
          </cell>
        </row>
        <row r="112">
          <cell r="H112">
            <v>0</v>
          </cell>
        </row>
        <row r="114">
          <cell r="H114">
            <v>0</v>
          </cell>
        </row>
        <row r="115">
          <cell r="H115">
            <v>0</v>
          </cell>
        </row>
        <row r="116">
          <cell r="H116">
            <v>0</v>
          </cell>
        </row>
        <row r="117">
          <cell r="H117">
            <v>0</v>
          </cell>
        </row>
        <row r="118">
          <cell r="H118">
            <v>0</v>
          </cell>
        </row>
        <row r="119">
          <cell r="H119">
            <v>0</v>
          </cell>
        </row>
        <row r="121">
          <cell r="H121">
            <v>0</v>
          </cell>
        </row>
        <row r="122">
          <cell r="H122">
            <v>0</v>
          </cell>
        </row>
        <row r="123">
          <cell r="H123">
            <v>0</v>
          </cell>
        </row>
        <row r="124">
          <cell r="H124">
            <v>30</v>
          </cell>
        </row>
        <row r="125">
          <cell r="H125">
            <v>30</v>
          </cell>
        </row>
        <row r="126">
          <cell r="H126">
            <v>27</v>
          </cell>
        </row>
        <row r="127">
          <cell r="H127">
            <v>17</v>
          </cell>
        </row>
        <row r="128">
          <cell r="H128">
            <v>19</v>
          </cell>
        </row>
        <row r="133">
          <cell r="H133">
            <v>0</v>
          </cell>
        </row>
        <row r="134">
          <cell r="H134">
            <v>0</v>
          </cell>
        </row>
        <row r="135">
          <cell r="H135">
            <v>0</v>
          </cell>
        </row>
        <row r="137">
          <cell r="H137">
            <v>0</v>
          </cell>
        </row>
        <row r="138">
          <cell r="H138">
            <v>0</v>
          </cell>
        </row>
        <row r="139">
          <cell r="H139">
            <v>0</v>
          </cell>
        </row>
        <row r="140">
          <cell r="H140">
            <v>0</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3">
          <cell r="H153">
            <v>0</v>
          </cell>
        </row>
        <row r="154">
          <cell r="H154">
            <v>0</v>
          </cell>
        </row>
        <row r="155">
          <cell r="H155">
            <v>0</v>
          </cell>
        </row>
        <row r="156">
          <cell r="H156">
            <v>0</v>
          </cell>
        </row>
        <row r="158">
          <cell r="H158">
            <v>0</v>
          </cell>
        </row>
        <row r="159">
          <cell r="H159">
            <v>0</v>
          </cell>
        </row>
        <row r="160">
          <cell r="H160">
            <v>0</v>
          </cell>
        </row>
        <row r="161">
          <cell r="H161">
            <v>0</v>
          </cell>
        </row>
        <row r="162">
          <cell r="H162">
            <v>0</v>
          </cell>
        </row>
        <row r="164">
          <cell r="H164">
            <v>0</v>
          </cell>
        </row>
        <row r="165">
          <cell r="H165">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22</v>
          </cell>
        </row>
        <row r="190">
          <cell r="H190">
            <v>72</v>
          </cell>
        </row>
        <row r="191">
          <cell r="H191">
            <v>73</v>
          </cell>
        </row>
        <row r="192">
          <cell r="H192">
            <v>22</v>
          </cell>
        </row>
        <row r="193">
          <cell r="H193">
            <v>66</v>
          </cell>
        </row>
        <row r="194">
          <cell r="H194">
            <v>77</v>
          </cell>
        </row>
        <row r="195">
          <cell r="H195">
            <v>75</v>
          </cell>
        </row>
        <row r="196">
          <cell r="H196">
            <v>69</v>
          </cell>
        </row>
        <row r="197">
          <cell r="H197">
            <v>69</v>
          </cell>
        </row>
        <row r="198">
          <cell r="H198">
            <v>71</v>
          </cell>
        </row>
        <row r="199">
          <cell r="H199">
            <v>19</v>
          </cell>
        </row>
        <row r="200">
          <cell r="H200">
            <v>20</v>
          </cell>
        </row>
        <row r="201">
          <cell r="H201">
            <v>44</v>
          </cell>
        </row>
        <row r="202">
          <cell r="H202">
            <v>11</v>
          </cell>
        </row>
        <row r="203">
          <cell r="H203">
            <v>22</v>
          </cell>
        </row>
        <row r="204">
          <cell r="H204">
            <v>22</v>
          </cell>
        </row>
        <row r="205">
          <cell r="H205">
            <v>22</v>
          </cell>
        </row>
        <row r="206">
          <cell r="H206">
            <v>22</v>
          </cell>
        </row>
        <row r="207">
          <cell r="H207">
            <v>77</v>
          </cell>
        </row>
        <row r="208">
          <cell r="H208">
            <v>71</v>
          </cell>
        </row>
        <row r="209">
          <cell r="H209">
            <v>66</v>
          </cell>
        </row>
        <row r="210">
          <cell r="H210">
            <v>73</v>
          </cell>
        </row>
        <row r="211">
          <cell r="H211">
            <v>64</v>
          </cell>
        </row>
        <row r="212">
          <cell r="H212">
            <v>64</v>
          </cell>
        </row>
        <row r="213">
          <cell r="H213">
            <v>76</v>
          </cell>
        </row>
        <row r="214">
          <cell r="H214">
            <v>77</v>
          </cell>
        </row>
        <row r="215">
          <cell r="H215">
            <v>64</v>
          </cell>
        </row>
        <row r="216">
          <cell r="H216">
            <v>69</v>
          </cell>
        </row>
        <row r="217">
          <cell r="H217">
            <v>67</v>
          </cell>
        </row>
        <row r="218">
          <cell r="H218">
            <v>54</v>
          </cell>
        </row>
        <row r="219">
          <cell r="H219">
            <v>60</v>
          </cell>
        </row>
        <row r="220">
          <cell r="H220">
            <v>57</v>
          </cell>
        </row>
        <row r="221">
          <cell r="H221">
            <v>381</v>
          </cell>
        </row>
        <row r="222">
          <cell r="H222">
            <v>495</v>
          </cell>
        </row>
        <row r="223">
          <cell r="H223">
            <v>495</v>
          </cell>
        </row>
        <row r="224">
          <cell r="H224">
            <v>180</v>
          </cell>
        </row>
        <row r="225">
          <cell r="H225">
            <v>70</v>
          </cell>
        </row>
        <row r="226">
          <cell r="H226">
            <v>62</v>
          </cell>
        </row>
        <row r="227">
          <cell r="H227">
            <v>66</v>
          </cell>
        </row>
        <row r="228">
          <cell r="H228">
            <v>61</v>
          </cell>
        </row>
        <row r="229">
          <cell r="H229">
            <v>64</v>
          </cell>
        </row>
        <row r="230">
          <cell r="H230">
            <v>510</v>
          </cell>
        </row>
        <row r="231">
          <cell r="H231">
            <v>65</v>
          </cell>
        </row>
        <row r="232">
          <cell r="H232">
            <v>75</v>
          </cell>
        </row>
        <row r="233">
          <cell r="H233">
            <v>73</v>
          </cell>
        </row>
        <row r="234">
          <cell r="H234">
            <v>75</v>
          </cell>
        </row>
        <row r="235">
          <cell r="H235">
            <v>74</v>
          </cell>
        </row>
        <row r="236">
          <cell r="H236">
            <v>72</v>
          </cell>
        </row>
        <row r="237">
          <cell r="H237">
            <v>75</v>
          </cell>
        </row>
        <row r="238">
          <cell r="H238">
            <v>75</v>
          </cell>
        </row>
        <row r="239">
          <cell r="H239">
            <v>65</v>
          </cell>
        </row>
        <row r="240">
          <cell r="H240">
            <v>74</v>
          </cell>
        </row>
        <row r="241">
          <cell r="H241">
            <v>22</v>
          </cell>
        </row>
        <row r="242">
          <cell r="H242">
            <v>76</v>
          </cell>
        </row>
        <row r="243">
          <cell r="H243">
            <v>74</v>
          </cell>
        </row>
        <row r="244">
          <cell r="H244">
            <v>74</v>
          </cell>
        </row>
        <row r="245">
          <cell r="H245">
            <v>151</v>
          </cell>
        </row>
        <row r="246">
          <cell r="H246">
            <v>22</v>
          </cell>
        </row>
        <row r="247">
          <cell r="H247">
            <v>0</v>
          </cell>
        </row>
        <row r="248">
          <cell r="H248">
            <v>1080</v>
          </cell>
        </row>
        <row r="249">
          <cell r="H249">
            <v>54</v>
          </cell>
        </row>
        <row r="250">
          <cell r="H250">
            <v>490</v>
          </cell>
        </row>
        <row r="251">
          <cell r="H251">
            <v>1000</v>
          </cell>
        </row>
        <row r="252">
          <cell r="H252">
            <v>980</v>
          </cell>
        </row>
        <row r="253">
          <cell r="H253">
            <v>1000</v>
          </cell>
        </row>
        <row r="254">
          <cell r="H254">
            <v>985</v>
          </cell>
        </row>
        <row r="255">
          <cell r="H255">
            <v>540</v>
          </cell>
        </row>
        <row r="256">
          <cell r="H256">
            <v>535</v>
          </cell>
        </row>
        <row r="257">
          <cell r="H257">
            <v>550</v>
          </cell>
        </row>
        <row r="258">
          <cell r="H258">
            <v>545</v>
          </cell>
        </row>
        <row r="259">
          <cell r="H259">
            <v>105</v>
          </cell>
        </row>
        <row r="260">
          <cell r="H260">
            <v>1100</v>
          </cell>
        </row>
        <row r="261">
          <cell r="H261">
            <v>550</v>
          </cell>
        </row>
        <row r="262">
          <cell r="H262">
            <v>5.5</v>
          </cell>
        </row>
        <row r="263">
          <cell r="H263">
            <v>2.1999999999999997</v>
          </cell>
        </row>
        <row r="264">
          <cell r="H264">
            <v>2.1999999999999997</v>
          </cell>
        </row>
        <row r="265">
          <cell r="H265">
            <v>108</v>
          </cell>
        </row>
        <row r="266">
          <cell r="H266">
            <v>108</v>
          </cell>
        </row>
        <row r="267">
          <cell r="H267">
            <v>1065</v>
          </cell>
        </row>
        <row r="268">
          <cell r="H268">
            <v>2.1999999999999997</v>
          </cell>
        </row>
        <row r="269">
          <cell r="H269">
            <v>2.1999999999999997</v>
          </cell>
        </row>
        <row r="270">
          <cell r="H270">
            <v>2.1999999999999997</v>
          </cell>
        </row>
        <row r="271">
          <cell r="H271">
            <v>1070</v>
          </cell>
        </row>
        <row r="272">
          <cell r="H272">
            <v>1060</v>
          </cell>
        </row>
        <row r="273">
          <cell r="H273">
            <v>22</v>
          </cell>
        </row>
        <row r="274">
          <cell r="H274">
            <v>2.1999999999999997</v>
          </cell>
        </row>
        <row r="275">
          <cell r="H275">
            <v>2.1999999999999997</v>
          </cell>
        </row>
        <row r="276">
          <cell r="H276">
            <v>22</v>
          </cell>
        </row>
        <row r="277">
          <cell r="H277">
            <v>11</v>
          </cell>
        </row>
        <row r="278">
          <cell r="H278">
            <v>1090</v>
          </cell>
        </row>
        <row r="279">
          <cell r="H279">
            <v>550</v>
          </cell>
        </row>
        <row r="280">
          <cell r="H280">
            <v>550</v>
          </cell>
        </row>
        <row r="281">
          <cell r="H281">
            <v>1075</v>
          </cell>
        </row>
        <row r="282">
          <cell r="H282">
            <v>0</v>
          </cell>
        </row>
        <row r="283">
          <cell r="H283">
            <v>0</v>
          </cell>
        </row>
        <row r="284">
          <cell r="H284">
            <v>0</v>
          </cell>
        </row>
        <row r="285">
          <cell r="H285">
            <v>0</v>
          </cell>
        </row>
        <row r="286">
          <cell r="H286">
            <v>0</v>
          </cell>
        </row>
        <row r="289">
          <cell r="H289">
            <v>0</v>
          </cell>
        </row>
        <row r="290">
          <cell r="H290">
            <v>0</v>
          </cell>
        </row>
        <row r="293">
          <cell r="H293">
            <v>0</v>
          </cell>
        </row>
        <row r="294">
          <cell r="H294">
            <v>0</v>
          </cell>
        </row>
        <row r="295">
          <cell r="H295">
            <v>0</v>
          </cell>
        </row>
        <row r="296">
          <cell r="H296">
            <v>0</v>
          </cell>
        </row>
        <row r="298">
          <cell r="H298">
            <v>0</v>
          </cell>
        </row>
        <row r="300">
          <cell r="H300">
            <v>0</v>
          </cell>
        </row>
        <row r="301">
          <cell r="H301">
            <v>0</v>
          </cell>
        </row>
        <row r="302">
          <cell r="H302">
            <v>0</v>
          </cell>
        </row>
        <row r="303">
          <cell r="H303">
            <v>0</v>
          </cell>
        </row>
        <row r="306">
          <cell r="H306">
            <v>0</v>
          </cell>
        </row>
        <row r="308">
          <cell r="H308">
            <v>0</v>
          </cell>
        </row>
        <row r="309">
          <cell r="H309">
            <v>0</v>
          </cell>
        </row>
        <row r="310">
          <cell r="H310">
            <v>0</v>
          </cell>
        </row>
        <row r="311">
          <cell r="H311">
            <v>0</v>
          </cell>
        </row>
        <row r="312">
          <cell r="H312">
            <v>0</v>
          </cell>
        </row>
        <row r="313">
          <cell r="H313">
            <v>0</v>
          </cell>
        </row>
        <row r="314">
          <cell r="H314">
            <v>0</v>
          </cell>
        </row>
        <row r="315">
          <cell r="H315">
            <v>0</v>
          </cell>
        </row>
        <row r="316">
          <cell r="H316">
            <v>0</v>
          </cell>
        </row>
        <row r="317">
          <cell r="H317">
            <v>0</v>
          </cell>
        </row>
        <row r="319">
          <cell r="H319">
            <v>0</v>
          </cell>
        </row>
        <row r="320">
          <cell r="H320">
            <v>0</v>
          </cell>
        </row>
        <row r="321">
          <cell r="H321">
            <v>0</v>
          </cell>
        </row>
        <row r="324">
          <cell r="H324">
            <v>0</v>
          </cell>
        </row>
        <row r="325">
          <cell r="H325">
            <v>77</v>
          </cell>
        </row>
        <row r="327">
          <cell r="H327">
            <v>77</v>
          </cell>
        </row>
        <row r="328">
          <cell r="H328">
            <v>77</v>
          </cell>
        </row>
        <row r="330">
          <cell r="H330">
            <v>77</v>
          </cell>
        </row>
        <row r="332">
          <cell r="H332">
            <v>75</v>
          </cell>
        </row>
        <row r="335">
          <cell r="H335">
            <v>77</v>
          </cell>
        </row>
        <row r="336">
          <cell r="H336">
            <v>77</v>
          </cell>
        </row>
        <row r="337">
          <cell r="H337">
            <v>77</v>
          </cell>
        </row>
        <row r="338">
          <cell r="H338">
            <v>77</v>
          </cell>
        </row>
        <row r="339">
          <cell r="H339">
            <v>77</v>
          </cell>
        </row>
        <row r="340">
          <cell r="H340">
            <v>77</v>
          </cell>
        </row>
        <row r="342">
          <cell r="H342">
            <v>0</v>
          </cell>
        </row>
        <row r="343">
          <cell r="H343">
            <v>77</v>
          </cell>
        </row>
        <row r="344">
          <cell r="H344">
            <v>0</v>
          </cell>
        </row>
        <row r="345">
          <cell r="H345">
            <v>77</v>
          </cell>
        </row>
        <row r="346">
          <cell r="H346">
            <v>77</v>
          </cell>
        </row>
        <row r="347">
          <cell r="H347">
            <v>77</v>
          </cell>
        </row>
        <row r="348">
          <cell r="H348">
            <v>0</v>
          </cell>
        </row>
        <row r="349">
          <cell r="H349">
            <v>0</v>
          </cell>
        </row>
        <row r="350">
          <cell r="H350">
            <v>0</v>
          </cell>
        </row>
        <row r="351">
          <cell r="H351">
            <v>0</v>
          </cell>
        </row>
        <row r="352">
          <cell r="H352">
            <v>0</v>
          </cell>
        </row>
        <row r="353">
          <cell r="H353">
            <v>0</v>
          </cell>
        </row>
        <row r="354">
          <cell r="H354">
            <v>0</v>
          </cell>
        </row>
        <row r="355">
          <cell r="H355">
            <v>0</v>
          </cell>
        </row>
        <row r="356">
          <cell r="H356">
            <v>0</v>
          </cell>
        </row>
        <row r="357">
          <cell r="H357">
            <v>0</v>
          </cell>
        </row>
        <row r="359">
          <cell r="H359">
            <v>0</v>
          </cell>
        </row>
        <row r="360">
          <cell r="H360">
            <v>0</v>
          </cell>
        </row>
        <row r="361">
          <cell r="H361">
            <v>0</v>
          </cell>
        </row>
        <row r="363">
          <cell r="H363">
            <v>0</v>
          </cell>
        </row>
        <row r="364">
          <cell r="H364">
            <v>0</v>
          </cell>
        </row>
        <row r="365">
          <cell r="H365">
            <v>0</v>
          </cell>
        </row>
        <row r="366">
          <cell r="H366">
            <v>0</v>
          </cell>
        </row>
        <row r="370">
          <cell r="H370">
            <v>41</v>
          </cell>
        </row>
        <row r="371">
          <cell r="H371">
            <v>41</v>
          </cell>
        </row>
        <row r="372">
          <cell r="H372">
            <v>11</v>
          </cell>
        </row>
        <row r="374">
          <cell r="H374">
            <v>42</v>
          </cell>
        </row>
        <row r="375">
          <cell r="H375">
            <v>42</v>
          </cell>
        </row>
        <row r="376">
          <cell r="H376">
            <v>10</v>
          </cell>
        </row>
        <row r="377">
          <cell r="H377">
            <v>22</v>
          </cell>
        </row>
        <row r="378">
          <cell r="H378">
            <v>0</v>
          </cell>
        </row>
        <row r="379">
          <cell r="H379">
            <v>11</v>
          </cell>
        </row>
        <row r="380">
          <cell r="H380">
            <v>42</v>
          </cell>
        </row>
        <row r="381">
          <cell r="H381">
            <v>10</v>
          </cell>
        </row>
        <row r="383">
          <cell r="H383">
            <v>10</v>
          </cell>
        </row>
        <row r="384">
          <cell r="H384">
            <v>10</v>
          </cell>
        </row>
        <row r="387">
          <cell r="H387">
            <v>0</v>
          </cell>
        </row>
        <row r="388">
          <cell r="H388">
            <v>0</v>
          </cell>
        </row>
        <row r="389">
          <cell r="H389">
            <v>0</v>
          </cell>
        </row>
        <row r="390">
          <cell r="H390">
            <v>0</v>
          </cell>
        </row>
        <row r="391">
          <cell r="H391">
            <v>0</v>
          </cell>
        </row>
        <row r="392">
          <cell r="H392">
            <v>0</v>
          </cell>
        </row>
        <row r="393">
          <cell r="H393">
            <v>0</v>
          </cell>
        </row>
        <row r="394">
          <cell r="H394">
            <v>0</v>
          </cell>
        </row>
        <row r="395">
          <cell r="H395">
            <v>0</v>
          </cell>
        </row>
        <row r="397">
          <cell r="H397">
            <v>0</v>
          </cell>
        </row>
        <row r="398">
          <cell r="H398">
            <v>0</v>
          </cell>
        </row>
        <row r="399">
          <cell r="H399">
            <v>0</v>
          </cell>
        </row>
        <row r="400">
          <cell r="H400">
            <v>0</v>
          </cell>
        </row>
        <row r="401">
          <cell r="H401">
            <v>0</v>
          </cell>
        </row>
        <row r="402">
          <cell r="H402">
            <v>0</v>
          </cell>
        </row>
        <row r="403">
          <cell r="H403">
            <v>0</v>
          </cell>
        </row>
        <row r="404">
          <cell r="H404">
            <v>0</v>
          </cell>
        </row>
        <row r="405">
          <cell r="H405">
            <v>0</v>
          </cell>
        </row>
        <row r="407">
          <cell r="H407">
            <v>0</v>
          </cell>
        </row>
        <row r="409">
          <cell r="H409">
            <v>0</v>
          </cell>
        </row>
        <row r="410">
          <cell r="H410">
            <v>0</v>
          </cell>
        </row>
        <row r="411">
          <cell r="H411">
            <v>0</v>
          </cell>
        </row>
        <row r="412">
          <cell r="H412">
            <v>0</v>
          </cell>
        </row>
        <row r="413">
          <cell r="H413">
            <v>0</v>
          </cell>
        </row>
        <row r="414">
          <cell r="H414">
            <v>17</v>
          </cell>
        </row>
        <row r="415">
          <cell r="H415">
            <v>0</v>
          </cell>
        </row>
        <row r="416">
          <cell r="H416">
            <v>44</v>
          </cell>
        </row>
        <row r="417">
          <cell r="H417">
            <v>44</v>
          </cell>
        </row>
        <row r="418">
          <cell r="H418">
            <v>44</v>
          </cell>
        </row>
        <row r="419">
          <cell r="H419">
            <v>44</v>
          </cell>
        </row>
        <row r="422">
          <cell r="H422">
            <v>44</v>
          </cell>
        </row>
        <row r="423">
          <cell r="H423">
            <v>41</v>
          </cell>
        </row>
        <row r="425">
          <cell r="H425">
            <v>0</v>
          </cell>
        </row>
        <row r="427">
          <cell r="H427">
            <v>0</v>
          </cell>
        </row>
        <row r="428">
          <cell r="H428">
            <v>0</v>
          </cell>
        </row>
        <row r="429">
          <cell r="H429">
            <v>0</v>
          </cell>
        </row>
        <row r="432">
          <cell r="H432">
            <v>11</v>
          </cell>
        </row>
        <row r="433">
          <cell r="H433">
            <v>250</v>
          </cell>
        </row>
        <row r="434">
          <cell r="H434">
            <v>11</v>
          </cell>
        </row>
        <row r="435">
          <cell r="H435">
            <v>250</v>
          </cell>
        </row>
        <row r="436">
          <cell r="H436">
            <v>10</v>
          </cell>
        </row>
        <row r="437">
          <cell r="H437">
            <v>10</v>
          </cell>
        </row>
        <row r="438">
          <cell r="H438">
            <v>10</v>
          </cell>
        </row>
        <row r="439">
          <cell r="H439">
            <v>10</v>
          </cell>
        </row>
        <row r="440">
          <cell r="H440">
            <v>10</v>
          </cell>
        </row>
        <row r="441">
          <cell r="H441">
            <v>10</v>
          </cell>
        </row>
        <row r="444">
          <cell r="H444">
            <v>12</v>
          </cell>
        </row>
        <row r="445">
          <cell r="H445">
            <v>12</v>
          </cell>
        </row>
        <row r="446">
          <cell r="H446">
            <v>1100</v>
          </cell>
        </row>
        <row r="447">
          <cell r="H447">
            <v>506</v>
          </cell>
        </row>
        <row r="450">
          <cell r="H450">
            <v>17</v>
          </cell>
        </row>
        <row r="451">
          <cell r="H451">
            <v>43</v>
          </cell>
        </row>
        <row r="452">
          <cell r="H452">
            <v>15</v>
          </cell>
        </row>
        <row r="453">
          <cell r="H453">
            <v>56</v>
          </cell>
        </row>
        <row r="454">
          <cell r="H454">
            <v>17</v>
          </cell>
        </row>
        <row r="455">
          <cell r="H455">
            <v>340</v>
          </cell>
        </row>
        <row r="456">
          <cell r="H456">
            <v>22</v>
          </cell>
        </row>
        <row r="457">
          <cell r="H457">
            <v>340</v>
          </cell>
        </row>
        <row r="458">
          <cell r="H458">
            <v>17</v>
          </cell>
        </row>
        <row r="459">
          <cell r="H459">
            <v>34</v>
          </cell>
        </row>
        <row r="460">
          <cell r="H460">
            <v>21</v>
          </cell>
        </row>
        <row r="461">
          <cell r="H461">
            <v>11</v>
          </cell>
        </row>
        <row r="462">
          <cell r="H462">
            <v>11</v>
          </cell>
        </row>
        <row r="463">
          <cell r="H463">
            <v>0</v>
          </cell>
        </row>
        <row r="464">
          <cell r="H464">
            <v>0</v>
          </cell>
        </row>
        <row r="465">
          <cell r="H465">
            <v>150</v>
          </cell>
        </row>
        <row r="466">
          <cell r="H466">
            <v>22</v>
          </cell>
        </row>
        <row r="467">
          <cell r="H467">
            <v>0</v>
          </cell>
        </row>
        <row r="468">
          <cell r="H468">
            <v>66</v>
          </cell>
        </row>
        <row r="469">
          <cell r="H469">
            <v>22</v>
          </cell>
        </row>
        <row r="470">
          <cell r="H470">
            <v>0</v>
          </cell>
        </row>
        <row r="471">
          <cell r="H471">
            <v>0</v>
          </cell>
        </row>
        <row r="472">
          <cell r="H472">
            <v>0</v>
          </cell>
        </row>
        <row r="473">
          <cell r="H473">
            <v>0</v>
          </cell>
        </row>
        <row r="474">
          <cell r="H474">
            <v>0</v>
          </cell>
        </row>
        <row r="475">
          <cell r="H475">
            <v>0</v>
          </cell>
        </row>
        <row r="476">
          <cell r="H476">
            <v>300</v>
          </cell>
        </row>
        <row r="477">
          <cell r="H477">
            <v>10</v>
          </cell>
        </row>
        <row r="478">
          <cell r="H478">
            <v>0</v>
          </cell>
        </row>
        <row r="479">
          <cell r="H479">
            <v>225</v>
          </cell>
        </row>
        <row r="480">
          <cell r="H480">
            <v>20</v>
          </cell>
        </row>
        <row r="482">
          <cell r="H482">
            <v>0</v>
          </cell>
        </row>
        <row r="483">
          <cell r="H483">
            <v>0</v>
          </cell>
        </row>
        <row r="484">
          <cell r="H484">
            <v>0</v>
          </cell>
        </row>
        <row r="485">
          <cell r="H485">
            <v>510</v>
          </cell>
        </row>
        <row r="486">
          <cell r="H486">
            <v>240</v>
          </cell>
        </row>
        <row r="487">
          <cell r="H487">
            <v>30</v>
          </cell>
        </row>
        <row r="488">
          <cell r="H488">
            <v>0</v>
          </cell>
        </row>
        <row r="489">
          <cell r="H489">
            <v>850</v>
          </cell>
        </row>
        <row r="490">
          <cell r="H490">
            <v>320</v>
          </cell>
        </row>
        <row r="491">
          <cell r="H491">
            <v>30</v>
          </cell>
        </row>
        <row r="492">
          <cell r="H492">
            <v>0</v>
          </cell>
        </row>
        <row r="493">
          <cell r="H493">
            <v>480</v>
          </cell>
        </row>
        <row r="494">
          <cell r="H494">
            <v>30</v>
          </cell>
        </row>
        <row r="495">
          <cell r="H495">
            <v>0</v>
          </cell>
        </row>
        <row r="496">
          <cell r="H496">
            <v>0</v>
          </cell>
        </row>
        <row r="497">
          <cell r="H497">
            <v>0</v>
          </cell>
        </row>
        <row r="498">
          <cell r="H498">
            <v>0</v>
          </cell>
        </row>
        <row r="499">
          <cell r="H499">
            <v>0</v>
          </cell>
        </row>
        <row r="500">
          <cell r="H500">
            <v>0</v>
          </cell>
        </row>
        <row r="501">
          <cell r="H501">
            <v>0</v>
          </cell>
        </row>
        <row r="502">
          <cell r="H502">
            <v>22</v>
          </cell>
        </row>
        <row r="503">
          <cell r="H503">
            <v>0</v>
          </cell>
        </row>
        <row r="504">
          <cell r="H504">
            <v>320</v>
          </cell>
        </row>
        <row r="505">
          <cell r="H505">
            <v>17</v>
          </cell>
        </row>
        <row r="506">
          <cell r="H506">
            <v>0</v>
          </cell>
        </row>
        <row r="507">
          <cell r="H507">
            <v>0</v>
          </cell>
        </row>
        <row r="508">
          <cell r="H508">
            <v>0</v>
          </cell>
        </row>
        <row r="509">
          <cell r="H509">
            <v>0</v>
          </cell>
        </row>
        <row r="510">
          <cell r="H510">
            <v>0</v>
          </cell>
        </row>
        <row r="511">
          <cell r="H511">
            <v>0</v>
          </cell>
        </row>
        <row r="512">
          <cell r="H512">
            <v>0</v>
          </cell>
        </row>
        <row r="513">
          <cell r="H513">
            <v>0</v>
          </cell>
        </row>
        <row r="514">
          <cell r="H514">
            <v>0</v>
          </cell>
        </row>
        <row r="517">
          <cell r="H517">
            <v>70</v>
          </cell>
        </row>
        <row r="518">
          <cell r="H518">
            <v>140</v>
          </cell>
        </row>
        <row r="519">
          <cell r="H519">
            <v>280</v>
          </cell>
        </row>
        <row r="520">
          <cell r="H520">
            <v>70</v>
          </cell>
        </row>
        <row r="521">
          <cell r="H521">
            <v>70</v>
          </cell>
        </row>
        <row r="522">
          <cell r="H522">
            <v>40</v>
          </cell>
        </row>
        <row r="523">
          <cell r="H523">
            <v>40</v>
          </cell>
        </row>
        <row r="524">
          <cell r="H524">
            <v>24</v>
          </cell>
        </row>
        <row r="525">
          <cell r="H525">
            <v>0</v>
          </cell>
        </row>
        <row r="526">
          <cell r="H526">
            <v>0</v>
          </cell>
        </row>
        <row r="527">
          <cell r="H527">
            <v>350</v>
          </cell>
        </row>
        <row r="528">
          <cell r="H528">
            <v>42</v>
          </cell>
        </row>
        <row r="529">
          <cell r="H529">
            <v>0</v>
          </cell>
        </row>
        <row r="530">
          <cell r="H530">
            <v>14</v>
          </cell>
        </row>
        <row r="531">
          <cell r="H531">
            <v>0</v>
          </cell>
        </row>
        <row r="532">
          <cell r="H532">
            <v>4</v>
          </cell>
        </row>
        <row r="535">
          <cell r="H535">
            <v>11</v>
          </cell>
        </row>
        <row r="536">
          <cell r="H536">
            <v>11</v>
          </cell>
        </row>
        <row r="537">
          <cell r="H537">
            <v>22</v>
          </cell>
        </row>
        <row r="538">
          <cell r="H538">
            <v>22</v>
          </cell>
        </row>
        <row r="539">
          <cell r="H539">
            <v>203</v>
          </cell>
        </row>
        <row r="540">
          <cell r="H540">
            <v>11</v>
          </cell>
        </row>
        <row r="541">
          <cell r="H541">
            <v>33</v>
          </cell>
        </row>
        <row r="542">
          <cell r="H542">
            <v>11</v>
          </cell>
        </row>
        <row r="543">
          <cell r="H543">
            <v>473</v>
          </cell>
        </row>
        <row r="544">
          <cell r="H544">
            <v>495</v>
          </cell>
        </row>
        <row r="545">
          <cell r="H545">
            <v>495</v>
          </cell>
        </row>
        <row r="546">
          <cell r="H546">
            <v>495</v>
          </cell>
        </row>
        <row r="547">
          <cell r="H547">
            <v>495</v>
          </cell>
        </row>
        <row r="548">
          <cell r="H548">
            <v>9</v>
          </cell>
        </row>
        <row r="549">
          <cell r="H549">
            <v>495</v>
          </cell>
        </row>
        <row r="550">
          <cell r="H550">
            <v>495</v>
          </cell>
        </row>
        <row r="551">
          <cell r="H551">
            <v>0</v>
          </cell>
        </row>
        <row r="552">
          <cell r="H552">
            <v>0</v>
          </cell>
        </row>
        <row r="553">
          <cell r="H553">
            <v>0</v>
          </cell>
        </row>
        <row r="554">
          <cell r="H554">
            <v>0</v>
          </cell>
        </row>
        <row r="555">
          <cell r="H555">
            <v>0</v>
          </cell>
        </row>
        <row r="556">
          <cell r="H556">
            <v>0</v>
          </cell>
        </row>
        <row r="557">
          <cell r="H557">
            <v>0</v>
          </cell>
        </row>
        <row r="558">
          <cell r="H558">
            <v>0</v>
          </cell>
        </row>
        <row r="559">
          <cell r="H559">
            <v>45</v>
          </cell>
        </row>
        <row r="561">
          <cell r="H561">
            <v>0</v>
          </cell>
        </row>
        <row r="562">
          <cell r="H562">
            <v>0</v>
          </cell>
        </row>
        <row r="563">
          <cell r="H563">
            <v>0</v>
          </cell>
        </row>
        <row r="564">
          <cell r="H564">
            <v>0</v>
          </cell>
        </row>
        <row r="565">
          <cell r="H565">
            <v>0</v>
          </cell>
        </row>
        <row r="566">
          <cell r="H566">
            <v>125</v>
          </cell>
        </row>
        <row r="567">
          <cell r="H567">
            <v>55</v>
          </cell>
        </row>
        <row r="568">
          <cell r="H568">
            <v>125</v>
          </cell>
        </row>
      </sheetData>
      <sheetData sheetId="6">
        <row r="9">
          <cell r="H9">
            <v>61</v>
          </cell>
        </row>
        <row r="10">
          <cell r="H10">
            <v>19</v>
          </cell>
        </row>
        <row r="11">
          <cell r="H11">
            <v>19</v>
          </cell>
        </row>
        <row r="12">
          <cell r="H12">
            <v>1295</v>
          </cell>
        </row>
        <row r="13">
          <cell r="H13">
            <v>150</v>
          </cell>
        </row>
        <row r="14">
          <cell r="H14">
            <v>16</v>
          </cell>
        </row>
        <row r="15">
          <cell r="H15">
            <v>14</v>
          </cell>
        </row>
        <row r="16">
          <cell r="H16">
            <v>11</v>
          </cell>
        </row>
        <row r="17">
          <cell r="H17">
            <v>12</v>
          </cell>
        </row>
        <row r="18">
          <cell r="H18">
            <v>14</v>
          </cell>
        </row>
        <row r="19">
          <cell r="H19">
            <v>8</v>
          </cell>
        </row>
        <row r="20">
          <cell r="H20">
            <v>8</v>
          </cell>
        </row>
        <row r="21">
          <cell r="H21">
            <v>9</v>
          </cell>
        </row>
        <row r="22">
          <cell r="H22">
            <v>12</v>
          </cell>
        </row>
        <row r="23">
          <cell r="H23">
            <v>11</v>
          </cell>
        </row>
        <row r="24">
          <cell r="H24">
            <v>10</v>
          </cell>
        </row>
        <row r="25">
          <cell r="H25">
            <v>13</v>
          </cell>
        </row>
        <row r="26">
          <cell r="H26">
            <v>0</v>
          </cell>
        </row>
        <row r="27">
          <cell r="H27">
            <v>0</v>
          </cell>
        </row>
        <row r="28">
          <cell r="H28">
            <v>0</v>
          </cell>
        </row>
        <row r="29">
          <cell r="H29">
            <v>35</v>
          </cell>
        </row>
        <row r="30">
          <cell r="H30">
            <v>35</v>
          </cell>
        </row>
        <row r="31">
          <cell r="H31">
            <v>35</v>
          </cell>
        </row>
        <row r="32">
          <cell r="H32">
            <v>35</v>
          </cell>
        </row>
        <row r="33">
          <cell r="H33">
            <v>35</v>
          </cell>
        </row>
        <row r="34">
          <cell r="H34">
            <v>35</v>
          </cell>
        </row>
        <row r="36">
          <cell r="H36">
            <v>35</v>
          </cell>
        </row>
        <row r="37">
          <cell r="H37">
            <v>35</v>
          </cell>
        </row>
        <row r="40">
          <cell r="H40">
            <v>58</v>
          </cell>
        </row>
        <row r="41">
          <cell r="H41">
            <v>188</v>
          </cell>
        </row>
        <row r="42">
          <cell r="H42">
            <v>350</v>
          </cell>
        </row>
        <row r="43">
          <cell r="H43">
            <v>0</v>
          </cell>
        </row>
        <row r="44">
          <cell r="H44">
            <v>0</v>
          </cell>
        </row>
        <row r="45">
          <cell r="H45">
            <v>0</v>
          </cell>
        </row>
        <row r="46">
          <cell r="H46">
            <v>262</v>
          </cell>
        </row>
        <row r="47">
          <cell r="H47">
            <v>0</v>
          </cell>
        </row>
        <row r="48">
          <cell r="H48">
            <v>0</v>
          </cell>
        </row>
        <row r="49">
          <cell r="H49">
            <v>0</v>
          </cell>
        </row>
        <row r="50">
          <cell r="H50">
            <v>0</v>
          </cell>
        </row>
        <row r="51">
          <cell r="H51">
            <v>0</v>
          </cell>
        </row>
        <row r="52">
          <cell r="H52">
            <v>8</v>
          </cell>
        </row>
        <row r="53">
          <cell r="H53">
            <v>9</v>
          </cell>
        </row>
        <row r="54">
          <cell r="H54">
            <v>9</v>
          </cell>
        </row>
        <row r="55">
          <cell r="H55">
            <v>11</v>
          </cell>
        </row>
        <row r="56">
          <cell r="H56">
            <v>0</v>
          </cell>
        </row>
        <row r="57">
          <cell r="H57">
            <v>4</v>
          </cell>
        </row>
        <row r="58">
          <cell r="H58">
            <v>6</v>
          </cell>
        </row>
        <row r="59">
          <cell r="H59">
            <v>7</v>
          </cell>
        </row>
        <row r="60">
          <cell r="H60">
            <v>135</v>
          </cell>
        </row>
        <row r="61">
          <cell r="H61">
            <v>7</v>
          </cell>
        </row>
        <row r="62">
          <cell r="H62">
            <v>5</v>
          </cell>
        </row>
        <row r="63">
          <cell r="H63">
            <v>6</v>
          </cell>
        </row>
        <row r="64">
          <cell r="H64">
            <v>114</v>
          </cell>
        </row>
        <row r="65">
          <cell r="H65">
            <v>0</v>
          </cell>
        </row>
        <row r="66">
          <cell r="H66">
            <v>0</v>
          </cell>
        </row>
        <row r="67">
          <cell r="H67">
            <v>0</v>
          </cell>
        </row>
        <row r="68">
          <cell r="H68">
            <v>0</v>
          </cell>
        </row>
        <row r="69">
          <cell r="H69">
            <v>0</v>
          </cell>
        </row>
        <row r="70">
          <cell r="H70">
            <v>0</v>
          </cell>
        </row>
        <row r="71">
          <cell r="H71">
            <v>0</v>
          </cell>
        </row>
        <row r="72">
          <cell r="H72">
            <v>0</v>
          </cell>
        </row>
        <row r="75">
          <cell r="H75">
            <v>0</v>
          </cell>
        </row>
        <row r="76">
          <cell r="H76">
            <v>20</v>
          </cell>
        </row>
        <row r="77">
          <cell r="H77">
            <v>0</v>
          </cell>
        </row>
        <row r="79">
          <cell r="H79">
            <v>19</v>
          </cell>
        </row>
        <row r="81">
          <cell r="H81">
            <v>19</v>
          </cell>
        </row>
        <row r="82">
          <cell r="H82">
            <v>0</v>
          </cell>
        </row>
        <row r="84">
          <cell r="H84">
            <v>0</v>
          </cell>
        </row>
        <row r="86">
          <cell r="H86">
            <v>20</v>
          </cell>
        </row>
        <row r="87">
          <cell r="H87">
            <v>0</v>
          </cell>
        </row>
        <row r="89">
          <cell r="H89">
            <v>20</v>
          </cell>
        </row>
        <row r="90">
          <cell r="H90">
            <v>0</v>
          </cell>
        </row>
        <row r="92">
          <cell r="H92">
            <v>18</v>
          </cell>
        </row>
        <row r="93">
          <cell r="H93">
            <v>20</v>
          </cell>
        </row>
        <row r="94">
          <cell r="H94">
            <v>0</v>
          </cell>
        </row>
        <row r="95">
          <cell r="H95">
            <v>0</v>
          </cell>
        </row>
        <row r="96">
          <cell r="H96">
            <v>299</v>
          </cell>
        </row>
        <row r="97">
          <cell r="H97">
            <v>30</v>
          </cell>
        </row>
        <row r="98">
          <cell r="H98">
            <v>294</v>
          </cell>
        </row>
        <row r="100">
          <cell r="H100">
            <v>0</v>
          </cell>
        </row>
        <row r="102">
          <cell r="H102">
            <v>0</v>
          </cell>
        </row>
        <row r="103">
          <cell r="H103">
            <v>0</v>
          </cell>
        </row>
        <row r="104">
          <cell r="H104">
            <v>200</v>
          </cell>
        </row>
        <row r="105">
          <cell r="H105">
            <v>0</v>
          </cell>
        </row>
        <row r="106">
          <cell r="H106">
            <v>0</v>
          </cell>
        </row>
        <row r="107">
          <cell r="H107">
            <v>25</v>
          </cell>
        </row>
        <row r="108">
          <cell r="H108">
            <v>0</v>
          </cell>
        </row>
        <row r="109">
          <cell r="H109">
            <v>25</v>
          </cell>
        </row>
        <row r="110">
          <cell r="H110">
            <v>0</v>
          </cell>
        </row>
        <row r="112">
          <cell r="H112">
            <v>25</v>
          </cell>
        </row>
        <row r="114">
          <cell r="H114">
            <v>0</v>
          </cell>
        </row>
        <row r="115">
          <cell r="H115">
            <v>23</v>
          </cell>
        </row>
        <row r="116">
          <cell r="H116">
            <v>0</v>
          </cell>
        </row>
        <row r="117">
          <cell r="H117">
            <v>0</v>
          </cell>
        </row>
        <row r="118">
          <cell r="H118">
            <v>0</v>
          </cell>
        </row>
        <row r="119">
          <cell r="H119">
            <v>4</v>
          </cell>
        </row>
        <row r="121">
          <cell r="H121">
            <v>4</v>
          </cell>
        </row>
        <row r="122">
          <cell r="H122">
            <v>0</v>
          </cell>
        </row>
        <row r="123">
          <cell r="H123">
            <v>0</v>
          </cell>
        </row>
        <row r="124">
          <cell r="H124">
            <v>33</v>
          </cell>
        </row>
        <row r="125">
          <cell r="H125">
            <v>30</v>
          </cell>
        </row>
        <row r="126">
          <cell r="H126">
            <v>19</v>
          </cell>
        </row>
        <row r="127">
          <cell r="H127">
            <v>20</v>
          </cell>
        </row>
        <row r="128">
          <cell r="H128">
            <v>23</v>
          </cell>
        </row>
        <row r="133">
          <cell r="H133">
            <v>49</v>
          </cell>
        </row>
        <row r="134">
          <cell r="H134">
            <v>0</v>
          </cell>
        </row>
        <row r="135">
          <cell r="H135">
            <v>49</v>
          </cell>
        </row>
        <row r="137">
          <cell r="H137">
            <v>13</v>
          </cell>
        </row>
        <row r="138">
          <cell r="H138">
            <v>13</v>
          </cell>
        </row>
        <row r="139">
          <cell r="H139">
            <v>49</v>
          </cell>
        </row>
        <row r="140">
          <cell r="H140">
            <v>49</v>
          </cell>
        </row>
        <row r="142">
          <cell r="H142">
            <v>13</v>
          </cell>
        </row>
        <row r="143">
          <cell r="H143">
            <v>0</v>
          </cell>
        </row>
        <row r="144">
          <cell r="H144">
            <v>13</v>
          </cell>
        </row>
        <row r="145">
          <cell r="H145">
            <v>0</v>
          </cell>
        </row>
        <row r="146">
          <cell r="H146">
            <v>49</v>
          </cell>
        </row>
        <row r="147">
          <cell r="H147">
            <v>49</v>
          </cell>
        </row>
        <row r="148">
          <cell r="H148">
            <v>0</v>
          </cell>
        </row>
        <row r="149">
          <cell r="H149">
            <v>0</v>
          </cell>
        </row>
        <row r="150">
          <cell r="H150">
            <v>0</v>
          </cell>
        </row>
        <row r="153">
          <cell r="H153">
            <v>0</v>
          </cell>
        </row>
        <row r="154">
          <cell r="H154">
            <v>0</v>
          </cell>
        </row>
        <row r="155">
          <cell r="H155">
            <v>0</v>
          </cell>
        </row>
        <row r="156">
          <cell r="H156">
            <v>0</v>
          </cell>
        </row>
        <row r="158">
          <cell r="H158">
            <v>0</v>
          </cell>
        </row>
        <row r="159">
          <cell r="H159">
            <v>0</v>
          </cell>
        </row>
        <row r="160">
          <cell r="H160">
            <v>0</v>
          </cell>
        </row>
        <row r="161">
          <cell r="H161">
            <v>0</v>
          </cell>
        </row>
        <row r="162">
          <cell r="H162">
            <v>0</v>
          </cell>
        </row>
        <row r="164">
          <cell r="H164">
            <v>0</v>
          </cell>
        </row>
        <row r="165">
          <cell r="H165">
            <v>0</v>
          </cell>
        </row>
        <row r="167">
          <cell r="H167">
            <v>0</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0</v>
          </cell>
        </row>
        <row r="190">
          <cell r="H190">
            <v>36</v>
          </cell>
        </row>
        <row r="191">
          <cell r="H191">
            <v>41</v>
          </cell>
        </row>
        <row r="192">
          <cell r="H192">
            <v>30</v>
          </cell>
        </row>
        <row r="193">
          <cell r="H193">
            <v>51</v>
          </cell>
        </row>
        <row r="194">
          <cell r="H194">
            <v>54</v>
          </cell>
        </row>
        <row r="195">
          <cell r="H195">
            <v>59</v>
          </cell>
        </row>
        <row r="196">
          <cell r="H196">
            <v>47</v>
          </cell>
        </row>
        <row r="197">
          <cell r="H197">
            <v>52</v>
          </cell>
        </row>
        <row r="198">
          <cell r="H198">
            <v>47</v>
          </cell>
        </row>
        <row r="199">
          <cell r="H199">
            <v>15</v>
          </cell>
        </row>
        <row r="200">
          <cell r="H200">
            <v>17</v>
          </cell>
        </row>
        <row r="201">
          <cell r="H201">
            <v>32</v>
          </cell>
        </row>
        <row r="202">
          <cell r="H202">
            <v>9</v>
          </cell>
        </row>
        <row r="203">
          <cell r="H203">
            <v>15</v>
          </cell>
        </row>
        <row r="204">
          <cell r="H204">
            <v>17</v>
          </cell>
        </row>
        <row r="205">
          <cell r="H205">
            <v>17</v>
          </cell>
        </row>
        <row r="206">
          <cell r="H206">
            <v>30</v>
          </cell>
        </row>
        <row r="207">
          <cell r="H207">
            <v>61</v>
          </cell>
        </row>
        <row r="208">
          <cell r="H208">
            <v>46</v>
          </cell>
        </row>
        <row r="209">
          <cell r="H209">
            <v>41</v>
          </cell>
        </row>
        <row r="210">
          <cell r="H210">
            <v>51</v>
          </cell>
        </row>
        <row r="211">
          <cell r="H211">
            <v>42</v>
          </cell>
        </row>
        <row r="212">
          <cell r="H212">
            <v>39</v>
          </cell>
        </row>
        <row r="213">
          <cell r="H213">
            <v>49</v>
          </cell>
        </row>
        <row r="214">
          <cell r="H214">
            <v>50</v>
          </cell>
        </row>
        <row r="215">
          <cell r="H215">
            <v>53</v>
          </cell>
        </row>
        <row r="216">
          <cell r="H216">
            <v>47</v>
          </cell>
        </row>
        <row r="217">
          <cell r="H217">
            <v>40</v>
          </cell>
        </row>
        <row r="218">
          <cell r="H218">
            <v>32</v>
          </cell>
        </row>
        <row r="219">
          <cell r="H219">
            <v>44</v>
          </cell>
        </row>
        <row r="220">
          <cell r="H220">
            <v>37</v>
          </cell>
        </row>
        <row r="221">
          <cell r="H221">
            <v>489</v>
          </cell>
        </row>
        <row r="222">
          <cell r="H222">
            <v>440</v>
          </cell>
        </row>
        <row r="223">
          <cell r="H223">
            <v>428</v>
          </cell>
        </row>
        <row r="224">
          <cell r="H224">
            <v>37</v>
          </cell>
        </row>
        <row r="225">
          <cell r="H225">
            <v>41</v>
          </cell>
        </row>
        <row r="226">
          <cell r="H226">
            <v>35</v>
          </cell>
        </row>
        <row r="227">
          <cell r="H227">
            <v>31</v>
          </cell>
        </row>
        <row r="228">
          <cell r="H228">
            <v>31</v>
          </cell>
        </row>
        <row r="229">
          <cell r="H229">
            <v>38</v>
          </cell>
        </row>
        <row r="230">
          <cell r="H230">
            <v>361</v>
          </cell>
        </row>
        <row r="231">
          <cell r="H231">
            <v>46</v>
          </cell>
        </row>
        <row r="232">
          <cell r="H232">
            <v>42</v>
          </cell>
        </row>
        <row r="233">
          <cell r="H233">
            <v>44</v>
          </cell>
        </row>
        <row r="234">
          <cell r="H234">
            <v>43</v>
          </cell>
        </row>
        <row r="235">
          <cell r="H235">
            <v>36</v>
          </cell>
        </row>
        <row r="236">
          <cell r="H236">
            <v>31</v>
          </cell>
        </row>
        <row r="237">
          <cell r="H237">
            <v>53</v>
          </cell>
        </row>
        <row r="238">
          <cell r="H238">
            <v>40</v>
          </cell>
        </row>
        <row r="239">
          <cell r="H239">
            <v>36</v>
          </cell>
        </row>
        <row r="240">
          <cell r="H240">
            <v>50</v>
          </cell>
        </row>
        <row r="241">
          <cell r="H241">
            <v>23</v>
          </cell>
        </row>
        <row r="242">
          <cell r="H242">
            <v>69</v>
          </cell>
        </row>
        <row r="243">
          <cell r="H243">
            <v>76</v>
          </cell>
        </row>
        <row r="244">
          <cell r="H244">
            <v>60</v>
          </cell>
        </row>
        <row r="245">
          <cell r="H245">
            <v>116</v>
          </cell>
        </row>
        <row r="246">
          <cell r="H246">
            <v>28</v>
          </cell>
        </row>
        <row r="247">
          <cell r="H247">
            <v>0</v>
          </cell>
        </row>
        <row r="248">
          <cell r="H248">
            <v>700</v>
          </cell>
        </row>
        <row r="249">
          <cell r="H249">
            <v>75</v>
          </cell>
        </row>
        <row r="250">
          <cell r="H250">
            <v>325</v>
          </cell>
        </row>
        <row r="251">
          <cell r="H251">
            <v>600</v>
          </cell>
        </row>
        <row r="252">
          <cell r="H252">
            <v>600</v>
          </cell>
        </row>
        <row r="253">
          <cell r="H253">
            <v>600</v>
          </cell>
        </row>
        <row r="254">
          <cell r="H254">
            <v>600</v>
          </cell>
        </row>
        <row r="255">
          <cell r="H255">
            <v>325</v>
          </cell>
        </row>
        <row r="256">
          <cell r="H256">
            <v>325</v>
          </cell>
        </row>
        <row r="257">
          <cell r="H257">
            <v>325</v>
          </cell>
        </row>
        <row r="258">
          <cell r="H258">
            <v>385</v>
          </cell>
        </row>
        <row r="259">
          <cell r="H259">
            <v>105</v>
          </cell>
        </row>
        <row r="260">
          <cell r="H260">
            <v>600</v>
          </cell>
        </row>
        <row r="261">
          <cell r="H261">
            <v>325</v>
          </cell>
        </row>
        <row r="262">
          <cell r="H262">
            <v>3.25</v>
          </cell>
        </row>
        <row r="263">
          <cell r="H263">
            <v>1.3</v>
          </cell>
        </row>
        <row r="264">
          <cell r="H264">
            <v>1.3</v>
          </cell>
        </row>
        <row r="265">
          <cell r="H265">
            <v>65</v>
          </cell>
        </row>
        <row r="266">
          <cell r="H266">
            <v>65</v>
          </cell>
        </row>
        <row r="267">
          <cell r="H267">
            <v>600</v>
          </cell>
        </row>
        <row r="268">
          <cell r="H268">
            <v>1.3</v>
          </cell>
        </row>
        <row r="269">
          <cell r="H269">
            <v>1.3</v>
          </cell>
        </row>
        <row r="270">
          <cell r="H270">
            <v>2.1</v>
          </cell>
        </row>
        <row r="271">
          <cell r="H271">
            <v>550</v>
          </cell>
        </row>
        <row r="272">
          <cell r="H272">
            <v>730</v>
          </cell>
        </row>
        <row r="273">
          <cell r="H273">
            <v>12</v>
          </cell>
        </row>
        <row r="274">
          <cell r="H274">
            <v>1.1000000000000001</v>
          </cell>
        </row>
        <row r="275">
          <cell r="H275">
            <v>1.2</v>
          </cell>
        </row>
        <row r="276">
          <cell r="H276">
            <v>16</v>
          </cell>
        </row>
        <row r="277">
          <cell r="H277">
            <v>8</v>
          </cell>
        </row>
        <row r="278">
          <cell r="H278">
            <v>600</v>
          </cell>
        </row>
        <row r="279">
          <cell r="H279">
            <v>325</v>
          </cell>
        </row>
        <row r="280">
          <cell r="H280">
            <v>325</v>
          </cell>
        </row>
        <row r="281">
          <cell r="H281">
            <v>600</v>
          </cell>
        </row>
        <row r="282">
          <cell r="H282">
            <v>0</v>
          </cell>
        </row>
        <row r="283">
          <cell r="H283">
            <v>0</v>
          </cell>
        </row>
        <row r="284">
          <cell r="H284">
            <v>0</v>
          </cell>
        </row>
        <row r="285">
          <cell r="H285">
            <v>0</v>
          </cell>
        </row>
        <row r="286">
          <cell r="H286">
            <v>25</v>
          </cell>
        </row>
        <row r="289">
          <cell r="H289">
            <v>25</v>
          </cell>
        </row>
        <row r="290">
          <cell r="H290">
            <v>25</v>
          </cell>
        </row>
        <row r="293">
          <cell r="H293">
            <v>25</v>
          </cell>
        </row>
        <row r="294">
          <cell r="H294">
            <v>24</v>
          </cell>
        </row>
        <row r="295">
          <cell r="H295">
            <v>25</v>
          </cell>
        </row>
        <row r="296">
          <cell r="H296">
            <v>25</v>
          </cell>
        </row>
        <row r="298">
          <cell r="H298">
            <v>24</v>
          </cell>
        </row>
        <row r="300">
          <cell r="H300">
            <v>24</v>
          </cell>
        </row>
        <row r="301">
          <cell r="H301">
            <v>24</v>
          </cell>
        </row>
        <row r="302">
          <cell r="H302">
            <v>24</v>
          </cell>
        </row>
        <row r="303">
          <cell r="H303">
            <v>24</v>
          </cell>
        </row>
        <row r="306">
          <cell r="H306">
            <v>3</v>
          </cell>
        </row>
        <row r="308">
          <cell r="H308">
            <v>5</v>
          </cell>
        </row>
        <row r="309">
          <cell r="H309">
            <v>5</v>
          </cell>
        </row>
        <row r="310">
          <cell r="H310">
            <v>5</v>
          </cell>
        </row>
        <row r="311">
          <cell r="H311">
            <v>0</v>
          </cell>
        </row>
        <row r="312">
          <cell r="H312">
            <v>0</v>
          </cell>
        </row>
        <row r="313">
          <cell r="H313">
            <v>0</v>
          </cell>
        </row>
        <row r="314">
          <cell r="H314">
            <v>3</v>
          </cell>
        </row>
        <row r="315">
          <cell r="H315">
            <v>3</v>
          </cell>
        </row>
        <row r="316">
          <cell r="H316">
            <v>0</v>
          </cell>
        </row>
        <row r="317">
          <cell r="H317">
            <v>3</v>
          </cell>
        </row>
        <row r="319">
          <cell r="H319">
            <v>3</v>
          </cell>
        </row>
        <row r="320">
          <cell r="H320">
            <v>3</v>
          </cell>
        </row>
        <row r="321">
          <cell r="H321">
            <v>0</v>
          </cell>
        </row>
        <row r="324">
          <cell r="H324">
            <v>0</v>
          </cell>
        </row>
        <row r="325">
          <cell r="H325">
            <v>107</v>
          </cell>
        </row>
        <row r="327">
          <cell r="H327">
            <v>101</v>
          </cell>
        </row>
        <row r="328">
          <cell r="H328">
            <v>101</v>
          </cell>
        </row>
        <row r="330">
          <cell r="H330">
            <v>101</v>
          </cell>
        </row>
        <row r="332">
          <cell r="H332">
            <v>101</v>
          </cell>
        </row>
        <row r="335">
          <cell r="H335">
            <v>106</v>
          </cell>
        </row>
        <row r="336">
          <cell r="H336">
            <v>104</v>
          </cell>
        </row>
        <row r="337">
          <cell r="H337">
            <v>104</v>
          </cell>
        </row>
        <row r="338">
          <cell r="H338">
            <v>104</v>
          </cell>
        </row>
        <row r="339">
          <cell r="H339">
            <v>104</v>
          </cell>
        </row>
        <row r="340">
          <cell r="H340">
            <v>106</v>
          </cell>
        </row>
        <row r="342">
          <cell r="H342">
            <v>0</v>
          </cell>
        </row>
        <row r="343">
          <cell r="H343">
            <v>102</v>
          </cell>
        </row>
        <row r="344">
          <cell r="H344">
            <v>0</v>
          </cell>
        </row>
        <row r="345">
          <cell r="H345">
            <v>102</v>
          </cell>
        </row>
        <row r="346">
          <cell r="H346">
            <v>102</v>
          </cell>
        </row>
        <row r="347">
          <cell r="H347">
            <v>106</v>
          </cell>
        </row>
        <row r="348">
          <cell r="H348">
            <v>0</v>
          </cell>
        </row>
        <row r="349">
          <cell r="H349">
            <v>0</v>
          </cell>
        </row>
        <row r="350">
          <cell r="H350">
            <v>0</v>
          </cell>
        </row>
        <row r="351">
          <cell r="H351">
            <v>18</v>
          </cell>
        </row>
        <row r="352">
          <cell r="H352">
            <v>0</v>
          </cell>
        </row>
        <row r="353">
          <cell r="H353">
            <v>23</v>
          </cell>
        </row>
        <row r="354">
          <cell r="H354">
            <v>18</v>
          </cell>
        </row>
        <row r="355">
          <cell r="H355">
            <v>0</v>
          </cell>
        </row>
        <row r="356">
          <cell r="H356">
            <v>24</v>
          </cell>
        </row>
        <row r="357">
          <cell r="H357">
            <v>14</v>
          </cell>
        </row>
        <row r="359">
          <cell r="H359">
            <v>18</v>
          </cell>
        </row>
        <row r="360">
          <cell r="H360">
            <v>18</v>
          </cell>
        </row>
        <row r="361">
          <cell r="H361">
            <v>20</v>
          </cell>
        </row>
        <row r="363">
          <cell r="H363">
            <v>24</v>
          </cell>
        </row>
        <row r="364">
          <cell r="H364">
            <v>24</v>
          </cell>
        </row>
        <row r="365">
          <cell r="H365">
            <v>24</v>
          </cell>
        </row>
        <row r="366">
          <cell r="H366">
            <v>18</v>
          </cell>
        </row>
        <row r="370">
          <cell r="H370">
            <v>49</v>
          </cell>
        </row>
        <row r="371">
          <cell r="H371">
            <v>48</v>
          </cell>
        </row>
        <row r="372">
          <cell r="H372">
            <v>16</v>
          </cell>
        </row>
        <row r="374">
          <cell r="H374">
            <v>51</v>
          </cell>
        </row>
        <row r="375">
          <cell r="H375">
            <v>50</v>
          </cell>
        </row>
        <row r="376">
          <cell r="H376">
            <v>14</v>
          </cell>
        </row>
        <row r="377">
          <cell r="H377">
            <v>24</v>
          </cell>
        </row>
        <row r="378">
          <cell r="H378">
            <v>0</v>
          </cell>
        </row>
        <row r="379">
          <cell r="H379">
            <v>10</v>
          </cell>
        </row>
        <row r="380">
          <cell r="H380">
            <v>45</v>
          </cell>
        </row>
        <row r="381">
          <cell r="H381">
            <v>10</v>
          </cell>
        </row>
        <row r="383">
          <cell r="H383">
            <v>15</v>
          </cell>
        </row>
        <row r="384">
          <cell r="H384">
            <v>15</v>
          </cell>
        </row>
        <row r="387">
          <cell r="H387">
            <v>0</v>
          </cell>
        </row>
        <row r="388">
          <cell r="H388">
            <v>19</v>
          </cell>
        </row>
        <row r="389">
          <cell r="H389">
            <v>19</v>
          </cell>
        </row>
        <row r="390">
          <cell r="H390">
            <v>19</v>
          </cell>
        </row>
        <row r="391">
          <cell r="H391">
            <v>21</v>
          </cell>
        </row>
        <row r="392">
          <cell r="H392">
            <v>0</v>
          </cell>
        </row>
        <row r="393">
          <cell r="H393">
            <v>21</v>
          </cell>
        </row>
        <row r="394">
          <cell r="H394">
            <v>21</v>
          </cell>
        </row>
        <row r="395">
          <cell r="H395">
            <v>21</v>
          </cell>
        </row>
        <row r="397">
          <cell r="H397">
            <v>22</v>
          </cell>
        </row>
        <row r="398">
          <cell r="H398">
            <v>22</v>
          </cell>
        </row>
        <row r="399">
          <cell r="H399">
            <v>22</v>
          </cell>
        </row>
        <row r="400">
          <cell r="H400">
            <v>0</v>
          </cell>
        </row>
        <row r="401">
          <cell r="H401">
            <v>20</v>
          </cell>
        </row>
        <row r="402">
          <cell r="H402">
            <v>20</v>
          </cell>
        </row>
        <row r="403">
          <cell r="H403">
            <v>22</v>
          </cell>
        </row>
        <row r="404">
          <cell r="H404">
            <v>0</v>
          </cell>
        </row>
        <row r="405">
          <cell r="H405">
            <v>1</v>
          </cell>
        </row>
        <row r="407">
          <cell r="H407">
            <v>1</v>
          </cell>
        </row>
        <row r="409">
          <cell r="H409">
            <v>1</v>
          </cell>
        </row>
        <row r="410">
          <cell r="H410">
            <v>0</v>
          </cell>
        </row>
        <row r="411">
          <cell r="H411">
            <v>1</v>
          </cell>
        </row>
        <row r="412">
          <cell r="H412">
            <v>0</v>
          </cell>
        </row>
        <row r="413">
          <cell r="H413">
            <v>0</v>
          </cell>
        </row>
        <row r="414">
          <cell r="H414">
            <v>21</v>
          </cell>
        </row>
        <row r="415">
          <cell r="H415">
            <v>0</v>
          </cell>
        </row>
        <row r="416">
          <cell r="H416">
            <v>56</v>
          </cell>
        </row>
        <row r="417">
          <cell r="H417">
            <v>56</v>
          </cell>
        </row>
        <row r="418">
          <cell r="H418">
            <v>48</v>
          </cell>
        </row>
        <row r="419">
          <cell r="H419">
            <v>56</v>
          </cell>
        </row>
        <row r="422">
          <cell r="H422">
            <v>52</v>
          </cell>
        </row>
        <row r="423">
          <cell r="H423">
            <v>45</v>
          </cell>
        </row>
        <row r="425">
          <cell r="H425">
            <v>20</v>
          </cell>
        </row>
        <row r="427">
          <cell r="H427">
            <v>8</v>
          </cell>
        </row>
        <row r="428">
          <cell r="H428">
            <v>8</v>
          </cell>
        </row>
        <row r="429">
          <cell r="H429">
            <v>4</v>
          </cell>
        </row>
        <row r="432">
          <cell r="H432">
            <v>11</v>
          </cell>
        </row>
        <row r="433">
          <cell r="H433">
            <v>282</v>
          </cell>
        </row>
        <row r="434">
          <cell r="H434">
            <v>8</v>
          </cell>
        </row>
        <row r="435">
          <cell r="H435">
            <v>289</v>
          </cell>
        </row>
        <row r="436">
          <cell r="H436">
            <v>12</v>
          </cell>
        </row>
        <row r="437">
          <cell r="H437">
            <v>10</v>
          </cell>
        </row>
        <row r="438">
          <cell r="H438">
            <v>11</v>
          </cell>
        </row>
        <row r="439">
          <cell r="H439">
            <v>11</v>
          </cell>
        </row>
        <row r="440">
          <cell r="H440">
            <v>10</v>
          </cell>
        </row>
        <row r="441">
          <cell r="H441">
            <v>13</v>
          </cell>
        </row>
        <row r="444">
          <cell r="H444">
            <v>10</v>
          </cell>
        </row>
        <row r="445">
          <cell r="H445">
            <v>12</v>
          </cell>
        </row>
        <row r="446">
          <cell r="H446">
            <v>1002</v>
          </cell>
        </row>
        <row r="447">
          <cell r="H447">
            <v>1002</v>
          </cell>
        </row>
        <row r="450">
          <cell r="H450">
            <v>21</v>
          </cell>
        </row>
        <row r="451">
          <cell r="H451">
            <v>72</v>
          </cell>
        </row>
        <row r="452">
          <cell r="H452">
            <v>21</v>
          </cell>
        </row>
        <row r="453">
          <cell r="H453">
            <v>84</v>
          </cell>
        </row>
        <row r="454">
          <cell r="H454">
            <v>24</v>
          </cell>
        </row>
        <row r="455">
          <cell r="H455">
            <v>400</v>
          </cell>
        </row>
        <row r="456">
          <cell r="H456">
            <v>21</v>
          </cell>
        </row>
        <row r="457">
          <cell r="H457">
            <v>377</v>
          </cell>
        </row>
        <row r="458">
          <cell r="H458">
            <v>23</v>
          </cell>
        </row>
        <row r="459">
          <cell r="H459">
            <v>35</v>
          </cell>
        </row>
        <row r="460">
          <cell r="H460">
            <v>20</v>
          </cell>
        </row>
        <row r="461">
          <cell r="H461">
            <v>12</v>
          </cell>
        </row>
        <row r="462">
          <cell r="H462">
            <v>11</v>
          </cell>
        </row>
        <row r="463">
          <cell r="H463">
            <v>0</v>
          </cell>
        </row>
        <row r="464">
          <cell r="H464">
            <v>0</v>
          </cell>
        </row>
        <row r="465">
          <cell r="H465">
            <v>214</v>
          </cell>
        </row>
        <row r="466">
          <cell r="H466">
            <v>25</v>
          </cell>
        </row>
        <row r="467">
          <cell r="H467">
            <v>0</v>
          </cell>
        </row>
        <row r="468">
          <cell r="H468">
            <v>32</v>
          </cell>
        </row>
        <row r="469">
          <cell r="H469">
            <v>23</v>
          </cell>
        </row>
        <row r="470">
          <cell r="H470">
            <v>0</v>
          </cell>
        </row>
        <row r="471">
          <cell r="H471">
            <v>1</v>
          </cell>
        </row>
        <row r="472">
          <cell r="H472">
            <v>0</v>
          </cell>
        </row>
        <row r="473">
          <cell r="H473">
            <v>1</v>
          </cell>
        </row>
        <row r="474">
          <cell r="H474">
            <v>0</v>
          </cell>
        </row>
        <row r="475">
          <cell r="H475">
            <v>0</v>
          </cell>
        </row>
        <row r="476">
          <cell r="H476">
            <v>150</v>
          </cell>
        </row>
        <row r="477">
          <cell r="H477">
            <v>6</v>
          </cell>
        </row>
        <row r="478">
          <cell r="H478">
            <v>0</v>
          </cell>
        </row>
        <row r="479">
          <cell r="H479">
            <v>160</v>
          </cell>
        </row>
        <row r="480">
          <cell r="H480">
            <v>14</v>
          </cell>
        </row>
        <row r="482">
          <cell r="H482">
            <v>90</v>
          </cell>
        </row>
        <row r="483">
          <cell r="H483">
            <v>7</v>
          </cell>
        </row>
        <row r="484">
          <cell r="H484">
            <v>0</v>
          </cell>
        </row>
        <row r="485">
          <cell r="H485">
            <v>140</v>
          </cell>
        </row>
        <row r="486">
          <cell r="H486">
            <v>70</v>
          </cell>
        </row>
        <row r="487">
          <cell r="H487">
            <v>11</v>
          </cell>
        </row>
        <row r="488">
          <cell r="H488">
            <v>0</v>
          </cell>
        </row>
        <row r="489">
          <cell r="H489">
            <v>1045</v>
          </cell>
        </row>
        <row r="490">
          <cell r="H490">
            <v>420</v>
          </cell>
        </row>
        <row r="491">
          <cell r="H491">
            <v>28</v>
          </cell>
        </row>
        <row r="492">
          <cell r="H492">
            <v>0</v>
          </cell>
        </row>
        <row r="493">
          <cell r="H493">
            <v>534</v>
          </cell>
        </row>
        <row r="494">
          <cell r="H494">
            <v>23</v>
          </cell>
        </row>
        <row r="495">
          <cell r="H495">
            <v>0</v>
          </cell>
        </row>
        <row r="496">
          <cell r="H496">
            <v>40</v>
          </cell>
        </row>
        <row r="497">
          <cell r="H497">
            <v>8</v>
          </cell>
        </row>
        <row r="498">
          <cell r="H498">
            <v>180</v>
          </cell>
        </row>
        <row r="499">
          <cell r="H499">
            <v>0</v>
          </cell>
        </row>
        <row r="500">
          <cell r="H500">
            <v>90</v>
          </cell>
        </row>
        <row r="501">
          <cell r="H501">
            <v>0</v>
          </cell>
        </row>
        <row r="502">
          <cell r="H502">
            <v>11</v>
          </cell>
        </row>
        <row r="503">
          <cell r="H503">
            <v>0</v>
          </cell>
        </row>
        <row r="504">
          <cell r="H504">
            <v>180</v>
          </cell>
        </row>
        <row r="505">
          <cell r="H505">
            <v>8</v>
          </cell>
        </row>
        <row r="506">
          <cell r="H506">
            <v>0</v>
          </cell>
        </row>
        <row r="507">
          <cell r="H507">
            <v>60</v>
          </cell>
        </row>
        <row r="508">
          <cell r="H508">
            <v>6</v>
          </cell>
        </row>
        <row r="509">
          <cell r="H509">
            <v>18</v>
          </cell>
        </row>
        <row r="510">
          <cell r="H510">
            <v>0</v>
          </cell>
        </row>
        <row r="511">
          <cell r="H511">
            <v>180</v>
          </cell>
        </row>
        <row r="512">
          <cell r="H512">
            <v>0</v>
          </cell>
        </row>
        <row r="513">
          <cell r="H513">
            <v>0</v>
          </cell>
        </row>
        <row r="514">
          <cell r="H514">
            <v>1</v>
          </cell>
        </row>
        <row r="517">
          <cell r="H517">
            <v>90</v>
          </cell>
        </row>
        <row r="518">
          <cell r="H518">
            <v>155</v>
          </cell>
        </row>
        <row r="519">
          <cell r="H519">
            <v>330</v>
          </cell>
        </row>
        <row r="520">
          <cell r="H520">
            <v>92</v>
          </cell>
        </row>
        <row r="521">
          <cell r="H521">
            <v>82</v>
          </cell>
        </row>
        <row r="522">
          <cell r="H522">
            <v>47</v>
          </cell>
        </row>
        <row r="523">
          <cell r="H523">
            <v>42</v>
          </cell>
        </row>
        <row r="524">
          <cell r="H524">
            <v>32</v>
          </cell>
        </row>
        <row r="525">
          <cell r="H525">
            <v>0</v>
          </cell>
        </row>
        <row r="526">
          <cell r="H526">
            <v>160</v>
          </cell>
        </row>
        <row r="527">
          <cell r="H527">
            <v>370</v>
          </cell>
        </row>
        <row r="528">
          <cell r="H528">
            <v>49</v>
          </cell>
        </row>
        <row r="529">
          <cell r="H529">
            <v>63</v>
          </cell>
        </row>
        <row r="530">
          <cell r="H530">
            <v>12</v>
          </cell>
        </row>
        <row r="531">
          <cell r="H531">
            <v>0</v>
          </cell>
        </row>
        <row r="532">
          <cell r="H532">
            <v>0</v>
          </cell>
        </row>
        <row r="535">
          <cell r="H535">
            <v>9</v>
          </cell>
        </row>
        <row r="536">
          <cell r="H536">
            <v>7</v>
          </cell>
        </row>
        <row r="537">
          <cell r="H537">
            <v>20</v>
          </cell>
        </row>
        <row r="538">
          <cell r="H538">
            <v>28</v>
          </cell>
        </row>
        <row r="539">
          <cell r="H539">
            <v>255</v>
          </cell>
        </row>
        <row r="540">
          <cell r="H540">
            <v>12</v>
          </cell>
        </row>
        <row r="541">
          <cell r="H541">
            <v>25</v>
          </cell>
        </row>
        <row r="542">
          <cell r="H542">
            <v>21</v>
          </cell>
        </row>
        <row r="543">
          <cell r="H543">
            <v>623</v>
          </cell>
        </row>
        <row r="544">
          <cell r="H544">
            <v>619</v>
          </cell>
        </row>
        <row r="545">
          <cell r="H545">
            <v>626</v>
          </cell>
        </row>
        <row r="546">
          <cell r="H546">
            <v>626</v>
          </cell>
        </row>
        <row r="547">
          <cell r="H547">
            <v>624</v>
          </cell>
        </row>
        <row r="548">
          <cell r="H548">
            <v>113</v>
          </cell>
        </row>
        <row r="549">
          <cell r="H549">
            <v>633</v>
          </cell>
        </row>
        <row r="550">
          <cell r="H550">
            <v>633</v>
          </cell>
        </row>
        <row r="551">
          <cell r="H551">
            <v>0</v>
          </cell>
        </row>
        <row r="552">
          <cell r="H552">
            <v>454</v>
          </cell>
        </row>
        <row r="553">
          <cell r="H553">
            <v>12</v>
          </cell>
        </row>
        <row r="554">
          <cell r="H554">
            <v>12</v>
          </cell>
        </row>
        <row r="555">
          <cell r="H555">
            <v>0</v>
          </cell>
        </row>
        <row r="556">
          <cell r="H556">
            <v>0</v>
          </cell>
        </row>
        <row r="557">
          <cell r="H557">
            <v>0</v>
          </cell>
        </row>
        <row r="558">
          <cell r="H558">
            <v>0</v>
          </cell>
        </row>
        <row r="559">
          <cell r="H559">
            <v>27</v>
          </cell>
        </row>
        <row r="561">
          <cell r="H561">
            <v>0</v>
          </cell>
        </row>
        <row r="562">
          <cell r="H562">
            <v>157</v>
          </cell>
        </row>
        <row r="563">
          <cell r="H563">
            <v>141</v>
          </cell>
        </row>
        <row r="564">
          <cell r="H564">
            <v>178</v>
          </cell>
        </row>
        <row r="565">
          <cell r="H565">
            <v>0</v>
          </cell>
        </row>
        <row r="566">
          <cell r="H566">
            <v>136</v>
          </cell>
        </row>
        <row r="567">
          <cell r="H567">
            <v>68</v>
          </cell>
        </row>
        <row r="568">
          <cell r="H568">
            <v>113</v>
          </cell>
        </row>
      </sheetData>
      <sheetData sheetId="7">
        <row r="9">
          <cell r="H9">
            <v>128</v>
          </cell>
        </row>
        <row r="10">
          <cell r="H10">
            <v>44</v>
          </cell>
        </row>
        <row r="11">
          <cell r="H11">
            <v>38</v>
          </cell>
        </row>
        <row r="12">
          <cell r="H12">
            <v>2220</v>
          </cell>
        </row>
        <row r="13">
          <cell r="H13">
            <v>280</v>
          </cell>
        </row>
        <row r="14">
          <cell r="H14">
            <v>39</v>
          </cell>
        </row>
        <row r="15">
          <cell r="H15">
            <v>22</v>
          </cell>
        </row>
        <row r="16">
          <cell r="H16">
            <v>28</v>
          </cell>
        </row>
        <row r="17">
          <cell r="H17">
            <v>24</v>
          </cell>
        </row>
        <row r="18">
          <cell r="H18">
            <v>24</v>
          </cell>
        </row>
        <row r="19">
          <cell r="H19">
            <v>23</v>
          </cell>
        </row>
        <row r="20">
          <cell r="H20">
            <v>18</v>
          </cell>
        </row>
        <row r="21">
          <cell r="H21">
            <v>20</v>
          </cell>
        </row>
        <row r="22">
          <cell r="H22">
            <v>16</v>
          </cell>
        </row>
        <row r="23">
          <cell r="H23">
            <v>18</v>
          </cell>
        </row>
        <row r="24">
          <cell r="H24">
            <v>28</v>
          </cell>
        </row>
        <row r="25">
          <cell r="H25">
            <v>30</v>
          </cell>
        </row>
        <row r="26">
          <cell r="H26">
            <v>0</v>
          </cell>
        </row>
        <row r="27">
          <cell r="H27">
            <v>0</v>
          </cell>
        </row>
        <row r="28">
          <cell r="H28">
            <v>0</v>
          </cell>
        </row>
        <row r="29">
          <cell r="H29">
            <v>81</v>
          </cell>
        </row>
        <row r="30">
          <cell r="H30">
            <v>82</v>
          </cell>
        </row>
        <row r="31">
          <cell r="H31">
            <v>82</v>
          </cell>
        </row>
        <row r="32">
          <cell r="H32">
            <v>81</v>
          </cell>
        </row>
        <row r="33">
          <cell r="H33">
            <v>82</v>
          </cell>
        </row>
        <row r="34">
          <cell r="H34">
            <v>82</v>
          </cell>
        </row>
        <row r="36">
          <cell r="H36">
            <v>82</v>
          </cell>
        </row>
        <row r="37">
          <cell r="H37">
            <v>82</v>
          </cell>
        </row>
        <row r="40">
          <cell r="H40">
            <v>83</v>
          </cell>
        </row>
        <row r="41">
          <cell r="H41">
            <v>333</v>
          </cell>
        </row>
        <row r="42">
          <cell r="H42">
            <v>742</v>
          </cell>
        </row>
        <row r="43">
          <cell r="H43">
            <v>0</v>
          </cell>
        </row>
        <row r="44">
          <cell r="H44">
            <v>0</v>
          </cell>
        </row>
        <row r="45">
          <cell r="H45">
            <v>0</v>
          </cell>
        </row>
        <row r="46">
          <cell r="H46">
            <v>711</v>
          </cell>
        </row>
        <row r="47">
          <cell r="H47">
            <v>0</v>
          </cell>
        </row>
        <row r="48">
          <cell r="H48">
            <v>0</v>
          </cell>
        </row>
        <row r="49">
          <cell r="H49">
            <v>0</v>
          </cell>
        </row>
        <row r="50">
          <cell r="H50">
            <v>16</v>
          </cell>
        </row>
        <row r="51">
          <cell r="H51">
            <v>10</v>
          </cell>
        </row>
        <row r="52">
          <cell r="H52">
            <v>21</v>
          </cell>
        </row>
        <row r="53">
          <cell r="H53">
            <v>31</v>
          </cell>
        </row>
        <row r="54">
          <cell r="H54">
            <v>34</v>
          </cell>
        </row>
        <row r="55">
          <cell r="H55">
            <v>35</v>
          </cell>
        </row>
        <row r="56">
          <cell r="H56">
            <v>0</v>
          </cell>
        </row>
        <row r="57">
          <cell r="H57">
            <v>14</v>
          </cell>
        </row>
        <row r="58">
          <cell r="H58">
            <v>15</v>
          </cell>
        </row>
        <row r="59">
          <cell r="H59">
            <v>19</v>
          </cell>
        </row>
        <row r="60">
          <cell r="H60">
            <v>581</v>
          </cell>
        </row>
        <row r="61">
          <cell r="H61">
            <v>15</v>
          </cell>
        </row>
        <row r="62">
          <cell r="H62">
            <v>15</v>
          </cell>
        </row>
        <row r="63">
          <cell r="H63">
            <v>12</v>
          </cell>
        </row>
        <row r="64">
          <cell r="H64">
            <v>378</v>
          </cell>
        </row>
        <row r="65">
          <cell r="H65">
            <v>0</v>
          </cell>
        </row>
        <row r="66">
          <cell r="H66">
            <v>12</v>
          </cell>
        </row>
        <row r="67">
          <cell r="H67">
            <v>190</v>
          </cell>
        </row>
        <row r="68">
          <cell r="H68">
            <v>5</v>
          </cell>
        </row>
        <row r="69">
          <cell r="H69">
            <v>5</v>
          </cell>
        </row>
        <row r="70">
          <cell r="H70">
            <v>12</v>
          </cell>
        </row>
        <row r="71">
          <cell r="H71">
            <v>49</v>
          </cell>
        </row>
        <row r="72">
          <cell r="H72">
            <v>143</v>
          </cell>
        </row>
        <row r="75">
          <cell r="H75">
            <v>0</v>
          </cell>
        </row>
        <row r="76">
          <cell r="H76">
            <v>46</v>
          </cell>
        </row>
        <row r="77">
          <cell r="H77">
            <v>0</v>
          </cell>
        </row>
        <row r="79">
          <cell r="H79">
            <v>44</v>
          </cell>
        </row>
        <row r="81">
          <cell r="H81">
            <v>47</v>
          </cell>
        </row>
        <row r="82">
          <cell r="H82">
            <v>0</v>
          </cell>
        </row>
        <row r="84">
          <cell r="H84">
            <v>0</v>
          </cell>
        </row>
        <row r="86">
          <cell r="H86">
            <v>47</v>
          </cell>
        </row>
        <row r="87">
          <cell r="H87">
            <v>0</v>
          </cell>
        </row>
        <row r="89">
          <cell r="H89">
            <v>47</v>
          </cell>
        </row>
        <row r="90">
          <cell r="H90">
            <v>0</v>
          </cell>
        </row>
        <row r="92">
          <cell r="H92">
            <v>45</v>
          </cell>
        </row>
        <row r="93">
          <cell r="H93">
            <v>45</v>
          </cell>
        </row>
        <row r="94">
          <cell r="H94">
            <v>0</v>
          </cell>
        </row>
        <row r="95">
          <cell r="H95">
            <v>0</v>
          </cell>
        </row>
        <row r="96">
          <cell r="H96">
            <v>452</v>
          </cell>
        </row>
        <row r="97">
          <cell r="H97">
            <v>106</v>
          </cell>
        </row>
        <row r="98">
          <cell r="H98">
            <v>815</v>
          </cell>
        </row>
        <row r="100">
          <cell r="H100">
            <v>0</v>
          </cell>
        </row>
        <row r="102">
          <cell r="H102">
            <v>0</v>
          </cell>
        </row>
        <row r="103">
          <cell r="H103">
            <v>0</v>
          </cell>
        </row>
        <row r="104">
          <cell r="H104">
            <v>312</v>
          </cell>
        </row>
        <row r="105">
          <cell r="H105">
            <v>0</v>
          </cell>
        </row>
        <row r="106">
          <cell r="H106">
            <v>0</v>
          </cell>
        </row>
        <row r="107">
          <cell r="H107">
            <v>51</v>
          </cell>
        </row>
        <row r="108">
          <cell r="H108">
            <v>0</v>
          </cell>
        </row>
        <row r="109">
          <cell r="H109">
            <v>51</v>
          </cell>
        </row>
        <row r="110">
          <cell r="H110">
            <v>0</v>
          </cell>
        </row>
        <row r="112">
          <cell r="H112">
            <v>51</v>
          </cell>
        </row>
        <row r="114">
          <cell r="H114">
            <v>0</v>
          </cell>
        </row>
        <row r="115">
          <cell r="H115">
            <v>48</v>
          </cell>
        </row>
        <row r="116">
          <cell r="H116">
            <v>0</v>
          </cell>
        </row>
        <row r="117">
          <cell r="H117">
            <v>0</v>
          </cell>
        </row>
        <row r="118">
          <cell r="H118">
            <v>0</v>
          </cell>
        </row>
        <row r="119">
          <cell r="H119">
            <v>0</v>
          </cell>
        </row>
        <row r="121">
          <cell r="H121">
            <v>0</v>
          </cell>
        </row>
        <row r="122">
          <cell r="H122">
            <v>0</v>
          </cell>
        </row>
        <row r="123">
          <cell r="H123">
            <v>0</v>
          </cell>
        </row>
        <row r="124">
          <cell r="H124">
            <v>57</v>
          </cell>
        </row>
        <row r="125">
          <cell r="H125">
            <v>58</v>
          </cell>
        </row>
        <row r="126">
          <cell r="H126">
            <v>35</v>
          </cell>
        </row>
        <row r="127">
          <cell r="H127">
            <v>44</v>
          </cell>
        </row>
        <row r="128">
          <cell r="H128">
            <v>49</v>
          </cell>
        </row>
        <row r="133">
          <cell r="H133">
            <v>171</v>
          </cell>
        </row>
        <row r="134">
          <cell r="H134">
            <v>0</v>
          </cell>
        </row>
        <row r="135">
          <cell r="H135">
            <v>182</v>
          </cell>
        </row>
        <row r="137">
          <cell r="H137">
            <v>46</v>
          </cell>
        </row>
        <row r="138">
          <cell r="H138">
            <v>49</v>
          </cell>
        </row>
        <row r="139">
          <cell r="H139">
            <v>192</v>
          </cell>
        </row>
        <row r="140">
          <cell r="H140">
            <v>158</v>
          </cell>
        </row>
        <row r="142">
          <cell r="H142">
            <v>49</v>
          </cell>
        </row>
        <row r="143">
          <cell r="H143">
            <v>0</v>
          </cell>
        </row>
        <row r="144">
          <cell r="H144">
            <v>49</v>
          </cell>
        </row>
        <row r="145">
          <cell r="H145">
            <v>0</v>
          </cell>
        </row>
        <row r="146">
          <cell r="H146">
            <v>197</v>
          </cell>
        </row>
        <row r="147">
          <cell r="H147">
            <v>189</v>
          </cell>
        </row>
        <row r="148">
          <cell r="H148">
            <v>0</v>
          </cell>
        </row>
        <row r="149">
          <cell r="H149">
            <v>0</v>
          </cell>
        </row>
        <row r="150">
          <cell r="H150">
            <v>8</v>
          </cell>
        </row>
        <row r="153">
          <cell r="H153">
            <v>0</v>
          </cell>
        </row>
        <row r="154">
          <cell r="H154">
            <v>52</v>
          </cell>
        </row>
        <row r="155">
          <cell r="H155">
            <v>0</v>
          </cell>
        </row>
        <row r="156">
          <cell r="H156">
            <v>52</v>
          </cell>
        </row>
        <row r="158">
          <cell r="H158">
            <v>50</v>
          </cell>
        </row>
        <row r="159">
          <cell r="H159">
            <v>51</v>
          </cell>
        </row>
        <row r="160">
          <cell r="H160">
            <v>50</v>
          </cell>
        </row>
        <row r="161">
          <cell r="H161">
            <v>0</v>
          </cell>
        </row>
        <row r="162">
          <cell r="H162">
            <v>52</v>
          </cell>
        </row>
        <row r="164">
          <cell r="H164">
            <v>51</v>
          </cell>
        </row>
        <row r="165">
          <cell r="H165">
            <v>51</v>
          </cell>
        </row>
        <row r="167">
          <cell r="H167">
            <v>49</v>
          </cell>
        </row>
        <row r="168">
          <cell r="H168">
            <v>0</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9">
          <cell r="H179">
            <v>0</v>
          </cell>
        </row>
        <row r="180">
          <cell r="H180">
            <v>0</v>
          </cell>
        </row>
        <row r="182">
          <cell r="H182">
            <v>0</v>
          </cell>
        </row>
        <row r="183">
          <cell r="H183">
            <v>0</v>
          </cell>
        </row>
        <row r="184">
          <cell r="H184">
            <v>0</v>
          </cell>
        </row>
        <row r="185">
          <cell r="H185">
            <v>0</v>
          </cell>
        </row>
        <row r="187">
          <cell r="H187">
            <v>16</v>
          </cell>
        </row>
        <row r="190">
          <cell r="H190">
            <v>141</v>
          </cell>
        </row>
        <row r="191">
          <cell r="H191">
            <v>126</v>
          </cell>
        </row>
        <row r="192">
          <cell r="H192">
            <v>59</v>
          </cell>
        </row>
        <row r="193">
          <cell r="H193">
            <v>108</v>
          </cell>
        </row>
        <row r="194">
          <cell r="H194">
            <v>161</v>
          </cell>
        </row>
        <row r="195">
          <cell r="H195">
            <v>162</v>
          </cell>
        </row>
        <row r="196">
          <cell r="H196">
            <v>164</v>
          </cell>
        </row>
        <row r="197">
          <cell r="H197">
            <v>133</v>
          </cell>
        </row>
        <row r="198">
          <cell r="H198">
            <v>148</v>
          </cell>
        </row>
        <row r="199">
          <cell r="H199">
            <v>38</v>
          </cell>
        </row>
        <row r="200">
          <cell r="H200">
            <v>52</v>
          </cell>
        </row>
        <row r="201">
          <cell r="H201">
            <v>102</v>
          </cell>
        </row>
        <row r="202">
          <cell r="H202">
            <v>27</v>
          </cell>
        </row>
        <row r="203">
          <cell r="H203">
            <v>57</v>
          </cell>
        </row>
        <row r="204">
          <cell r="H204">
            <v>50</v>
          </cell>
        </row>
        <row r="205">
          <cell r="H205">
            <v>50</v>
          </cell>
        </row>
        <row r="206">
          <cell r="H206">
            <v>50</v>
          </cell>
        </row>
        <row r="207">
          <cell r="H207">
            <v>139</v>
          </cell>
        </row>
        <row r="208">
          <cell r="H208">
            <v>145</v>
          </cell>
        </row>
        <row r="209">
          <cell r="H209">
            <v>140</v>
          </cell>
        </row>
        <row r="210">
          <cell r="H210">
            <v>132</v>
          </cell>
        </row>
        <row r="211">
          <cell r="H211">
            <v>116</v>
          </cell>
        </row>
        <row r="212">
          <cell r="H212">
            <v>119</v>
          </cell>
        </row>
        <row r="213">
          <cell r="H213">
            <v>157</v>
          </cell>
        </row>
        <row r="214">
          <cell r="H214">
            <v>164</v>
          </cell>
        </row>
        <row r="215">
          <cell r="H215">
            <v>154</v>
          </cell>
        </row>
        <row r="216">
          <cell r="H216">
            <v>124</v>
          </cell>
        </row>
        <row r="217">
          <cell r="H217">
            <v>120</v>
          </cell>
        </row>
        <row r="218">
          <cell r="H218">
            <v>116</v>
          </cell>
        </row>
        <row r="219">
          <cell r="H219">
            <v>102</v>
          </cell>
        </row>
        <row r="220">
          <cell r="H220">
            <v>115</v>
          </cell>
        </row>
        <row r="221">
          <cell r="H221">
            <v>1074</v>
          </cell>
        </row>
        <row r="222">
          <cell r="H222">
            <v>1038</v>
          </cell>
        </row>
        <row r="223">
          <cell r="H223">
            <v>1037</v>
          </cell>
        </row>
        <row r="224">
          <cell r="H224">
            <v>189</v>
          </cell>
        </row>
        <row r="225">
          <cell r="H225">
            <v>154</v>
          </cell>
        </row>
        <row r="226">
          <cell r="H226">
            <v>120</v>
          </cell>
        </row>
        <row r="227">
          <cell r="H227">
            <v>146</v>
          </cell>
        </row>
        <row r="228">
          <cell r="H228">
            <v>139</v>
          </cell>
        </row>
        <row r="229">
          <cell r="H229">
            <v>101</v>
          </cell>
        </row>
        <row r="230">
          <cell r="H230">
            <v>985</v>
          </cell>
        </row>
        <row r="231">
          <cell r="H231">
            <v>139</v>
          </cell>
        </row>
        <row r="232">
          <cell r="H232">
            <v>129</v>
          </cell>
        </row>
        <row r="233">
          <cell r="H233">
            <v>129</v>
          </cell>
        </row>
        <row r="234">
          <cell r="H234">
            <v>145</v>
          </cell>
        </row>
        <row r="235">
          <cell r="H235">
            <v>141</v>
          </cell>
        </row>
        <row r="236">
          <cell r="H236">
            <v>117</v>
          </cell>
        </row>
        <row r="237">
          <cell r="H237">
            <v>125</v>
          </cell>
        </row>
        <row r="238">
          <cell r="H238">
            <v>151</v>
          </cell>
        </row>
        <row r="239">
          <cell r="H239">
            <v>127</v>
          </cell>
        </row>
        <row r="240">
          <cell r="H240">
            <v>150</v>
          </cell>
        </row>
        <row r="241">
          <cell r="H241">
            <v>53</v>
          </cell>
        </row>
        <row r="242">
          <cell r="H242">
            <v>170</v>
          </cell>
        </row>
        <row r="243">
          <cell r="H243">
            <v>142</v>
          </cell>
        </row>
        <row r="244">
          <cell r="H244">
            <v>155</v>
          </cell>
        </row>
        <row r="245">
          <cell r="H245">
            <v>270</v>
          </cell>
        </row>
        <row r="246">
          <cell r="H246">
            <v>78</v>
          </cell>
        </row>
        <row r="247">
          <cell r="H247">
            <v>0</v>
          </cell>
        </row>
        <row r="248">
          <cell r="H248">
            <v>2122</v>
          </cell>
        </row>
        <row r="249">
          <cell r="H249">
            <v>122</v>
          </cell>
        </row>
        <row r="250">
          <cell r="H250">
            <v>1185</v>
          </cell>
        </row>
        <row r="251">
          <cell r="H251">
            <v>2086</v>
          </cell>
        </row>
        <row r="252">
          <cell r="H252">
            <v>2097</v>
          </cell>
        </row>
        <row r="253">
          <cell r="H253">
            <v>2225</v>
          </cell>
        </row>
        <row r="254">
          <cell r="H254">
            <v>1995</v>
          </cell>
        </row>
        <row r="255">
          <cell r="H255">
            <v>1035</v>
          </cell>
        </row>
        <row r="256">
          <cell r="H256">
            <v>1095</v>
          </cell>
        </row>
        <row r="257">
          <cell r="H257">
            <v>1058</v>
          </cell>
        </row>
        <row r="258">
          <cell r="H258">
            <v>1073</v>
          </cell>
        </row>
        <row r="259">
          <cell r="H259">
            <v>254</v>
          </cell>
        </row>
        <row r="260">
          <cell r="H260">
            <v>2000</v>
          </cell>
        </row>
        <row r="261">
          <cell r="H261">
            <v>1048</v>
          </cell>
        </row>
        <row r="262">
          <cell r="H262">
            <v>17.5</v>
          </cell>
        </row>
        <row r="263">
          <cell r="H263">
            <v>1.2</v>
          </cell>
        </row>
        <row r="264">
          <cell r="H264">
            <v>6.2</v>
          </cell>
        </row>
        <row r="265">
          <cell r="H265">
            <v>222</v>
          </cell>
        </row>
        <row r="266">
          <cell r="H266">
            <v>255</v>
          </cell>
        </row>
        <row r="267">
          <cell r="H267">
            <v>1985</v>
          </cell>
        </row>
        <row r="268">
          <cell r="H268">
            <v>2</v>
          </cell>
        </row>
        <row r="269">
          <cell r="H269">
            <v>1.2</v>
          </cell>
        </row>
        <row r="270">
          <cell r="H270">
            <v>51</v>
          </cell>
        </row>
        <row r="271">
          <cell r="H271">
            <v>2165</v>
          </cell>
        </row>
        <row r="272">
          <cell r="H272">
            <v>2160</v>
          </cell>
        </row>
        <row r="273">
          <cell r="H273">
            <v>42</v>
          </cell>
        </row>
        <row r="274">
          <cell r="H274">
            <v>3.0000000000000004</v>
          </cell>
        </row>
        <row r="275">
          <cell r="H275">
            <v>4</v>
          </cell>
        </row>
        <row r="276">
          <cell r="H276">
            <v>42</v>
          </cell>
        </row>
        <row r="277">
          <cell r="H277">
            <v>72</v>
          </cell>
        </row>
        <row r="278">
          <cell r="H278">
            <v>2105</v>
          </cell>
        </row>
        <row r="279">
          <cell r="H279">
            <v>1016</v>
          </cell>
        </row>
        <row r="280">
          <cell r="H280">
            <v>1048</v>
          </cell>
        </row>
        <row r="281">
          <cell r="H281">
            <v>2174</v>
          </cell>
        </row>
        <row r="282">
          <cell r="H282">
            <v>0</v>
          </cell>
        </row>
        <row r="283">
          <cell r="H283">
            <v>0</v>
          </cell>
        </row>
        <row r="284">
          <cell r="H284">
            <v>0</v>
          </cell>
        </row>
        <row r="285">
          <cell r="H285">
            <v>0</v>
          </cell>
        </row>
        <row r="286">
          <cell r="H286">
            <v>72</v>
          </cell>
        </row>
        <row r="289">
          <cell r="H289">
            <v>72</v>
          </cell>
        </row>
        <row r="290">
          <cell r="H290">
            <v>72</v>
          </cell>
        </row>
        <row r="293">
          <cell r="H293">
            <v>72</v>
          </cell>
        </row>
        <row r="294">
          <cell r="H294">
            <v>71</v>
          </cell>
        </row>
        <row r="295">
          <cell r="H295">
            <v>72</v>
          </cell>
        </row>
        <row r="296">
          <cell r="H296">
            <v>72</v>
          </cell>
        </row>
        <row r="298">
          <cell r="H298">
            <v>69</v>
          </cell>
        </row>
        <row r="300">
          <cell r="H300">
            <v>69</v>
          </cell>
        </row>
        <row r="301">
          <cell r="H301">
            <v>71</v>
          </cell>
        </row>
        <row r="302">
          <cell r="H302">
            <v>71</v>
          </cell>
        </row>
        <row r="303">
          <cell r="H303">
            <v>71</v>
          </cell>
        </row>
        <row r="306">
          <cell r="H306">
            <v>0</v>
          </cell>
        </row>
        <row r="308">
          <cell r="H308">
            <v>0</v>
          </cell>
        </row>
        <row r="309">
          <cell r="H309">
            <v>0</v>
          </cell>
        </row>
        <row r="310">
          <cell r="H310">
            <v>0</v>
          </cell>
        </row>
        <row r="311">
          <cell r="H311">
            <v>0</v>
          </cell>
        </row>
        <row r="312">
          <cell r="H312">
            <v>0</v>
          </cell>
        </row>
        <row r="313">
          <cell r="H313">
            <v>0</v>
          </cell>
        </row>
        <row r="314">
          <cell r="H314">
            <v>0</v>
          </cell>
        </row>
        <row r="315">
          <cell r="H315">
            <v>0</v>
          </cell>
        </row>
        <row r="316">
          <cell r="H316">
            <v>0</v>
          </cell>
        </row>
        <row r="317">
          <cell r="H317">
            <v>0</v>
          </cell>
        </row>
        <row r="319">
          <cell r="H319">
            <v>0</v>
          </cell>
        </row>
        <row r="320">
          <cell r="H320">
            <v>0</v>
          </cell>
        </row>
        <row r="321">
          <cell r="H321">
            <v>0</v>
          </cell>
        </row>
        <row r="324">
          <cell r="H324">
            <v>0</v>
          </cell>
        </row>
        <row r="325">
          <cell r="H325">
            <v>256</v>
          </cell>
        </row>
        <row r="327">
          <cell r="H327">
            <v>255</v>
          </cell>
        </row>
        <row r="328">
          <cell r="H328">
            <v>259</v>
          </cell>
        </row>
        <row r="330">
          <cell r="H330">
            <v>259</v>
          </cell>
        </row>
        <row r="332">
          <cell r="H332">
            <v>251</v>
          </cell>
        </row>
        <row r="335">
          <cell r="H335">
            <v>259</v>
          </cell>
        </row>
        <row r="336">
          <cell r="H336">
            <v>259</v>
          </cell>
        </row>
        <row r="337">
          <cell r="H337">
            <v>259</v>
          </cell>
        </row>
        <row r="338">
          <cell r="H338">
            <v>259</v>
          </cell>
        </row>
        <row r="339">
          <cell r="H339">
            <v>259</v>
          </cell>
        </row>
        <row r="340">
          <cell r="H340">
            <v>259</v>
          </cell>
        </row>
        <row r="342">
          <cell r="H342">
            <v>0</v>
          </cell>
        </row>
        <row r="343">
          <cell r="H343">
            <v>254</v>
          </cell>
        </row>
        <row r="344">
          <cell r="H344">
            <v>0</v>
          </cell>
        </row>
        <row r="345">
          <cell r="H345">
            <v>258</v>
          </cell>
        </row>
        <row r="346">
          <cell r="H346">
            <v>258</v>
          </cell>
        </row>
        <row r="347">
          <cell r="H347">
            <v>254</v>
          </cell>
        </row>
        <row r="348">
          <cell r="H348">
            <v>0</v>
          </cell>
        </row>
        <row r="349">
          <cell r="H349">
            <v>0</v>
          </cell>
        </row>
        <row r="350">
          <cell r="H350">
            <v>0</v>
          </cell>
        </row>
        <row r="351">
          <cell r="H351">
            <v>0</v>
          </cell>
        </row>
        <row r="352">
          <cell r="H352">
            <v>0</v>
          </cell>
        </row>
        <row r="353">
          <cell r="H353">
            <v>0</v>
          </cell>
        </row>
        <row r="354">
          <cell r="H354">
            <v>0</v>
          </cell>
        </row>
        <row r="355">
          <cell r="H355">
            <v>0</v>
          </cell>
        </row>
        <row r="356">
          <cell r="H356">
            <v>0</v>
          </cell>
        </row>
        <row r="357">
          <cell r="H357">
            <v>0</v>
          </cell>
        </row>
        <row r="359">
          <cell r="H359">
            <v>0</v>
          </cell>
        </row>
        <row r="360">
          <cell r="H360">
            <v>0</v>
          </cell>
        </row>
        <row r="361">
          <cell r="H361">
            <v>0</v>
          </cell>
        </row>
        <row r="363">
          <cell r="H363">
            <v>0</v>
          </cell>
        </row>
        <row r="364">
          <cell r="H364">
            <v>0</v>
          </cell>
        </row>
        <row r="365">
          <cell r="H365">
            <v>0</v>
          </cell>
        </row>
        <row r="366">
          <cell r="H366">
            <v>0</v>
          </cell>
        </row>
        <row r="370">
          <cell r="H370">
            <v>88</v>
          </cell>
        </row>
        <row r="371">
          <cell r="H371">
            <v>91</v>
          </cell>
        </row>
        <row r="372">
          <cell r="H372">
            <v>33</v>
          </cell>
        </row>
        <row r="374">
          <cell r="H374">
            <v>90</v>
          </cell>
        </row>
        <row r="375">
          <cell r="H375">
            <v>89</v>
          </cell>
        </row>
        <row r="376">
          <cell r="H376">
            <v>32</v>
          </cell>
        </row>
        <row r="377">
          <cell r="H377">
            <v>44</v>
          </cell>
        </row>
        <row r="378">
          <cell r="H378">
            <v>0</v>
          </cell>
        </row>
        <row r="379">
          <cell r="H379">
            <v>27</v>
          </cell>
        </row>
        <row r="380">
          <cell r="H380">
            <v>99</v>
          </cell>
        </row>
        <row r="381">
          <cell r="H381">
            <v>24</v>
          </cell>
        </row>
        <row r="383">
          <cell r="H383">
            <v>24</v>
          </cell>
        </row>
        <row r="384">
          <cell r="H384">
            <v>24</v>
          </cell>
        </row>
        <row r="387">
          <cell r="H387">
            <v>0</v>
          </cell>
        </row>
        <row r="388">
          <cell r="H388">
            <v>43</v>
          </cell>
        </row>
        <row r="389">
          <cell r="H389">
            <v>44</v>
          </cell>
        </row>
        <row r="390">
          <cell r="H390">
            <v>42</v>
          </cell>
        </row>
        <row r="391">
          <cell r="H391">
            <v>47</v>
          </cell>
        </row>
        <row r="392">
          <cell r="H392">
            <v>0</v>
          </cell>
        </row>
        <row r="393">
          <cell r="H393">
            <v>42</v>
          </cell>
        </row>
        <row r="394">
          <cell r="H394">
            <v>47</v>
          </cell>
        </row>
        <row r="395">
          <cell r="H395">
            <v>47</v>
          </cell>
        </row>
        <row r="397">
          <cell r="H397">
            <v>48</v>
          </cell>
        </row>
        <row r="398">
          <cell r="H398">
            <v>47</v>
          </cell>
        </row>
        <row r="399">
          <cell r="H399">
            <v>47</v>
          </cell>
        </row>
        <row r="400">
          <cell r="H400">
            <v>0</v>
          </cell>
        </row>
        <row r="401">
          <cell r="H401">
            <v>39</v>
          </cell>
        </row>
        <row r="402">
          <cell r="H402">
            <v>39</v>
          </cell>
        </row>
        <row r="403">
          <cell r="H403">
            <v>44</v>
          </cell>
        </row>
        <row r="404">
          <cell r="H404">
            <v>0</v>
          </cell>
        </row>
        <row r="405">
          <cell r="H405">
            <v>0</v>
          </cell>
        </row>
        <row r="407">
          <cell r="H407">
            <v>0</v>
          </cell>
        </row>
        <row r="409">
          <cell r="H409">
            <v>0</v>
          </cell>
        </row>
        <row r="410">
          <cell r="H410">
            <v>0</v>
          </cell>
        </row>
        <row r="411">
          <cell r="H411">
            <v>0</v>
          </cell>
        </row>
        <row r="412">
          <cell r="H412">
            <v>0</v>
          </cell>
        </row>
        <row r="413">
          <cell r="H413">
            <v>0</v>
          </cell>
        </row>
        <row r="414">
          <cell r="H414">
            <v>36</v>
          </cell>
        </row>
        <row r="415">
          <cell r="H415">
            <v>0</v>
          </cell>
        </row>
        <row r="416">
          <cell r="H416">
            <v>119</v>
          </cell>
        </row>
        <row r="417">
          <cell r="H417">
            <v>119</v>
          </cell>
        </row>
        <row r="418">
          <cell r="H418">
            <v>121</v>
          </cell>
        </row>
        <row r="419">
          <cell r="H419">
            <v>115</v>
          </cell>
        </row>
        <row r="422">
          <cell r="H422">
            <v>119</v>
          </cell>
        </row>
        <row r="423">
          <cell r="H423">
            <v>123</v>
          </cell>
        </row>
        <row r="425">
          <cell r="H425">
            <v>0</v>
          </cell>
        </row>
        <row r="427">
          <cell r="H427">
            <v>0</v>
          </cell>
        </row>
        <row r="428">
          <cell r="H428">
            <v>0</v>
          </cell>
        </row>
        <row r="429">
          <cell r="H429">
            <v>0</v>
          </cell>
        </row>
        <row r="432">
          <cell r="H432">
            <v>22</v>
          </cell>
        </row>
        <row r="433">
          <cell r="H433">
            <v>642</v>
          </cell>
        </row>
        <row r="434">
          <cell r="H434">
            <v>17</v>
          </cell>
        </row>
        <row r="435">
          <cell r="H435">
            <v>494</v>
          </cell>
        </row>
        <row r="436">
          <cell r="H436">
            <v>20</v>
          </cell>
        </row>
        <row r="437">
          <cell r="H437">
            <v>21</v>
          </cell>
        </row>
        <row r="438">
          <cell r="H438">
            <v>19</v>
          </cell>
        </row>
        <row r="439">
          <cell r="H439">
            <v>20</v>
          </cell>
        </row>
        <row r="440">
          <cell r="H440">
            <v>19</v>
          </cell>
        </row>
        <row r="441">
          <cell r="H441">
            <v>21</v>
          </cell>
        </row>
        <row r="444">
          <cell r="H444">
            <v>29</v>
          </cell>
        </row>
        <row r="445">
          <cell r="H445">
            <v>29</v>
          </cell>
        </row>
        <row r="446">
          <cell r="H446">
            <v>2950</v>
          </cell>
        </row>
        <row r="447">
          <cell r="H447">
            <v>2950</v>
          </cell>
        </row>
        <row r="450">
          <cell r="H450">
            <v>48</v>
          </cell>
        </row>
        <row r="451">
          <cell r="H451">
            <v>118</v>
          </cell>
        </row>
        <row r="452">
          <cell r="H452">
            <v>43</v>
          </cell>
        </row>
        <row r="453">
          <cell r="H453">
            <v>183</v>
          </cell>
        </row>
        <row r="454">
          <cell r="H454">
            <v>47</v>
          </cell>
        </row>
        <row r="455">
          <cell r="H455">
            <v>820</v>
          </cell>
        </row>
        <row r="456">
          <cell r="H456">
            <v>36</v>
          </cell>
        </row>
        <row r="457">
          <cell r="H457">
            <v>890</v>
          </cell>
        </row>
        <row r="458">
          <cell r="H458">
            <v>51</v>
          </cell>
        </row>
        <row r="459">
          <cell r="H459">
            <v>79</v>
          </cell>
        </row>
        <row r="460">
          <cell r="H460">
            <v>36</v>
          </cell>
        </row>
        <row r="461">
          <cell r="H461">
            <v>19</v>
          </cell>
        </row>
        <row r="462">
          <cell r="H462">
            <v>20</v>
          </cell>
        </row>
        <row r="463">
          <cell r="H463">
            <v>0</v>
          </cell>
        </row>
        <row r="464">
          <cell r="H464">
            <v>0</v>
          </cell>
        </row>
        <row r="465">
          <cell r="H465">
            <v>380</v>
          </cell>
        </row>
        <row r="466">
          <cell r="H466">
            <v>58</v>
          </cell>
        </row>
        <row r="467">
          <cell r="H467">
            <v>0</v>
          </cell>
        </row>
        <row r="468">
          <cell r="H468">
            <v>111</v>
          </cell>
        </row>
        <row r="469">
          <cell r="H469">
            <v>45</v>
          </cell>
        </row>
        <row r="470">
          <cell r="H470">
            <v>0</v>
          </cell>
        </row>
        <row r="471">
          <cell r="H471">
            <v>0</v>
          </cell>
        </row>
        <row r="472">
          <cell r="H472">
            <v>0</v>
          </cell>
        </row>
        <row r="473">
          <cell r="H473">
            <v>0</v>
          </cell>
        </row>
        <row r="474">
          <cell r="H474">
            <v>0</v>
          </cell>
        </row>
        <row r="475">
          <cell r="H475">
            <v>0</v>
          </cell>
        </row>
        <row r="476">
          <cell r="H476">
            <v>257</v>
          </cell>
        </row>
        <row r="477">
          <cell r="H477">
            <v>9</v>
          </cell>
        </row>
        <row r="478">
          <cell r="H478">
            <v>0</v>
          </cell>
        </row>
        <row r="479">
          <cell r="H479">
            <v>375</v>
          </cell>
        </row>
        <row r="480">
          <cell r="H480">
            <v>22</v>
          </cell>
        </row>
        <row r="482">
          <cell r="H482">
            <v>287</v>
          </cell>
        </row>
        <row r="483">
          <cell r="H483">
            <v>14</v>
          </cell>
        </row>
        <row r="484">
          <cell r="H484">
            <v>0</v>
          </cell>
        </row>
        <row r="485">
          <cell r="H485">
            <v>165</v>
          </cell>
        </row>
        <row r="486">
          <cell r="H486">
            <v>85</v>
          </cell>
        </row>
        <row r="487">
          <cell r="H487">
            <v>10</v>
          </cell>
        </row>
        <row r="488">
          <cell r="H488">
            <v>0</v>
          </cell>
        </row>
        <row r="489">
          <cell r="H489">
            <v>1820</v>
          </cell>
        </row>
        <row r="490">
          <cell r="H490">
            <v>730</v>
          </cell>
        </row>
        <row r="491">
          <cell r="H491">
            <v>63</v>
          </cell>
        </row>
        <row r="492">
          <cell r="H492">
            <v>0</v>
          </cell>
        </row>
        <row r="493">
          <cell r="H493">
            <v>1180</v>
          </cell>
        </row>
        <row r="494">
          <cell r="H494">
            <v>24</v>
          </cell>
        </row>
        <row r="495">
          <cell r="H495">
            <v>0</v>
          </cell>
        </row>
        <row r="496">
          <cell r="H496">
            <v>85</v>
          </cell>
        </row>
        <row r="497">
          <cell r="H497">
            <v>19</v>
          </cell>
        </row>
        <row r="498">
          <cell r="H498">
            <v>270</v>
          </cell>
        </row>
        <row r="499">
          <cell r="H499">
            <v>0</v>
          </cell>
        </row>
        <row r="500">
          <cell r="H500">
            <v>180</v>
          </cell>
        </row>
        <row r="501">
          <cell r="H501">
            <v>0</v>
          </cell>
        </row>
        <row r="502">
          <cell r="H502">
            <v>26</v>
          </cell>
        </row>
        <row r="503">
          <cell r="H503">
            <v>0</v>
          </cell>
        </row>
        <row r="504">
          <cell r="H504">
            <v>310</v>
          </cell>
        </row>
        <row r="505">
          <cell r="H505">
            <v>12</v>
          </cell>
        </row>
        <row r="506">
          <cell r="H506">
            <v>0</v>
          </cell>
        </row>
        <row r="507">
          <cell r="H507">
            <v>90</v>
          </cell>
        </row>
        <row r="508">
          <cell r="H508">
            <v>7</v>
          </cell>
        </row>
        <row r="509">
          <cell r="H509">
            <v>27</v>
          </cell>
        </row>
        <row r="510">
          <cell r="H510">
            <v>0</v>
          </cell>
        </row>
        <row r="511">
          <cell r="H511">
            <v>420</v>
          </cell>
        </row>
        <row r="512">
          <cell r="H512">
            <v>5</v>
          </cell>
        </row>
        <row r="513">
          <cell r="H513">
            <v>0</v>
          </cell>
        </row>
        <row r="514">
          <cell r="H514">
            <v>4</v>
          </cell>
        </row>
        <row r="517">
          <cell r="H517">
            <v>140</v>
          </cell>
        </row>
        <row r="518">
          <cell r="H518">
            <v>295</v>
          </cell>
        </row>
        <row r="519">
          <cell r="H519">
            <v>590</v>
          </cell>
        </row>
        <row r="520">
          <cell r="H520">
            <v>130</v>
          </cell>
        </row>
        <row r="521">
          <cell r="H521">
            <v>130</v>
          </cell>
        </row>
        <row r="522">
          <cell r="H522">
            <v>0</v>
          </cell>
        </row>
        <row r="523">
          <cell r="H523">
            <v>0</v>
          </cell>
        </row>
        <row r="524">
          <cell r="H524">
            <v>0</v>
          </cell>
        </row>
        <row r="525">
          <cell r="H525">
            <v>0</v>
          </cell>
        </row>
        <row r="526">
          <cell r="H526">
            <v>246</v>
          </cell>
        </row>
        <row r="527">
          <cell r="H527">
            <v>550</v>
          </cell>
        </row>
        <row r="528">
          <cell r="H528">
            <v>74</v>
          </cell>
        </row>
        <row r="529">
          <cell r="H529">
            <v>0</v>
          </cell>
        </row>
        <row r="530">
          <cell r="H530">
            <v>33</v>
          </cell>
        </row>
        <row r="531">
          <cell r="H531">
            <v>0</v>
          </cell>
        </row>
        <row r="532">
          <cell r="H532">
            <v>19</v>
          </cell>
        </row>
        <row r="535">
          <cell r="H535">
            <v>15</v>
          </cell>
        </row>
        <row r="536">
          <cell r="H536">
            <v>12</v>
          </cell>
        </row>
        <row r="537">
          <cell r="H537">
            <v>24</v>
          </cell>
        </row>
        <row r="538">
          <cell r="H538">
            <v>63</v>
          </cell>
        </row>
        <row r="539">
          <cell r="H539">
            <v>292</v>
          </cell>
        </row>
        <row r="540">
          <cell r="H540">
            <v>38</v>
          </cell>
        </row>
        <row r="541">
          <cell r="H541">
            <v>42</v>
          </cell>
        </row>
        <row r="542">
          <cell r="H542">
            <v>23</v>
          </cell>
        </row>
        <row r="543">
          <cell r="H543">
            <v>1284</v>
          </cell>
        </row>
        <row r="544">
          <cell r="H544">
            <v>1466</v>
          </cell>
        </row>
        <row r="545">
          <cell r="H545">
            <v>1535</v>
          </cell>
        </row>
        <row r="546">
          <cell r="H546">
            <v>1491</v>
          </cell>
        </row>
        <row r="547">
          <cell r="H547">
            <v>1491</v>
          </cell>
        </row>
        <row r="548">
          <cell r="H548">
            <v>1380</v>
          </cell>
        </row>
        <row r="549">
          <cell r="H549">
            <v>1439</v>
          </cell>
        </row>
        <row r="550">
          <cell r="H550">
            <v>1584</v>
          </cell>
        </row>
        <row r="551">
          <cell r="H551">
            <v>0</v>
          </cell>
        </row>
        <row r="552">
          <cell r="H552">
            <v>716</v>
          </cell>
        </row>
        <row r="553">
          <cell r="H553">
            <v>39</v>
          </cell>
        </row>
        <row r="554">
          <cell r="H554">
            <v>39</v>
          </cell>
        </row>
        <row r="555">
          <cell r="H555">
            <v>0</v>
          </cell>
        </row>
        <row r="556">
          <cell r="H556">
            <v>0</v>
          </cell>
        </row>
        <row r="557">
          <cell r="H557">
            <v>0</v>
          </cell>
        </row>
        <row r="558">
          <cell r="H558">
            <v>0</v>
          </cell>
        </row>
        <row r="559">
          <cell r="H559">
            <v>66</v>
          </cell>
        </row>
        <row r="561">
          <cell r="H561">
            <v>0</v>
          </cell>
        </row>
        <row r="562">
          <cell r="H562">
            <v>414</v>
          </cell>
        </row>
        <row r="563">
          <cell r="H563">
            <v>406</v>
          </cell>
        </row>
        <row r="564">
          <cell r="H564">
            <v>414</v>
          </cell>
        </row>
        <row r="565">
          <cell r="H565">
            <v>0</v>
          </cell>
        </row>
        <row r="566">
          <cell r="H566">
            <v>231</v>
          </cell>
        </row>
        <row r="567">
          <cell r="H567">
            <v>96</v>
          </cell>
        </row>
        <row r="568">
          <cell r="H568">
            <v>251</v>
          </cell>
        </row>
      </sheetData>
      <sheetData sheetId="8">
        <row r="9">
          <cell r="H9">
            <v>31</v>
          </cell>
        </row>
        <row r="10">
          <cell r="H10">
            <v>26</v>
          </cell>
        </row>
        <row r="11">
          <cell r="H11">
            <v>27</v>
          </cell>
        </row>
        <row r="12">
          <cell r="H12">
            <v>23</v>
          </cell>
        </row>
        <row r="13">
          <cell r="H13">
            <v>24</v>
          </cell>
        </row>
        <row r="14">
          <cell r="H14">
            <v>23</v>
          </cell>
        </row>
        <row r="15">
          <cell r="H15">
            <v>15</v>
          </cell>
        </row>
        <row r="16">
          <cell r="H16">
            <v>21</v>
          </cell>
        </row>
        <row r="17">
          <cell r="H17">
            <v>13</v>
          </cell>
        </row>
        <row r="18">
          <cell r="H18">
            <v>11</v>
          </cell>
        </row>
        <row r="19">
          <cell r="H19">
            <v>9</v>
          </cell>
        </row>
        <row r="20">
          <cell r="H20">
            <v>10</v>
          </cell>
        </row>
        <row r="21">
          <cell r="H21">
            <v>9</v>
          </cell>
        </row>
        <row r="22">
          <cell r="H22">
            <v>8</v>
          </cell>
        </row>
        <row r="23">
          <cell r="H23">
            <v>8</v>
          </cell>
        </row>
        <row r="24">
          <cell r="H24">
            <v>11</v>
          </cell>
        </row>
        <row r="25">
          <cell r="H25">
            <v>13</v>
          </cell>
        </row>
        <row r="26">
          <cell r="H26">
            <v>0</v>
          </cell>
        </row>
        <row r="27">
          <cell r="H27">
            <v>0</v>
          </cell>
        </row>
        <row r="28">
          <cell r="H28">
            <v>0</v>
          </cell>
        </row>
        <row r="29">
          <cell r="H29">
            <v>14</v>
          </cell>
        </row>
        <row r="30">
          <cell r="H30">
            <v>14</v>
          </cell>
        </row>
        <row r="31">
          <cell r="H31">
            <v>14</v>
          </cell>
        </row>
        <row r="32">
          <cell r="H32">
            <v>14</v>
          </cell>
        </row>
        <row r="33">
          <cell r="H33">
            <v>15</v>
          </cell>
        </row>
        <row r="34">
          <cell r="H34">
            <v>15</v>
          </cell>
        </row>
        <row r="36">
          <cell r="H36">
            <v>16</v>
          </cell>
        </row>
        <row r="37">
          <cell r="H37">
            <v>16</v>
          </cell>
        </row>
        <row r="40">
          <cell r="H40">
            <v>42</v>
          </cell>
        </row>
        <row r="41">
          <cell r="H41">
            <v>67</v>
          </cell>
        </row>
        <row r="42">
          <cell r="H42">
            <v>208</v>
          </cell>
        </row>
        <row r="43">
          <cell r="H43">
            <v>0</v>
          </cell>
        </row>
        <row r="44">
          <cell r="H44">
            <v>0</v>
          </cell>
        </row>
        <row r="45">
          <cell r="H45">
            <v>0</v>
          </cell>
        </row>
        <row r="46">
          <cell r="H46">
            <v>223</v>
          </cell>
        </row>
        <row r="47">
          <cell r="H47">
            <v>55</v>
          </cell>
        </row>
        <row r="48">
          <cell r="H48">
            <v>0</v>
          </cell>
        </row>
        <row r="49">
          <cell r="H49">
            <v>0</v>
          </cell>
        </row>
        <row r="50">
          <cell r="H50">
            <v>16</v>
          </cell>
        </row>
        <row r="51">
          <cell r="H51">
            <v>16</v>
          </cell>
        </row>
        <row r="52">
          <cell r="H52">
            <v>19</v>
          </cell>
        </row>
        <row r="53">
          <cell r="H53">
            <v>18</v>
          </cell>
        </row>
        <row r="54">
          <cell r="H54">
            <v>18</v>
          </cell>
        </row>
        <row r="55">
          <cell r="H55">
            <v>18</v>
          </cell>
        </row>
        <row r="56">
          <cell r="H56">
            <v>0</v>
          </cell>
        </row>
        <row r="57">
          <cell r="H57">
            <v>7</v>
          </cell>
        </row>
        <row r="58">
          <cell r="H58">
            <v>7</v>
          </cell>
        </row>
        <row r="59">
          <cell r="H59">
            <v>19</v>
          </cell>
        </row>
        <row r="60">
          <cell r="H60">
            <v>456</v>
          </cell>
        </row>
        <row r="61">
          <cell r="H61">
            <v>20</v>
          </cell>
        </row>
        <row r="62">
          <cell r="H62">
            <v>16</v>
          </cell>
        </row>
        <row r="63">
          <cell r="H63">
            <v>20</v>
          </cell>
        </row>
        <row r="64">
          <cell r="H64">
            <v>451</v>
          </cell>
        </row>
        <row r="65">
          <cell r="H65">
            <v>0</v>
          </cell>
        </row>
        <row r="66">
          <cell r="H66">
            <v>15</v>
          </cell>
        </row>
        <row r="67">
          <cell r="H67">
            <v>332</v>
          </cell>
        </row>
        <row r="68">
          <cell r="H68">
            <v>6</v>
          </cell>
        </row>
        <row r="69">
          <cell r="H69">
            <v>6</v>
          </cell>
        </row>
        <row r="70">
          <cell r="H70">
            <v>15</v>
          </cell>
        </row>
        <row r="71">
          <cell r="H71">
            <v>18</v>
          </cell>
        </row>
        <row r="72">
          <cell r="H72">
            <v>405</v>
          </cell>
        </row>
        <row r="75">
          <cell r="H75">
            <v>0</v>
          </cell>
        </row>
        <row r="76">
          <cell r="H76">
            <v>24</v>
          </cell>
        </row>
        <row r="77">
          <cell r="H77">
            <v>12</v>
          </cell>
        </row>
        <row r="79">
          <cell r="H79">
            <v>23</v>
          </cell>
        </row>
        <row r="81">
          <cell r="H81">
            <v>24</v>
          </cell>
        </row>
        <row r="82">
          <cell r="H82">
            <v>10</v>
          </cell>
        </row>
        <row r="84">
          <cell r="H84">
            <v>10</v>
          </cell>
        </row>
        <row r="86">
          <cell r="H86">
            <v>24</v>
          </cell>
        </row>
        <row r="87">
          <cell r="H87">
            <v>9</v>
          </cell>
        </row>
        <row r="89">
          <cell r="H89">
            <v>22</v>
          </cell>
        </row>
        <row r="90">
          <cell r="H90">
            <v>12</v>
          </cell>
        </row>
        <row r="92">
          <cell r="H92">
            <v>24</v>
          </cell>
        </row>
        <row r="93">
          <cell r="H93">
            <v>24</v>
          </cell>
        </row>
        <row r="94">
          <cell r="H94">
            <v>10</v>
          </cell>
        </row>
        <row r="95">
          <cell r="H95">
            <v>0</v>
          </cell>
        </row>
        <row r="96">
          <cell r="H96">
            <v>87</v>
          </cell>
        </row>
        <row r="97">
          <cell r="H97">
            <v>50</v>
          </cell>
        </row>
        <row r="98">
          <cell r="H98">
            <v>157</v>
          </cell>
        </row>
        <row r="100">
          <cell r="H100">
            <v>0</v>
          </cell>
        </row>
        <row r="102">
          <cell r="H102">
            <v>0</v>
          </cell>
        </row>
        <row r="103">
          <cell r="H103">
            <v>0</v>
          </cell>
        </row>
        <row r="104">
          <cell r="H104">
            <v>150</v>
          </cell>
        </row>
        <row r="105">
          <cell r="H105">
            <v>0</v>
          </cell>
        </row>
        <row r="106">
          <cell r="H106">
            <v>0</v>
          </cell>
        </row>
        <row r="107">
          <cell r="H107">
            <v>24</v>
          </cell>
        </row>
        <row r="108">
          <cell r="H108">
            <v>0</v>
          </cell>
        </row>
        <row r="109">
          <cell r="H109">
            <v>24</v>
          </cell>
        </row>
        <row r="110">
          <cell r="H110">
            <v>0</v>
          </cell>
        </row>
        <row r="112">
          <cell r="H112">
            <v>25</v>
          </cell>
        </row>
        <row r="114">
          <cell r="H114">
            <v>0</v>
          </cell>
        </row>
        <row r="115">
          <cell r="H115">
            <v>23</v>
          </cell>
        </row>
        <row r="116">
          <cell r="H116">
            <v>0</v>
          </cell>
        </row>
        <row r="117">
          <cell r="H117">
            <v>0</v>
          </cell>
        </row>
        <row r="118">
          <cell r="H118">
            <v>0</v>
          </cell>
        </row>
        <row r="119">
          <cell r="H119">
            <v>19</v>
          </cell>
        </row>
        <row r="121">
          <cell r="H121">
            <v>20</v>
          </cell>
        </row>
        <row r="122">
          <cell r="H122">
            <v>0</v>
          </cell>
        </row>
        <row r="123">
          <cell r="H123">
            <v>0</v>
          </cell>
        </row>
        <row r="124">
          <cell r="H124">
            <v>21</v>
          </cell>
        </row>
        <row r="125">
          <cell r="H125">
            <v>24</v>
          </cell>
        </row>
        <row r="126">
          <cell r="H126">
            <v>11</v>
          </cell>
        </row>
        <row r="127">
          <cell r="H127">
            <v>21</v>
          </cell>
        </row>
        <row r="128">
          <cell r="H128">
            <v>22</v>
          </cell>
        </row>
        <row r="133">
          <cell r="H133">
            <v>33</v>
          </cell>
        </row>
        <row r="134">
          <cell r="H134">
            <v>0</v>
          </cell>
        </row>
        <row r="135">
          <cell r="H135">
            <v>32</v>
          </cell>
        </row>
        <row r="137">
          <cell r="H137">
            <v>22</v>
          </cell>
        </row>
        <row r="138">
          <cell r="H138">
            <v>22</v>
          </cell>
        </row>
        <row r="139">
          <cell r="H139">
            <v>32</v>
          </cell>
        </row>
        <row r="140">
          <cell r="H140">
            <v>33</v>
          </cell>
        </row>
        <row r="142">
          <cell r="H142">
            <v>22</v>
          </cell>
        </row>
        <row r="143">
          <cell r="H143">
            <v>0</v>
          </cell>
        </row>
        <row r="144">
          <cell r="H144">
            <v>22</v>
          </cell>
        </row>
        <row r="145">
          <cell r="H145">
            <v>0</v>
          </cell>
        </row>
        <row r="146">
          <cell r="H146">
            <v>33</v>
          </cell>
        </row>
        <row r="147">
          <cell r="H147">
            <v>32</v>
          </cell>
        </row>
        <row r="148">
          <cell r="H148">
            <v>0</v>
          </cell>
        </row>
        <row r="149">
          <cell r="H149">
            <v>0</v>
          </cell>
        </row>
        <row r="150">
          <cell r="H150">
            <v>18</v>
          </cell>
        </row>
        <row r="153">
          <cell r="H153">
            <v>0</v>
          </cell>
        </row>
        <row r="154">
          <cell r="H154">
            <v>23</v>
          </cell>
        </row>
        <row r="155">
          <cell r="H155">
            <v>0</v>
          </cell>
        </row>
        <row r="156">
          <cell r="H156">
            <v>23</v>
          </cell>
        </row>
        <row r="158">
          <cell r="H158">
            <v>23</v>
          </cell>
        </row>
        <row r="159">
          <cell r="H159">
            <v>23</v>
          </cell>
        </row>
        <row r="160">
          <cell r="H160">
            <v>23</v>
          </cell>
        </row>
        <row r="161">
          <cell r="H161">
            <v>0</v>
          </cell>
        </row>
        <row r="162">
          <cell r="H162">
            <v>23</v>
          </cell>
        </row>
        <row r="164">
          <cell r="H164">
            <v>23</v>
          </cell>
        </row>
        <row r="165">
          <cell r="H165">
            <v>23</v>
          </cell>
        </row>
        <row r="167">
          <cell r="H167">
            <v>23</v>
          </cell>
        </row>
        <row r="168">
          <cell r="H168">
            <v>0</v>
          </cell>
        </row>
        <row r="169">
          <cell r="H169">
            <v>0</v>
          </cell>
        </row>
        <row r="170">
          <cell r="H170">
            <v>20</v>
          </cell>
        </row>
        <row r="171">
          <cell r="H171">
            <v>20</v>
          </cell>
        </row>
        <row r="172">
          <cell r="H172">
            <v>0</v>
          </cell>
        </row>
        <row r="173">
          <cell r="H173">
            <v>20</v>
          </cell>
        </row>
        <row r="174">
          <cell r="H174">
            <v>18</v>
          </cell>
        </row>
        <row r="175">
          <cell r="H175">
            <v>0</v>
          </cell>
        </row>
        <row r="176">
          <cell r="H176">
            <v>19</v>
          </cell>
        </row>
        <row r="177">
          <cell r="H177">
            <v>20</v>
          </cell>
        </row>
        <row r="179">
          <cell r="H179">
            <v>19</v>
          </cell>
        </row>
        <row r="180">
          <cell r="H180">
            <v>19</v>
          </cell>
        </row>
        <row r="182">
          <cell r="H182">
            <v>19</v>
          </cell>
        </row>
        <row r="183">
          <cell r="H183">
            <v>19</v>
          </cell>
        </row>
        <row r="184">
          <cell r="H184">
            <v>0</v>
          </cell>
        </row>
        <row r="185">
          <cell r="H185">
            <v>19</v>
          </cell>
        </row>
        <row r="187">
          <cell r="H187">
            <v>23</v>
          </cell>
        </row>
        <row r="190">
          <cell r="H190">
            <v>77</v>
          </cell>
        </row>
        <row r="191">
          <cell r="H191">
            <v>76</v>
          </cell>
        </row>
        <row r="192">
          <cell r="H192">
            <v>32</v>
          </cell>
        </row>
        <row r="193">
          <cell r="H193">
            <v>76</v>
          </cell>
        </row>
        <row r="194">
          <cell r="H194">
            <v>77</v>
          </cell>
        </row>
        <row r="195">
          <cell r="H195">
            <v>78</v>
          </cell>
        </row>
        <row r="196">
          <cell r="H196">
            <v>76</v>
          </cell>
        </row>
        <row r="197">
          <cell r="H197">
            <v>76</v>
          </cell>
        </row>
        <row r="198">
          <cell r="H198">
            <v>78</v>
          </cell>
        </row>
        <row r="199">
          <cell r="H199">
            <v>26</v>
          </cell>
        </row>
        <row r="200">
          <cell r="H200">
            <v>26</v>
          </cell>
        </row>
        <row r="201">
          <cell r="H201">
            <v>52</v>
          </cell>
        </row>
        <row r="202">
          <cell r="H202">
            <v>14</v>
          </cell>
        </row>
        <row r="203">
          <cell r="H203">
            <v>27</v>
          </cell>
        </row>
        <row r="204">
          <cell r="H204">
            <v>27</v>
          </cell>
        </row>
        <row r="205">
          <cell r="H205">
            <v>27</v>
          </cell>
        </row>
        <row r="206">
          <cell r="H206">
            <v>27</v>
          </cell>
        </row>
        <row r="207">
          <cell r="H207">
            <v>74</v>
          </cell>
        </row>
        <row r="208">
          <cell r="H208">
            <v>75</v>
          </cell>
        </row>
        <row r="209">
          <cell r="H209">
            <v>75</v>
          </cell>
        </row>
        <row r="210">
          <cell r="H210">
            <v>76</v>
          </cell>
        </row>
        <row r="211">
          <cell r="H211">
            <v>75</v>
          </cell>
        </row>
        <row r="212">
          <cell r="H212">
            <v>75</v>
          </cell>
        </row>
        <row r="213">
          <cell r="H213">
            <v>77</v>
          </cell>
        </row>
        <row r="214">
          <cell r="H214">
            <v>79</v>
          </cell>
        </row>
        <row r="215">
          <cell r="H215">
            <v>76</v>
          </cell>
        </row>
        <row r="216">
          <cell r="H216">
            <v>76</v>
          </cell>
        </row>
        <row r="217">
          <cell r="H217">
            <v>76</v>
          </cell>
        </row>
        <row r="218">
          <cell r="H218">
            <v>77</v>
          </cell>
        </row>
        <row r="219">
          <cell r="H219">
            <v>74</v>
          </cell>
        </row>
        <row r="220">
          <cell r="H220">
            <v>77</v>
          </cell>
        </row>
        <row r="221">
          <cell r="H221">
            <v>482</v>
          </cell>
        </row>
        <row r="222">
          <cell r="H222">
            <v>520</v>
          </cell>
        </row>
        <row r="223">
          <cell r="H223">
            <v>520</v>
          </cell>
        </row>
        <row r="224">
          <cell r="H224">
            <v>75</v>
          </cell>
        </row>
        <row r="225">
          <cell r="H225">
            <v>77</v>
          </cell>
        </row>
        <row r="226">
          <cell r="H226">
            <v>78</v>
          </cell>
        </row>
        <row r="227">
          <cell r="H227">
            <v>78</v>
          </cell>
        </row>
        <row r="228">
          <cell r="H228">
            <v>80</v>
          </cell>
        </row>
        <row r="229">
          <cell r="H229">
            <v>77</v>
          </cell>
        </row>
        <row r="230">
          <cell r="H230">
            <v>522</v>
          </cell>
        </row>
        <row r="231">
          <cell r="H231">
            <v>121</v>
          </cell>
        </row>
        <row r="232">
          <cell r="H232">
            <v>77</v>
          </cell>
        </row>
        <row r="233">
          <cell r="H233">
            <v>77</v>
          </cell>
        </row>
        <row r="234">
          <cell r="H234">
            <v>75</v>
          </cell>
        </row>
        <row r="235">
          <cell r="H235">
            <v>74</v>
          </cell>
        </row>
        <row r="236">
          <cell r="H236">
            <v>74</v>
          </cell>
        </row>
        <row r="237">
          <cell r="H237">
            <v>75</v>
          </cell>
        </row>
        <row r="238">
          <cell r="H238">
            <v>75</v>
          </cell>
        </row>
        <row r="239">
          <cell r="H239">
            <v>74</v>
          </cell>
        </row>
        <row r="240">
          <cell r="H240">
            <v>76</v>
          </cell>
        </row>
        <row r="241">
          <cell r="H241">
            <v>43</v>
          </cell>
        </row>
        <row r="242">
          <cell r="H242">
            <v>76</v>
          </cell>
        </row>
        <row r="243">
          <cell r="H243">
            <v>74</v>
          </cell>
        </row>
        <row r="244">
          <cell r="H244">
            <v>73</v>
          </cell>
        </row>
        <row r="245">
          <cell r="H245">
            <v>158</v>
          </cell>
        </row>
        <row r="246">
          <cell r="H246">
            <v>20</v>
          </cell>
        </row>
        <row r="247">
          <cell r="H247">
            <v>0</v>
          </cell>
        </row>
        <row r="248">
          <cell r="H248">
            <v>1092</v>
          </cell>
        </row>
        <row r="249">
          <cell r="H249">
            <v>57</v>
          </cell>
        </row>
        <row r="250">
          <cell r="H250">
            <v>570</v>
          </cell>
        </row>
        <row r="251">
          <cell r="H251">
            <v>1100</v>
          </cell>
        </row>
        <row r="252">
          <cell r="H252">
            <v>1100</v>
          </cell>
        </row>
        <row r="253">
          <cell r="H253">
            <v>1100</v>
          </cell>
        </row>
        <row r="254">
          <cell r="H254">
            <v>1120</v>
          </cell>
        </row>
        <row r="255">
          <cell r="H255">
            <v>570</v>
          </cell>
        </row>
        <row r="256">
          <cell r="H256">
            <v>560</v>
          </cell>
        </row>
        <row r="257">
          <cell r="H257">
            <v>580</v>
          </cell>
        </row>
        <row r="258">
          <cell r="H258">
            <v>570</v>
          </cell>
        </row>
        <row r="259">
          <cell r="H259">
            <v>116</v>
          </cell>
        </row>
        <row r="260">
          <cell r="H260">
            <v>1080</v>
          </cell>
        </row>
        <row r="261">
          <cell r="H261">
            <v>565</v>
          </cell>
        </row>
        <row r="262">
          <cell r="H262">
            <v>5.9</v>
          </cell>
        </row>
        <row r="263">
          <cell r="H263">
            <v>2.25</v>
          </cell>
        </row>
        <row r="264">
          <cell r="H264">
            <v>2.25</v>
          </cell>
        </row>
        <row r="265">
          <cell r="H265">
            <v>114</v>
          </cell>
        </row>
        <row r="266">
          <cell r="H266">
            <v>116</v>
          </cell>
        </row>
        <row r="267">
          <cell r="H267">
            <v>1100</v>
          </cell>
        </row>
        <row r="268">
          <cell r="H268">
            <v>2.2999999999999998</v>
          </cell>
        </row>
        <row r="269">
          <cell r="H269">
            <v>2.2999999999999998</v>
          </cell>
        </row>
        <row r="270">
          <cell r="H270">
            <v>2.2999999999999998</v>
          </cell>
        </row>
        <row r="271">
          <cell r="H271">
            <v>1070</v>
          </cell>
        </row>
        <row r="272">
          <cell r="H272">
            <v>1070</v>
          </cell>
        </row>
        <row r="273">
          <cell r="H273">
            <v>22.5</v>
          </cell>
        </row>
        <row r="274">
          <cell r="H274">
            <v>2.25</v>
          </cell>
        </row>
        <row r="275">
          <cell r="H275">
            <v>2.25</v>
          </cell>
        </row>
        <row r="276">
          <cell r="H276">
            <v>23.5</v>
          </cell>
        </row>
        <row r="277">
          <cell r="H277">
            <v>13.7</v>
          </cell>
        </row>
        <row r="278">
          <cell r="H278">
            <v>1100</v>
          </cell>
        </row>
        <row r="279">
          <cell r="H279">
            <v>580</v>
          </cell>
        </row>
        <row r="280">
          <cell r="H280">
            <v>565</v>
          </cell>
        </row>
        <row r="281">
          <cell r="H281">
            <v>1110</v>
          </cell>
        </row>
        <row r="282">
          <cell r="H282">
            <v>0</v>
          </cell>
        </row>
        <row r="283">
          <cell r="H283">
            <v>0</v>
          </cell>
        </row>
        <row r="284">
          <cell r="H284">
            <v>0</v>
          </cell>
        </row>
        <row r="285">
          <cell r="H285">
            <v>0</v>
          </cell>
        </row>
        <row r="286">
          <cell r="H286">
            <v>27</v>
          </cell>
        </row>
        <row r="289">
          <cell r="H289">
            <v>27</v>
          </cell>
        </row>
        <row r="290">
          <cell r="H290">
            <v>27</v>
          </cell>
        </row>
        <row r="293">
          <cell r="H293">
            <v>27</v>
          </cell>
        </row>
        <row r="294">
          <cell r="H294">
            <v>27</v>
          </cell>
        </row>
        <row r="295">
          <cell r="H295">
            <v>27</v>
          </cell>
        </row>
        <row r="296">
          <cell r="H296">
            <v>27</v>
          </cell>
        </row>
        <row r="298">
          <cell r="H298">
            <v>27</v>
          </cell>
        </row>
        <row r="300">
          <cell r="H300">
            <v>27</v>
          </cell>
        </row>
        <row r="301">
          <cell r="H301">
            <v>27</v>
          </cell>
        </row>
        <row r="302">
          <cell r="H302">
            <v>27</v>
          </cell>
        </row>
        <row r="303">
          <cell r="H303">
            <v>27</v>
          </cell>
        </row>
        <row r="306">
          <cell r="H306">
            <v>14</v>
          </cell>
        </row>
        <row r="308">
          <cell r="H308">
            <v>14</v>
          </cell>
        </row>
        <row r="309">
          <cell r="H309">
            <v>14</v>
          </cell>
        </row>
        <row r="310">
          <cell r="H310">
            <v>14</v>
          </cell>
        </row>
        <row r="311">
          <cell r="H311">
            <v>0</v>
          </cell>
        </row>
        <row r="312">
          <cell r="H312">
            <v>0</v>
          </cell>
        </row>
        <row r="313">
          <cell r="H313">
            <v>0</v>
          </cell>
        </row>
        <row r="314">
          <cell r="H314">
            <v>14</v>
          </cell>
        </row>
        <row r="315">
          <cell r="H315">
            <v>14</v>
          </cell>
        </row>
        <row r="316">
          <cell r="H316">
            <v>0</v>
          </cell>
        </row>
        <row r="317">
          <cell r="H317">
            <v>14</v>
          </cell>
        </row>
        <row r="319">
          <cell r="H319">
            <v>14</v>
          </cell>
        </row>
        <row r="320">
          <cell r="H320">
            <v>14</v>
          </cell>
        </row>
        <row r="321">
          <cell r="H321">
            <v>0</v>
          </cell>
        </row>
        <row r="324">
          <cell r="H324">
            <v>0</v>
          </cell>
        </row>
        <row r="325">
          <cell r="H325">
            <v>92</v>
          </cell>
        </row>
        <row r="327">
          <cell r="H327">
            <v>92</v>
          </cell>
        </row>
        <row r="328">
          <cell r="H328">
            <v>92</v>
          </cell>
        </row>
        <row r="330">
          <cell r="H330">
            <v>92</v>
          </cell>
        </row>
        <row r="332">
          <cell r="H332">
            <v>92</v>
          </cell>
        </row>
        <row r="335">
          <cell r="H335">
            <v>92</v>
          </cell>
        </row>
        <row r="336">
          <cell r="H336">
            <v>92</v>
          </cell>
        </row>
        <row r="337">
          <cell r="H337">
            <v>92</v>
          </cell>
        </row>
        <row r="338">
          <cell r="H338">
            <v>92</v>
          </cell>
        </row>
        <row r="339">
          <cell r="H339">
            <v>92</v>
          </cell>
        </row>
        <row r="340">
          <cell r="H340">
            <v>92</v>
          </cell>
        </row>
        <row r="342">
          <cell r="H342">
            <v>0</v>
          </cell>
        </row>
        <row r="343">
          <cell r="H343">
            <v>92</v>
          </cell>
        </row>
        <row r="344">
          <cell r="H344">
            <v>0</v>
          </cell>
        </row>
        <row r="345">
          <cell r="H345">
            <v>98</v>
          </cell>
        </row>
        <row r="346">
          <cell r="H346">
            <v>92</v>
          </cell>
        </row>
        <row r="347">
          <cell r="H347">
            <v>92</v>
          </cell>
        </row>
        <row r="348">
          <cell r="H348">
            <v>0</v>
          </cell>
        </row>
        <row r="349">
          <cell r="H349">
            <v>0</v>
          </cell>
        </row>
        <row r="350">
          <cell r="H350">
            <v>0</v>
          </cell>
        </row>
        <row r="351">
          <cell r="H351">
            <v>35</v>
          </cell>
        </row>
        <row r="352">
          <cell r="H352">
            <v>0</v>
          </cell>
        </row>
        <row r="353">
          <cell r="H353">
            <v>35</v>
          </cell>
        </row>
        <row r="354">
          <cell r="H354">
            <v>35</v>
          </cell>
        </row>
        <row r="355">
          <cell r="H355">
            <v>0</v>
          </cell>
        </row>
        <row r="356">
          <cell r="H356">
            <v>35</v>
          </cell>
        </row>
        <row r="357">
          <cell r="H357">
            <v>35</v>
          </cell>
        </row>
        <row r="359">
          <cell r="H359">
            <v>35</v>
          </cell>
        </row>
        <row r="360">
          <cell r="H360">
            <v>35</v>
          </cell>
        </row>
        <row r="361">
          <cell r="H361">
            <v>35</v>
          </cell>
        </row>
        <row r="363">
          <cell r="H363">
            <v>35</v>
          </cell>
        </row>
        <row r="364">
          <cell r="H364">
            <v>35</v>
          </cell>
        </row>
        <row r="365">
          <cell r="H365">
            <v>35</v>
          </cell>
        </row>
        <row r="366">
          <cell r="H366">
            <v>35</v>
          </cell>
        </row>
        <row r="370">
          <cell r="H370">
            <v>53</v>
          </cell>
        </row>
        <row r="371">
          <cell r="H371">
            <v>53</v>
          </cell>
        </row>
        <row r="372">
          <cell r="H372">
            <v>29</v>
          </cell>
        </row>
        <row r="374">
          <cell r="H374">
            <v>49</v>
          </cell>
        </row>
        <row r="375">
          <cell r="H375">
            <v>49</v>
          </cell>
        </row>
        <row r="376">
          <cell r="H376">
            <v>29</v>
          </cell>
        </row>
        <row r="377">
          <cell r="H377">
            <v>37</v>
          </cell>
        </row>
        <row r="378">
          <cell r="H378">
            <v>0</v>
          </cell>
        </row>
        <row r="379">
          <cell r="H379">
            <v>29</v>
          </cell>
        </row>
        <row r="380">
          <cell r="H380">
            <v>53</v>
          </cell>
        </row>
        <row r="381">
          <cell r="H381">
            <v>29</v>
          </cell>
        </row>
        <row r="383">
          <cell r="H383">
            <v>148</v>
          </cell>
        </row>
        <row r="384">
          <cell r="H384">
            <v>148</v>
          </cell>
        </row>
        <row r="387">
          <cell r="H387">
            <v>0</v>
          </cell>
        </row>
        <row r="388">
          <cell r="H388">
            <v>23</v>
          </cell>
        </row>
        <row r="389">
          <cell r="H389">
            <v>23</v>
          </cell>
        </row>
        <row r="390">
          <cell r="H390">
            <v>23</v>
          </cell>
        </row>
        <row r="391">
          <cell r="H391">
            <v>30</v>
          </cell>
        </row>
        <row r="392">
          <cell r="H392">
            <v>0</v>
          </cell>
        </row>
        <row r="393">
          <cell r="H393">
            <v>25</v>
          </cell>
        </row>
        <row r="394">
          <cell r="H394">
            <v>25</v>
          </cell>
        </row>
        <row r="395">
          <cell r="H395">
            <v>25</v>
          </cell>
        </row>
        <row r="397">
          <cell r="H397">
            <v>30</v>
          </cell>
        </row>
        <row r="398">
          <cell r="H398">
            <v>30</v>
          </cell>
        </row>
        <row r="399">
          <cell r="H399">
            <v>30</v>
          </cell>
        </row>
        <row r="400">
          <cell r="H400">
            <v>0</v>
          </cell>
        </row>
        <row r="401">
          <cell r="H401">
            <v>23</v>
          </cell>
        </row>
        <row r="402">
          <cell r="H402">
            <v>23</v>
          </cell>
        </row>
        <row r="403">
          <cell r="H403">
            <v>30</v>
          </cell>
        </row>
        <row r="404">
          <cell r="H404">
            <v>0</v>
          </cell>
        </row>
        <row r="405">
          <cell r="H405">
            <v>7</v>
          </cell>
        </row>
        <row r="407">
          <cell r="H407">
            <v>7</v>
          </cell>
        </row>
        <row r="409">
          <cell r="H409">
            <v>7</v>
          </cell>
        </row>
        <row r="410">
          <cell r="H410">
            <v>0</v>
          </cell>
        </row>
        <row r="411">
          <cell r="H411">
            <v>7</v>
          </cell>
        </row>
        <row r="412">
          <cell r="H412">
            <v>0</v>
          </cell>
        </row>
        <row r="413">
          <cell r="H413">
            <v>0</v>
          </cell>
        </row>
        <row r="414">
          <cell r="H414">
            <v>39</v>
          </cell>
        </row>
        <row r="415">
          <cell r="H415">
            <v>0</v>
          </cell>
        </row>
        <row r="416">
          <cell r="H416">
            <v>61</v>
          </cell>
        </row>
        <row r="417">
          <cell r="H417">
            <v>61</v>
          </cell>
        </row>
        <row r="418">
          <cell r="H418">
            <v>61</v>
          </cell>
        </row>
        <row r="419">
          <cell r="H419">
            <v>61</v>
          </cell>
        </row>
        <row r="422">
          <cell r="H422">
            <v>61</v>
          </cell>
        </row>
        <row r="423">
          <cell r="H423">
            <v>61</v>
          </cell>
        </row>
        <row r="425">
          <cell r="H425">
            <v>32</v>
          </cell>
        </row>
        <row r="427">
          <cell r="H427">
            <v>24</v>
          </cell>
        </row>
        <row r="428">
          <cell r="H428">
            <v>24</v>
          </cell>
        </row>
        <row r="429">
          <cell r="H429">
            <v>16</v>
          </cell>
        </row>
        <row r="432">
          <cell r="H432">
            <v>10</v>
          </cell>
        </row>
        <row r="433">
          <cell r="H433">
            <v>0</v>
          </cell>
        </row>
        <row r="434">
          <cell r="H434">
            <v>8</v>
          </cell>
        </row>
        <row r="435">
          <cell r="H435">
            <v>0</v>
          </cell>
        </row>
        <row r="436">
          <cell r="H436">
            <v>10</v>
          </cell>
        </row>
        <row r="437">
          <cell r="H437">
            <v>10</v>
          </cell>
        </row>
        <row r="438">
          <cell r="H438">
            <v>10</v>
          </cell>
        </row>
        <row r="439">
          <cell r="H439">
            <v>10</v>
          </cell>
        </row>
        <row r="440">
          <cell r="H440">
            <v>10</v>
          </cell>
        </row>
        <row r="441">
          <cell r="H441">
            <v>10</v>
          </cell>
        </row>
        <row r="444">
          <cell r="H444">
            <v>12</v>
          </cell>
        </row>
        <row r="445">
          <cell r="H445">
            <v>12</v>
          </cell>
        </row>
        <row r="446">
          <cell r="H446">
            <v>930</v>
          </cell>
        </row>
        <row r="447">
          <cell r="H447">
            <v>1200</v>
          </cell>
        </row>
        <row r="450">
          <cell r="H450">
            <v>26</v>
          </cell>
        </row>
        <row r="451">
          <cell r="H451">
            <v>42</v>
          </cell>
        </row>
        <row r="452">
          <cell r="H452">
            <v>23</v>
          </cell>
        </row>
        <row r="453">
          <cell r="H453">
            <v>47</v>
          </cell>
        </row>
        <row r="454">
          <cell r="H454">
            <v>28</v>
          </cell>
        </row>
        <row r="455">
          <cell r="H455">
            <v>470</v>
          </cell>
        </row>
        <row r="456">
          <cell r="H456">
            <v>20</v>
          </cell>
        </row>
        <row r="457">
          <cell r="H457">
            <v>545</v>
          </cell>
        </row>
        <row r="458">
          <cell r="H458">
            <v>25</v>
          </cell>
        </row>
        <row r="459">
          <cell r="H459">
            <v>33</v>
          </cell>
        </row>
        <row r="460">
          <cell r="H460">
            <v>29</v>
          </cell>
        </row>
        <row r="461">
          <cell r="H461">
            <v>12</v>
          </cell>
        </row>
        <row r="462">
          <cell r="H462">
            <v>12</v>
          </cell>
        </row>
        <row r="463">
          <cell r="H463">
            <v>0</v>
          </cell>
        </row>
        <row r="464">
          <cell r="H464">
            <v>0</v>
          </cell>
        </row>
        <row r="465">
          <cell r="H465">
            <v>245</v>
          </cell>
        </row>
        <row r="466">
          <cell r="H466">
            <v>20</v>
          </cell>
        </row>
        <row r="467">
          <cell r="H467">
            <v>0</v>
          </cell>
        </row>
        <row r="468">
          <cell r="H468">
            <v>38</v>
          </cell>
        </row>
        <row r="469">
          <cell r="H469">
            <v>22</v>
          </cell>
        </row>
        <row r="470">
          <cell r="H470">
            <v>0</v>
          </cell>
        </row>
        <row r="471">
          <cell r="H471">
            <v>8</v>
          </cell>
        </row>
        <row r="472">
          <cell r="H472">
            <v>9</v>
          </cell>
        </row>
        <row r="473">
          <cell r="H473">
            <v>9</v>
          </cell>
        </row>
        <row r="474">
          <cell r="H474">
            <v>0</v>
          </cell>
        </row>
        <row r="475">
          <cell r="H475">
            <v>0</v>
          </cell>
        </row>
        <row r="476">
          <cell r="H476">
            <v>347</v>
          </cell>
        </row>
        <row r="477">
          <cell r="H477">
            <v>11</v>
          </cell>
        </row>
        <row r="478">
          <cell r="H478">
            <v>0</v>
          </cell>
        </row>
        <row r="479">
          <cell r="H479">
            <v>275</v>
          </cell>
        </row>
        <row r="480">
          <cell r="H480">
            <v>17</v>
          </cell>
        </row>
        <row r="482">
          <cell r="H482">
            <v>435</v>
          </cell>
        </row>
        <row r="483">
          <cell r="H483">
            <v>18</v>
          </cell>
        </row>
        <row r="484">
          <cell r="H484">
            <v>0</v>
          </cell>
        </row>
        <row r="485">
          <cell r="H485">
            <v>585</v>
          </cell>
        </row>
        <row r="486">
          <cell r="H486">
            <v>330</v>
          </cell>
        </row>
        <row r="487">
          <cell r="H487">
            <v>17</v>
          </cell>
        </row>
        <row r="488">
          <cell r="H488">
            <v>0</v>
          </cell>
        </row>
        <row r="489">
          <cell r="H489">
            <v>1425</v>
          </cell>
        </row>
        <row r="490">
          <cell r="H490">
            <v>428</v>
          </cell>
        </row>
        <row r="491">
          <cell r="H491">
            <v>27</v>
          </cell>
        </row>
        <row r="492">
          <cell r="H492">
            <v>0</v>
          </cell>
        </row>
        <row r="493">
          <cell r="H493">
            <v>585</v>
          </cell>
        </row>
        <row r="494">
          <cell r="H494">
            <v>29</v>
          </cell>
        </row>
        <row r="495">
          <cell r="H495">
            <v>0</v>
          </cell>
        </row>
        <row r="496">
          <cell r="H496">
            <v>190</v>
          </cell>
        </row>
        <row r="497">
          <cell r="H497">
            <v>46</v>
          </cell>
        </row>
        <row r="498">
          <cell r="H498">
            <v>500</v>
          </cell>
        </row>
        <row r="499">
          <cell r="H499">
            <v>0</v>
          </cell>
        </row>
        <row r="500">
          <cell r="H500">
            <v>215</v>
          </cell>
        </row>
        <row r="501">
          <cell r="H501">
            <v>0</v>
          </cell>
        </row>
        <row r="502">
          <cell r="H502">
            <v>18</v>
          </cell>
        </row>
        <row r="503">
          <cell r="H503">
            <v>0</v>
          </cell>
        </row>
        <row r="504">
          <cell r="H504">
            <v>420</v>
          </cell>
        </row>
        <row r="505">
          <cell r="H505">
            <v>23</v>
          </cell>
        </row>
        <row r="506">
          <cell r="H506">
            <v>0</v>
          </cell>
        </row>
        <row r="507">
          <cell r="H507">
            <v>158</v>
          </cell>
        </row>
        <row r="508">
          <cell r="H508">
            <v>18</v>
          </cell>
        </row>
        <row r="509">
          <cell r="H509">
            <v>47</v>
          </cell>
        </row>
        <row r="510">
          <cell r="H510">
            <v>0</v>
          </cell>
        </row>
        <row r="511">
          <cell r="H511">
            <v>475</v>
          </cell>
        </row>
        <row r="512">
          <cell r="H512">
            <v>7</v>
          </cell>
        </row>
        <row r="513">
          <cell r="H513">
            <v>0</v>
          </cell>
        </row>
        <row r="514">
          <cell r="H514">
            <v>7</v>
          </cell>
        </row>
        <row r="517">
          <cell r="H517">
            <v>95</v>
          </cell>
        </row>
        <row r="518">
          <cell r="H518">
            <v>190</v>
          </cell>
        </row>
        <row r="519">
          <cell r="H519">
            <v>380</v>
          </cell>
        </row>
        <row r="520">
          <cell r="H520">
            <v>115</v>
          </cell>
        </row>
        <row r="521">
          <cell r="H521">
            <v>115</v>
          </cell>
        </row>
        <row r="522">
          <cell r="H522">
            <v>60</v>
          </cell>
        </row>
        <row r="523">
          <cell r="H523">
            <v>60</v>
          </cell>
        </row>
        <row r="524">
          <cell r="H524">
            <v>36</v>
          </cell>
        </row>
        <row r="525">
          <cell r="H525">
            <v>0</v>
          </cell>
        </row>
        <row r="526">
          <cell r="H526">
            <v>220</v>
          </cell>
        </row>
        <row r="527">
          <cell r="H527">
            <v>530</v>
          </cell>
        </row>
        <row r="528">
          <cell r="H528">
            <v>64</v>
          </cell>
        </row>
        <row r="529">
          <cell r="H529">
            <v>80</v>
          </cell>
        </row>
        <row r="530">
          <cell r="H530">
            <v>19</v>
          </cell>
        </row>
        <row r="531">
          <cell r="H531">
            <v>0</v>
          </cell>
        </row>
        <row r="532">
          <cell r="H532">
            <v>6</v>
          </cell>
        </row>
        <row r="535">
          <cell r="H535">
            <v>10</v>
          </cell>
        </row>
        <row r="536">
          <cell r="H536">
            <v>10</v>
          </cell>
        </row>
        <row r="537">
          <cell r="H537">
            <v>20</v>
          </cell>
        </row>
        <row r="538">
          <cell r="H538">
            <v>20</v>
          </cell>
        </row>
        <row r="539">
          <cell r="H539">
            <v>475</v>
          </cell>
        </row>
        <row r="540">
          <cell r="H540">
            <v>51</v>
          </cell>
        </row>
        <row r="541">
          <cell r="H541">
            <v>26</v>
          </cell>
        </row>
        <row r="542">
          <cell r="H542">
            <v>10</v>
          </cell>
        </row>
        <row r="543">
          <cell r="H543">
            <v>1338</v>
          </cell>
        </row>
        <row r="544">
          <cell r="H544">
            <v>1338</v>
          </cell>
        </row>
        <row r="545">
          <cell r="H545">
            <v>1338</v>
          </cell>
        </row>
        <row r="546">
          <cell r="H546">
            <v>1338</v>
          </cell>
        </row>
        <row r="547">
          <cell r="H547">
            <v>1338</v>
          </cell>
        </row>
        <row r="548">
          <cell r="H548">
            <v>2290</v>
          </cell>
        </row>
        <row r="549">
          <cell r="H549">
            <v>1338</v>
          </cell>
        </row>
        <row r="550">
          <cell r="H550">
            <v>1338</v>
          </cell>
        </row>
        <row r="551">
          <cell r="H551">
            <v>0</v>
          </cell>
        </row>
        <row r="552">
          <cell r="H552">
            <v>1339</v>
          </cell>
        </row>
        <row r="553">
          <cell r="H553">
            <v>25</v>
          </cell>
        </row>
        <row r="554">
          <cell r="H554">
            <v>25</v>
          </cell>
        </row>
        <row r="555">
          <cell r="H555">
            <v>4</v>
          </cell>
        </row>
        <row r="556">
          <cell r="H556">
            <v>4</v>
          </cell>
        </row>
        <row r="557">
          <cell r="H557">
            <v>0</v>
          </cell>
        </row>
        <row r="558">
          <cell r="H558">
            <v>0</v>
          </cell>
        </row>
        <row r="559">
          <cell r="H559">
            <v>16</v>
          </cell>
        </row>
        <row r="561">
          <cell r="H561">
            <v>0</v>
          </cell>
        </row>
        <row r="562">
          <cell r="H562">
            <v>184</v>
          </cell>
        </row>
        <row r="563">
          <cell r="H563">
            <v>176</v>
          </cell>
        </row>
        <row r="564">
          <cell r="H564">
            <v>174</v>
          </cell>
        </row>
        <row r="565">
          <cell r="H565">
            <v>0</v>
          </cell>
        </row>
        <row r="566">
          <cell r="H566">
            <v>72</v>
          </cell>
        </row>
        <row r="567">
          <cell r="H567">
            <v>49</v>
          </cell>
        </row>
        <row r="568">
          <cell r="H568">
            <v>72</v>
          </cell>
        </row>
      </sheetData>
      <sheetData sheetId="9">
        <row r="9">
          <cell r="H9">
            <v>51</v>
          </cell>
        </row>
        <row r="10">
          <cell r="H10">
            <v>21</v>
          </cell>
        </row>
        <row r="11">
          <cell r="H11">
            <v>20</v>
          </cell>
        </row>
        <row r="12">
          <cell r="H12">
            <v>680</v>
          </cell>
        </row>
        <row r="13">
          <cell r="H13">
            <v>150</v>
          </cell>
        </row>
        <row r="14">
          <cell r="H14">
            <v>17</v>
          </cell>
        </row>
        <row r="15">
          <cell r="H15">
            <v>9</v>
          </cell>
        </row>
        <row r="16">
          <cell r="H16">
            <v>15</v>
          </cell>
        </row>
        <row r="17">
          <cell r="H17">
            <v>10</v>
          </cell>
        </row>
        <row r="18">
          <cell r="H18">
            <v>11</v>
          </cell>
        </row>
        <row r="19">
          <cell r="H19">
            <v>11</v>
          </cell>
        </row>
        <row r="20">
          <cell r="H20">
            <v>5</v>
          </cell>
        </row>
        <row r="21">
          <cell r="H21">
            <v>9</v>
          </cell>
        </row>
        <row r="22">
          <cell r="H22">
            <v>7</v>
          </cell>
        </row>
        <row r="23">
          <cell r="H23">
            <v>9</v>
          </cell>
        </row>
        <row r="24">
          <cell r="H24">
            <v>16</v>
          </cell>
        </row>
        <row r="25">
          <cell r="H25">
            <v>16</v>
          </cell>
        </row>
        <row r="26">
          <cell r="H26">
            <v>0</v>
          </cell>
        </row>
        <row r="27">
          <cell r="H27">
            <v>0</v>
          </cell>
        </row>
        <row r="28">
          <cell r="H28">
            <v>0</v>
          </cell>
        </row>
        <row r="29">
          <cell r="H29">
            <v>17</v>
          </cell>
        </row>
        <row r="30">
          <cell r="H30">
            <v>18</v>
          </cell>
        </row>
        <row r="31">
          <cell r="H31">
            <v>21</v>
          </cell>
        </row>
        <row r="32">
          <cell r="H32">
            <v>21</v>
          </cell>
        </row>
        <row r="33">
          <cell r="H33">
            <v>22</v>
          </cell>
        </row>
        <row r="34">
          <cell r="H34">
            <v>22</v>
          </cell>
        </row>
        <row r="36">
          <cell r="H36">
            <v>22</v>
          </cell>
        </row>
        <row r="37">
          <cell r="H37">
            <v>16</v>
          </cell>
        </row>
        <row r="40">
          <cell r="H40">
            <v>39</v>
          </cell>
        </row>
        <row r="41">
          <cell r="H41">
            <v>101</v>
          </cell>
        </row>
        <row r="42">
          <cell r="H42">
            <v>165</v>
          </cell>
        </row>
        <row r="43">
          <cell r="H43">
            <v>0</v>
          </cell>
        </row>
        <row r="44">
          <cell r="H44">
            <v>0</v>
          </cell>
        </row>
        <row r="45">
          <cell r="H45">
            <v>0</v>
          </cell>
        </row>
        <row r="46">
          <cell r="H46">
            <v>172</v>
          </cell>
        </row>
        <row r="47">
          <cell r="H47">
            <v>94</v>
          </cell>
        </row>
        <row r="48">
          <cell r="H48">
            <v>0</v>
          </cell>
        </row>
        <row r="49">
          <cell r="H49">
            <v>0</v>
          </cell>
        </row>
        <row r="50">
          <cell r="H50">
            <v>10</v>
          </cell>
        </row>
        <row r="51">
          <cell r="H51">
            <v>6</v>
          </cell>
        </row>
        <row r="52">
          <cell r="H52">
            <v>11</v>
          </cell>
        </row>
        <row r="53">
          <cell r="H53">
            <v>11</v>
          </cell>
        </row>
        <row r="54">
          <cell r="H54">
            <v>10</v>
          </cell>
        </row>
        <row r="55">
          <cell r="H55">
            <v>13</v>
          </cell>
        </row>
        <row r="56">
          <cell r="H56">
            <v>0</v>
          </cell>
        </row>
        <row r="57">
          <cell r="H57">
            <v>9</v>
          </cell>
        </row>
        <row r="58">
          <cell r="H58">
            <v>11</v>
          </cell>
        </row>
        <row r="59">
          <cell r="H59">
            <v>14</v>
          </cell>
        </row>
        <row r="60">
          <cell r="H60">
            <v>689</v>
          </cell>
        </row>
        <row r="61">
          <cell r="H61">
            <v>12</v>
          </cell>
        </row>
        <row r="62">
          <cell r="H62">
            <v>12</v>
          </cell>
        </row>
        <row r="63">
          <cell r="H63">
            <v>9</v>
          </cell>
        </row>
        <row r="64">
          <cell r="H64">
            <v>258</v>
          </cell>
        </row>
        <row r="65">
          <cell r="H65">
            <v>0</v>
          </cell>
        </row>
        <row r="66">
          <cell r="H66">
            <v>0</v>
          </cell>
        </row>
        <row r="67">
          <cell r="H67">
            <v>0</v>
          </cell>
        </row>
        <row r="68">
          <cell r="H68">
            <v>1</v>
          </cell>
        </row>
        <row r="69">
          <cell r="H69">
            <v>1</v>
          </cell>
        </row>
        <row r="70">
          <cell r="H70">
            <v>0</v>
          </cell>
        </row>
        <row r="71">
          <cell r="H71">
            <v>1</v>
          </cell>
        </row>
        <row r="72">
          <cell r="H72">
            <v>0</v>
          </cell>
        </row>
        <row r="75">
          <cell r="H75">
            <v>0</v>
          </cell>
        </row>
        <row r="76">
          <cell r="H76">
            <v>14</v>
          </cell>
        </row>
        <row r="77">
          <cell r="H77">
            <v>6</v>
          </cell>
        </row>
        <row r="79">
          <cell r="H79">
            <v>14</v>
          </cell>
        </row>
        <row r="81">
          <cell r="H81">
            <v>14</v>
          </cell>
        </row>
        <row r="82">
          <cell r="H82">
            <v>3</v>
          </cell>
        </row>
        <row r="84">
          <cell r="H84">
            <v>4</v>
          </cell>
        </row>
        <row r="86">
          <cell r="H86">
            <v>15</v>
          </cell>
        </row>
        <row r="87">
          <cell r="H87">
            <v>3</v>
          </cell>
        </row>
        <row r="89">
          <cell r="H89">
            <v>17</v>
          </cell>
        </row>
        <row r="90">
          <cell r="H90">
            <v>9</v>
          </cell>
        </row>
        <row r="92">
          <cell r="H92">
            <v>13</v>
          </cell>
        </row>
        <row r="93">
          <cell r="H93">
            <v>13</v>
          </cell>
        </row>
        <row r="94">
          <cell r="H94">
            <v>3</v>
          </cell>
        </row>
        <row r="95">
          <cell r="H95">
            <v>0</v>
          </cell>
        </row>
        <row r="96">
          <cell r="H96">
            <v>117</v>
          </cell>
        </row>
        <row r="97">
          <cell r="H97">
            <v>32</v>
          </cell>
        </row>
        <row r="98">
          <cell r="H98">
            <v>211</v>
          </cell>
        </row>
        <row r="100">
          <cell r="H100">
            <v>0</v>
          </cell>
        </row>
        <row r="102">
          <cell r="H102">
            <v>0</v>
          </cell>
        </row>
        <row r="103">
          <cell r="H103">
            <v>0</v>
          </cell>
        </row>
        <row r="104">
          <cell r="H104">
            <v>79</v>
          </cell>
        </row>
        <row r="105">
          <cell r="H105">
            <v>0</v>
          </cell>
        </row>
        <row r="106">
          <cell r="H106">
            <v>0</v>
          </cell>
        </row>
        <row r="107">
          <cell r="H107">
            <v>16</v>
          </cell>
        </row>
        <row r="108">
          <cell r="H108">
            <v>0</v>
          </cell>
        </row>
        <row r="109">
          <cell r="H109">
            <v>15</v>
          </cell>
        </row>
        <row r="110">
          <cell r="H110">
            <v>0</v>
          </cell>
        </row>
        <row r="112">
          <cell r="H112">
            <v>17</v>
          </cell>
        </row>
        <row r="114">
          <cell r="H114">
            <v>0</v>
          </cell>
        </row>
        <row r="115">
          <cell r="H115">
            <v>15</v>
          </cell>
        </row>
        <row r="116">
          <cell r="H116">
            <v>1</v>
          </cell>
        </row>
        <row r="117">
          <cell r="H117">
            <v>1</v>
          </cell>
        </row>
        <row r="118">
          <cell r="H118">
            <v>1</v>
          </cell>
        </row>
        <row r="119">
          <cell r="H119">
            <v>4</v>
          </cell>
        </row>
        <row r="121">
          <cell r="H121">
            <v>4</v>
          </cell>
        </row>
        <row r="122">
          <cell r="H122">
            <v>0</v>
          </cell>
        </row>
        <row r="123">
          <cell r="H123">
            <v>0</v>
          </cell>
        </row>
        <row r="124">
          <cell r="H124">
            <v>36</v>
          </cell>
        </row>
        <row r="125">
          <cell r="H125">
            <v>40</v>
          </cell>
        </row>
        <row r="126">
          <cell r="H126">
            <v>21</v>
          </cell>
        </row>
        <row r="127">
          <cell r="H127">
            <v>25</v>
          </cell>
        </row>
        <row r="128">
          <cell r="H128">
            <v>22</v>
          </cell>
        </row>
        <row r="133">
          <cell r="H133">
            <v>43</v>
          </cell>
        </row>
        <row r="134">
          <cell r="H134">
            <v>0</v>
          </cell>
        </row>
        <row r="135">
          <cell r="H135">
            <v>40</v>
          </cell>
        </row>
        <row r="137">
          <cell r="H137">
            <v>14</v>
          </cell>
        </row>
        <row r="138">
          <cell r="H138">
            <v>14</v>
          </cell>
        </row>
        <row r="139">
          <cell r="H139">
            <v>47</v>
          </cell>
        </row>
        <row r="140">
          <cell r="H140">
            <v>47</v>
          </cell>
        </row>
        <row r="142">
          <cell r="H142">
            <v>13</v>
          </cell>
        </row>
        <row r="143">
          <cell r="H143">
            <v>0</v>
          </cell>
        </row>
        <row r="144">
          <cell r="H144">
            <v>13</v>
          </cell>
        </row>
        <row r="145">
          <cell r="H145">
            <v>0</v>
          </cell>
        </row>
        <row r="146">
          <cell r="H146">
            <v>45</v>
          </cell>
        </row>
        <row r="147">
          <cell r="H147">
            <v>44</v>
          </cell>
        </row>
        <row r="148">
          <cell r="H148">
            <v>1</v>
          </cell>
        </row>
        <row r="149">
          <cell r="H149">
            <v>0</v>
          </cell>
        </row>
        <row r="150">
          <cell r="H150">
            <v>13</v>
          </cell>
        </row>
        <row r="153">
          <cell r="H153">
            <v>0</v>
          </cell>
        </row>
        <row r="154">
          <cell r="H154">
            <v>14</v>
          </cell>
        </row>
        <row r="155">
          <cell r="H155">
            <v>0</v>
          </cell>
        </row>
        <row r="156">
          <cell r="H156">
            <v>14</v>
          </cell>
        </row>
        <row r="158">
          <cell r="H158">
            <v>13</v>
          </cell>
        </row>
        <row r="159">
          <cell r="H159">
            <v>14</v>
          </cell>
        </row>
        <row r="160">
          <cell r="H160">
            <v>13</v>
          </cell>
        </row>
        <row r="161">
          <cell r="H161">
            <v>0</v>
          </cell>
        </row>
        <row r="162">
          <cell r="H162">
            <v>13</v>
          </cell>
        </row>
        <row r="164">
          <cell r="H164">
            <v>13</v>
          </cell>
        </row>
        <row r="165">
          <cell r="H165">
            <v>13</v>
          </cell>
        </row>
        <row r="167">
          <cell r="H167">
            <v>13</v>
          </cell>
        </row>
        <row r="168">
          <cell r="H168">
            <v>0</v>
          </cell>
        </row>
        <row r="169">
          <cell r="H169">
            <v>0</v>
          </cell>
        </row>
        <row r="170">
          <cell r="H170">
            <v>3</v>
          </cell>
        </row>
        <row r="171">
          <cell r="H171">
            <v>3</v>
          </cell>
        </row>
        <row r="172">
          <cell r="H172">
            <v>0</v>
          </cell>
        </row>
        <row r="173">
          <cell r="H173">
            <v>3</v>
          </cell>
        </row>
        <row r="174">
          <cell r="H174">
            <v>3</v>
          </cell>
        </row>
        <row r="175">
          <cell r="H175">
            <v>0</v>
          </cell>
        </row>
        <row r="176">
          <cell r="H176">
            <v>3</v>
          </cell>
        </row>
        <row r="177">
          <cell r="H177">
            <v>3</v>
          </cell>
        </row>
        <row r="179">
          <cell r="H179">
            <v>3</v>
          </cell>
        </row>
        <row r="180">
          <cell r="H180">
            <v>3</v>
          </cell>
        </row>
        <row r="182">
          <cell r="H182">
            <v>10</v>
          </cell>
        </row>
        <row r="183">
          <cell r="H183">
            <v>10</v>
          </cell>
        </row>
        <row r="184">
          <cell r="H184">
            <v>2</v>
          </cell>
        </row>
        <row r="185">
          <cell r="H185">
            <v>17</v>
          </cell>
        </row>
        <row r="187">
          <cell r="H187">
            <v>16</v>
          </cell>
        </row>
        <row r="190">
          <cell r="H190">
            <v>43</v>
          </cell>
        </row>
        <row r="191">
          <cell r="H191">
            <v>50</v>
          </cell>
        </row>
        <row r="192">
          <cell r="H192">
            <v>28</v>
          </cell>
        </row>
        <row r="193">
          <cell r="H193">
            <v>54</v>
          </cell>
        </row>
        <row r="194">
          <cell r="H194">
            <v>56</v>
          </cell>
        </row>
        <row r="195">
          <cell r="H195">
            <v>61</v>
          </cell>
        </row>
        <row r="196">
          <cell r="H196">
            <v>55</v>
          </cell>
        </row>
        <row r="197">
          <cell r="H197">
            <v>145</v>
          </cell>
        </row>
        <row r="198">
          <cell r="H198">
            <v>43</v>
          </cell>
        </row>
        <row r="199">
          <cell r="H199">
            <v>19</v>
          </cell>
        </row>
        <row r="200">
          <cell r="H200">
            <v>19</v>
          </cell>
        </row>
        <row r="201">
          <cell r="H201">
            <v>31</v>
          </cell>
        </row>
        <row r="202">
          <cell r="H202">
            <v>15</v>
          </cell>
        </row>
        <row r="203">
          <cell r="H203">
            <v>18</v>
          </cell>
        </row>
        <row r="204">
          <cell r="H204">
            <v>18</v>
          </cell>
        </row>
        <row r="205">
          <cell r="H205">
            <v>20</v>
          </cell>
        </row>
        <row r="206">
          <cell r="H206">
            <v>33</v>
          </cell>
        </row>
        <row r="207">
          <cell r="H207">
            <v>51</v>
          </cell>
        </row>
        <row r="208">
          <cell r="H208">
            <v>65</v>
          </cell>
        </row>
        <row r="209">
          <cell r="H209">
            <v>58</v>
          </cell>
        </row>
        <row r="210">
          <cell r="H210">
            <v>53</v>
          </cell>
        </row>
        <row r="211">
          <cell r="H211">
            <v>41</v>
          </cell>
        </row>
        <row r="212">
          <cell r="H212">
            <v>41</v>
          </cell>
        </row>
        <row r="213">
          <cell r="H213">
            <v>86</v>
          </cell>
        </row>
        <row r="214">
          <cell r="H214">
            <v>91</v>
          </cell>
        </row>
        <row r="215">
          <cell r="H215">
            <v>109</v>
          </cell>
        </row>
        <row r="216">
          <cell r="H216">
            <v>43</v>
          </cell>
        </row>
        <row r="217">
          <cell r="H217">
            <v>46</v>
          </cell>
        </row>
        <row r="218">
          <cell r="H218">
            <v>48</v>
          </cell>
        </row>
        <row r="219">
          <cell r="H219">
            <v>54</v>
          </cell>
        </row>
        <row r="220">
          <cell r="H220">
            <v>64</v>
          </cell>
        </row>
        <row r="221">
          <cell r="H221">
            <v>407</v>
          </cell>
        </row>
        <row r="222">
          <cell r="H222">
            <v>420</v>
          </cell>
        </row>
        <row r="223">
          <cell r="H223">
            <v>396</v>
          </cell>
        </row>
        <row r="224">
          <cell r="H224">
            <v>81</v>
          </cell>
        </row>
        <row r="225">
          <cell r="H225">
            <v>57</v>
          </cell>
        </row>
        <row r="226">
          <cell r="H226">
            <v>60</v>
          </cell>
        </row>
        <row r="227">
          <cell r="H227">
            <v>65</v>
          </cell>
        </row>
        <row r="228">
          <cell r="H228">
            <v>67</v>
          </cell>
        </row>
        <row r="229">
          <cell r="H229">
            <v>62</v>
          </cell>
        </row>
        <row r="230">
          <cell r="H230">
            <v>432</v>
          </cell>
        </row>
        <row r="231">
          <cell r="H231">
            <v>48</v>
          </cell>
        </row>
        <row r="232">
          <cell r="H232">
            <v>60</v>
          </cell>
        </row>
        <row r="233">
          <cell r="H233">
            <v>57</v>
          </cell>
        </row>
        <row r="234">
          <cell r="H234">
            <v>53</v>
          </cell>
        </row>
        <row r="235">
          <cell r="H235">
            <v>61</v>
          </cell>
        </row>
        <row r="236">
          <cell r="H236">
            <v>56</v>
          </cell>
        </row>
        <row r="237">
          <cell r="H237">
            <v>68</v>
          </cell>
        </row>
        <row r="238">
          <cell r="H238">
            <v>55</v>
          </cell>
        </row>
        <row r="239">
          <cell r="H239">
            <v>49</v>
          </cell>
        </row>
        <row r="240">
          <cell r="H240">
            <v>63</v>
          </cell>
        </row>
        <row r="241">
          <cell r="H241">
            <v>24</v>
          </cell>
        </row>
        <row r="242">
          <cell r="H242">
            <v>122</v>
          </cell>
        </row>
        <row r="243">
          <cell r="H243">
            <v>52</v>
          </cell>
        </row>
        <row r="244">
          <cell r="H244">
            <v>163</v>
          </cell>
        </row>
        <row r="245">
          <cell r="H245">
            <v>133</v>
          </cell>
        </row>
        <row r="246">
          <cell r="H246">
            <v>18</v>
          </cell>
        </row>
        <row r="247">
          <cell r="H247">
            <v>0</v>
          </cell>
        </row>
        <row r="248">
          <cell r="H248">
            <v>800</v>
          </cell>
        </row>
        <row r="249">
          <cell r="H249">
            <v>90</v>
          </cell>
        </row>
        <row r="250">
          <cell r="H250">
            <v>420</v>
          </cell>
        </row>
        <row r="251">
          <cell r="H251">
            <v>630</v>
          </cell>
        </row>
        <row r="252">
          <cell r="H252">
            <v>650</v>
          </cell>
        </row>
        <row r="253">
          <cell r="H253">
            <v>550</v>
          </cell>
        </row>
        <row r="254">
          <cell r="H254">
            <v>621.5</v>
          </cell>
        </row>
        <row r="255">
          <cell r="H255">
            <v>320.60000000000002</v>
          </cell>
        </row>
        <row r="256">
          <cell r="H256">
            <v>270.60000000000002</v>
          </cell>
        </row>
        <row r="257">
          <cell r="H257">
            <v>340</v>
          </cell>
        </row>
        <row r="258">
          <cell r="H258">
            <v>280</v>
          </cell>
        </row>
        <row r="259">
          <cell r="H259">
            <v>170</v>
          </cell>
        </row>
        <row r="260">
          <cell r="H260">
            <v>600.6</v>
          </cell>
        </row>
        <row r="261">
          <cell r="H261">
            <v>350.6</v>
          </cell>
        </row>
        <row r="262">
          <cell r="H262">
            <v>5.5</v>
          </cell>
        </row>
        <row r="263">
          <cell r="H263">
            <v>201.39999999999995</v>
          </cell>
        </row>
        <row r="264">
          <cell r="H264">
            <v>101.4</v>
          </cell>
        </row>
        <row r="265">
          <cell r="H265">
            <v>66</v>
          </cell>
        </row>
        <row r="266">
          <cell r="H266">
            <v>70.599999999999994</v>
          </cell>
        </row>
        <row r="267">
          <cell r="H267">
            <v>600.6</v>
          </cell>
        </row>
        <row r="268">
          <cell r="H268">
            <v>7.4</v>
          </cell>
        </row>
        <row r="269">
          <cell r="H269">
            <v>11.199999999999998</v>
          </cell>
        </row>
        <row r="270">
          <cell r="H270">
            <v>51.400000000000013</v>
          </cell>
        </row>
        <row r="271">
          <cell r="H271">
            <v>790</v>
          </cell>
        </row>
        <row r="272">
          <cell r="H272">
            <v>700</v>
          </cell>
        </row>
        <row r="273">
          <cell r="H273">
            <v>112</v>
          </cell>
        </row>
        <row r="274">
          <cell r="H274">
            <v>1.4</v>
          </cell>
        </row>
        <row r="275">
          <cell r="H275">
            <v>1.4</v>
          </cell>
        </row>
        <row r="276">
          <cell r="H276">
            <v>12</v>
          </cell>
        </row>
        <row r="277">
          <cell r="H277">
            <v>8</v>
          </cell>
        </row>
        <row r="278">
          <cell r="H278">
            <v>602</v>
          </cell>
        </row>
        <row r="279">
          <cell r="H279">
            <v>350</v>
          </cell>
        </row>
        <row r="280">
          <cell r="H280">
            <v>350</v>
          </cell>
        </row>
        <row r="281">
          <cell r="H281">
            <v>600</v>
          </cell>
        </row>
        <row r="282">
          <cell r="H282">
            <v>0</v>
          </cell>
        </row>
        <row r="283">
          <cell r="H283">
            <v>0</v>
          </cell>
        </row>
        <row r="284">
          <cell r="H284">
            <v>0</v>
          </cell>
        </row>
        <row r="285">
          <cell r="H285">
            <v>0</v>
          </cell>
        </row>
        <row r="286">
          <cell r="H286">
            <v>13</v>
          </cell>
        </row>
        <row r="289">
          <cell r="H289">
            <v>14</v>
          </cell>
        </row>
        <row r="290">
          <cell r="H290">
            <v>15</v>
          </cell>
        </row>
        <row r="293">
          <cell r="H293">
            <v>15</v>
          </cell>
        </row>
        <row r="294">
          <cell r="H294">
            <v>15</v>
          </cell>
        </row>
        <row r="295">
          <cell r="H295">
            <v>15</v>
          </cell>
        </row>
        <row r="296">
          <cell r="H296">
            <v>14</v>
          </cell>
        </row>
        <row r="298">
          <cell r="H298">
            <v>13</v>
          </cell>
        </row>
        <row r="300">
          <cell r="H300">
            <v>13</v>
          </cell>
        </row>
        <row r="301">
          <cell r="H301">
            <v>13</v>
          </cell>
        </row>
        <row r="302">
          <cell r="H302">
            <v>13</v>
          </cell>
        </row>
        <row r="303">
          <cell r="H303">
            <v>13</v>
          </cell>
        </row>
        <row r="306">
          <cell r="H306">
            <v>2</v>
          </cell>
        </row>
        <row r="308">
          <cell r="H308">
            <v>3</v>
          </cell>
        </row>
        <row r="309">
          <cell r="H309">
            <v>2</v>
          </cell>
        </row>
        <row r="310">
          <cell r="H310">
            <v>2</v>
          </cell>
        </row>
        <row r="311">
          <cell r="H311">
            <v>0</v>
          </cell>
        </row>
        <row r="312">
          <cell r="H312">
            <v>0</v>
          </cell>
        </row>
        <row r="313">
          <cell r="H313">
            <v>0</v>
          </cell>
        </row>
        <row r="314">
          <cell r="H314">
            <v>4</v>
          </cell>
        </row>
        <row r="315">
          <cell r="H315">
            <v>4</v>
          </cell>
        </row>
        <row r="316">
          <cell r="H316">
            <v>0</v>
          </cell>
        </row>
        <row r="317">
          <cell r="H317">
            <v>11</v>
          </cell>
        </row>
        <row r="319">
          <cell r="H319">
            <v>11</v>
          </cell>
        </row>
        <row r="320">
          <cell r="H320">
            <v>11</v>
          </cell>
        </row>
        <row r="321">
          <cell r="H321">
            <v>0</v>
          </cell>
        </row>
        <row r="324">
          <cell r="H324">
            <v>7</v>
          </cell>
        </row>
        <row r="325">
          <cell r="H325">
            <v>84</v>
          </cell>
        </row>
        <row r="327">
          <cell r="H327">
            <v>91</v>
          </cell>
        </row>
        <row r="328">
          <cell r="H328">
            <v>91</v>
          </cell>
        </row>
        <row r="330">
          <cell r="H330">
            <v>91</v>
          </cell>
        </row>
        <row r="332">
          <cell r="H332">
            <v>89</v>
          </cell>
        </row>
        <row r="335">
          <cell r="H335">
            <v>120</v>
          </cell>
        </row>
        <row r="336">
          <cell r="H336">
            <v>113</v>
          </cell>
        </row>
        <row r="337">
          <cell r="H337">
            <v>120</v>
          </cell>
        </row>
        <row r="338">
          <cell r="H338">
            <v>120</v>
          </cell>
        </row>
        <row r="339">
          <cell r="H339">
            <v>120</v>
          </cell>
        </row>
        <row r="340">
          <cell r="H340">
            <v>111</v>
          </cell>
        </row>
        <row r="342">
          <cell r="H342">
            <v>0</v>
          </cell>
        </row>
        <row r="343">
          <cell r="H343">
            <v>113</v>
          </cell>
        </row>
        <row r="344">
          <cell r="H344">
            <v>0</v>
          </cell>
        </row>
        <row r="345">
          <cell r="H345">
            <v>113</v>
          </cell>
        </row>
        <row r="346">
          <cell r="H346">
            <v>111</v>
          </cell>
        </row>
        <row r="347">
          <cell r="H347">
            <v>111</v>
          </cell>
        </row>
        <row r="348">
          <cell r="H348">
            <v>0</v>
          </cell>
        </row>
        <row r="349">
          <cell r="H349">
            <v>0</v>
          </cell>
        </row>
        <row r="350">
          <cell r="H350">
            <v>0</v>
          </cell>
        </row>
        <row r="351">
          <cell r="H351">
            <v>20</v>
          </cell>
        </row>
        <row r="352">
          <cell r="H352">
            <v>0</v>
          </cell>
        </row>
        <row r="353">
          <cell r="H353">
            <v>27</v>
          </cell>
        </row>
        <row r="354">
          <cell r="H354">
            <v>27</v>
          </cell>
        </row>
        <row r="355">
          <cell r="H355">
            <v>0</v>
          </cell>
        </row>
        <row r="356">
          <cell r="H356">
            <v>20</v>
          </cell>
        </row>
        <row r="357">
          <cell r="H357">
            <v>20</v>
          </cell>
        </row>
        <row r="359">
          <cell r="H359">
            <v>20</v>
          </cell>
        </row>
        <row r="360">
          <cell r="H360">
            <v>20</v>
          </cell>
        </row>
        <row r="361">
          <cell r="H361">
            <v>20</v>
          </cell>
        </row>
        <row r="363">
          <cell r="H363">
            <v>24</v>
          </cell>
        </row>
        <row r="364">
          <cell r="H364">
            <v>21</v>
          </cell>
        </row>
        <row r="365">
          <cell r="H365">
            <v>20</v>
          </cell>
        </row>
        <row r="366">
          <cell r="H366">
            <v>24</v>
          </cell>
        </row>
        <row r="370">
          <cell r="H370">
            <v>28</v>
          </cell>
        </row>
        <row r="371">
          <cell r="H371">
            <v>29</v>
          </cell>
        </row>
        <row r="372">
          <cell r="H372">
            <v>20</v>
          </cell>
        </row>
        <row r="374">
          <cell r="H374">
            <v>29</v>
          </cell>
        </row>
        <row r="375">
          <cell r="H375">
            <v>129</v>
          </cell>
        </row>
        <row r="376">
          <cell r="H376">
            <v>11</v>
          </cell>
        </row>
        <row r="377">
          <cell r="H377">
            <v>11</v>
          </cell>
        </row>
        <row r="378">
          <cell r="H378">
            <v>0</v>
          </cell>
        </row>
        <row r="379">
          <cell r="H379">
            <v>6</v>
          </cell>
        </row>
        <row r="380">
          <cell r="H380">
            <v>28</v>
          </cell>
        </row>
        <row r="381">
          <cell r="H381">
            <v>7</v>
          </cell>
        </row>
        <row r="383">
          <cell r="H383">
            <v>15</v>
          </cell>
        </row>
        <row r="384">
          <cell r="H384">
            <v>14</v>
          </cell>
        </row>
        <row r="387">
          <cell r="H387">
            <v>0</v>
          </cell>
        </row>
        <row r="388">
          <cell r="H388">
            <v>16</v>
          </cell>
        </row>
        <row r="389">
          <cell r="H389">
            <v>16</v>
          </cell>
        </row>
        <row r="390">
          <cell r="H390">
            <v>12</v>
          </cell>
        </row>
        <row r="391">
          <cell r="H391">
            <v>12</v>
          </cell>
        </row>
        <row r="392">
          <cell r="H392">
            <v>0</v>
          </cell>
        </row>
        <row r="393">
          <cell r="H393">
            <v>16</v>
          </cell>
        </row>
        <row r="394">
          <cell r="H394">
            <v>16</v>
          </cell>
        </row>
        <row r="395">
          <cell r="H395">
            <v>16</v>
          </cell>
        </row>
        <row r="397">
          <cell r="H397">
            <v>16</v>
          </cell>
        </row>
        <row r="398">
          <cell r="H398">
            <v>16</v>
          </cell>
        </row>
        <row r="399">
          <cell r="H399">
            <v>16</v>
          </cell>
        </row>
        <row r="400">
          <cell r="H400">
            <v>0</v>
          </cell>
        </row>
        <row r="401">
          <cell r="H401">
            <v>14</v>
          </cell>
        </row>
        <row r="402">
          <cell r="H402">
            <v>14</v>
          </cell>
        </row>
        <row r="403">
          <cell r="H403">
            <v>15</v>
          </cell>
        </row>
        <row r="404">
          <cell r="H404">
            <v>0</v>
          </cell>
        </row>
        <row r="405">
          <cell r="H405">
            <v>5</v>
          </cell>
        </row>
        <row r="407">
          <cell r="H407">
            <v>5</v>
          </cell>
        </row>
        <row r="409">
          <cell r="H409">
            <v>9</v>
          </cell>
        </row>
        <row r="410">
          <cell r="H410">
            <v>0</v>
          </cell>
        </row>
        <row r="411">
          <cell r="H411">
            <v>9</v>
          </cell>
        </row>
        <row r="412">
          <cell r="H412">
            <v>0</v>
          </cell>
        </row>
        <row r="413">
          <cell r="H413">
            <v>0</v>
          </cell>
        </row>
        <row r="414">
          <cell r="H414">
            <v>27</v>
          </cell>
        </row>
        <row r="415">
          <cell r="H415">
            <v>4</v>
          </cell>
        </row>
        <row r="416">
          <cell r="H416">
            <v>35</v>
          </cell>
        </row>
        <row r="417">
          <cell r="H417">
            <v>42</v>
          </cell>
        </row>
        <row r="418">
          <cell r="H418">
            <v>37</v>
          </cell>
        </row>
        <row r="419">
          <cell r="H419">
            <v>42</v>
          </cell>
        </row>
        <row r="422">
          <cell r="H422">
            <v>41</v>
          </cell>
        </row>
        <row r="423">
          <cell r="H423">
            <v>44</v>
          </cell>
        </row>
        <row r="425">
          <cell r="H425">
            <v>36</v>
          </cell>
        </row>
        <row r="427">
          <cell r="H427">
            <v>29</v>
          </cell>
        </row>
        <row r="428">
          <cell r="H428">
            <v>7</v>
          </cell>
        </row>
        <row r="429">
          <cell r="H429">
            <v>7</v>
          </cell>
        </row>
        <row r="432">
          <cell r="H432">
            <v>12</v>
          </cell>
        </row>
        <row r="433">
          <cell r="H433">
            <v>468</v>
          </cell>
        </row>
        <row r="434">
          <cell r="H434">
            <v>10</v>
          </cell>
        </row>
        <row r="435">
          <cell r="H435">
            <v>374</v>
          </cell>
        </row>
        <row r="436">
          <cell r="H436">
            <v>14</v>
          </cell>
        </row>
        <row r="437">
          <cell r="H437">
            <v>12</v>
          </cell>
        </row>
        <row r="438">
          <cell r="H438">
            <v>109</v>
          </cell>
        </row>
        <row r="439">
          <cell r="H439">
            <v>111</v>
          </cell>
        </row>
        <row r="440">
          <cell r="H440">
            <v>10</v>
          </cell>
        </row>
        <row r="441">
          <cell r="H441">
            <v>11</v>
          </cell>
        </row>
        <row r="444">
          <cell r="H444">
            <v>14</v>
          </cell>
        </row>
        <row r="445">
          <cell r="H445">
            <v>21</v>
          </cell>
        </row>
        <row r="446">
          <cell r="H446">
            <v>1061</v>
          </cell>
        </row>
        <row r="447">
          <cell r="H447">
            <v>1021</v>
          </cell>
        </row>
        <row r="450">
          <cell r="H450">
            <v>19</v>
          </cell>
        </row>
        <row r="451">
          <cell r="H451">
            <v>39</v>
          </cell>
        </row>
        <row r="452">
          <cell r="H452">
            <v>24</v>
          </cell>
        </row>
        <row r="453">
          <cell r="H453">
            <v>47</v>
          </cell>
        </row>
        <row r="454">
          <cell r="H454">
            <v>21</v>
          </cell>
        </row>
        <row r="455">
          <cell r="H455">
            <v>378</v>
          </cell>
        </row>
        <row r="456">
          <cell r="H456">
            <v>18</v>
          </cell>
        </row>
        <row r="457">
          <cell r="H457">
            <v>260</v>
          </cell>
        </row>
        <row r="458">
          <cell r="H458">
            <v>20</v>
          </cell>
        </row>
        <row r="459">
          <cell r="H459">
            <v>37</v>
          </cell>
        </row>
        <row r="460">
          <cell r="H460">
            <v>20</v>
          </cell>
        </row>
        <row r="461">
          <cell r="H461">
            <v>8</v>
          </cell>
        </row>
        <row r="462">
          <cell r="H462">
            <v>7</v>
          </cell>
        </row>
        <row r="463">
          <cell r="H463">
            <v>0</v>
          </cell>
        </row>
        <row r="464">
          <cell r="H464">
            <v>0</v>
          </cell>
        </row>
        <row r="465">
          <cell r="H465">
            <v>220</v>
          </cell>
        </row>
        <row r="466">
          <cell r="H466">
            <v>23</v>
          </cell>
        </row>
        <row r="467">
          <cell r="H467">
            <v>0</v>
          </cell>
        </row>
        <row r="468">
          <cell r="H468">
            <v>77</v>
          </cell>
        </row>
        <row r="469">
          <cell r="H469">
            <v>20</v>
          </cell>
        </row>
        <row r="470">
          <cell r="H470">
            <v>0</v>
          </cell>
        </row>
        <row r="471">
          <cell r="H471">
            <v>4</v>
          </cell>
        </row>
        <row r="472">
          <cell r="H472">
            <v>8</v>
          </cell>
        </row>
        <row r="473">
          <cell r="H473">
            <v>8</v>
          </cell>
        </row>
        <row r="474">
          <cell r="H474">
            <v>0</v>
          </cell>
        </row>
        <row r="475">
          <cell r="H475">
            <v>0</v>
          </cell>
        </row>
        <row r="476">
          <cell r="H476">
            <v>200</v>
          </cell>
        </row>
        <row r="477">
          <cell r="H477">
            <v>7</v>
          </cell>
        </row>
        <row r="478">
          <cell r="H478">
            <v>0</v>
          </cell>
        </row>
        <row r="479">
          <cell r="H479">
            <v>82</v>
          </cell>
        </row>
        <row r="480">
          <cell r="H480">
            <v>8</v>
          </cell>
        </row>
        <row r="482">
          <cell r="H482">
            <v>181</v>
          </cell>
        </row>
        <row r="483">
          <cell r="H483">
            <v>17</v>
          </cell>
        </row>
        <row r="484">
          <cell r="H484">
            <v>0</v>
          </cell>
        </row>
        <row r="485">
          <cell r="H485">
            <v>390</v>
          </cell>
        </row>
        <row r="486">
          <cell r="H486">
            <v>161</v>
          </cell>
        </row>
        <row r="487">
          <cell r="H487">
            <v>14</v>
          </cell>
        </row>
        <row r="488">
          <cell r="H488">
            <v>0</v>
          </cell>
        </row>
        <row r="489">
          <cell r="H489">
            <v>720</v>
          </cell>
        </row>
        <row r="490">
          <cell r="H490">
            <v>260</v>
          </cell>
        </row>
        <row r="491">
          <cell r="H491">
            <v>19</v>
          </cell>
        </row>
        <row r="492">
          <cell r="H492">
            <v>0</v>
          </cell>
        </row>
        <row r="493">
          <cell r="H493">
            <v>480</v>
          </cell>
        </row>
        <row r="494">
          <cell r="H494">
            <v>25</v>
          </cell>
        </row>
        <row r="495">
          <cell r="H495">
            <v>0</v>
          </cell>
        </row>
        <row r="496">
          <cell r="H496">
            <v>80</v>
          </cell>
        </row>
        <row r="497">
          <cell r="H497">
            <v>36</v>
          </cell>
        </row>
        <row r="498">
          <cell r="H498">
            <v>150</v>
          </cell>
        </row>
        <row r="499">
          <cell r="H499">
            <v>0</v>
          </cell>
        </row>
        <row r="500">
          <cell r="H500">
            <v>95</v>
          </cell>
        </row>
        <row r="501">
          <cell r="H501">
            <v>0</v>
          </cell>
        </row>
        <row r="502">
          <cell r="H502">
            <v>13</v>
          </cell>
        </row>
        <row r="503">
          <cell r="H503">
            <v>0</v>
          </cell>
        </row>
        <row r="504">
          <cell r="H504">
            <v>190</v>
          </cell>
        </row>
        <row r="505">
          <cell r="H505">
            <v>11</v>
          </cell>
        </row>
        <row r="506">
          <cell r="H506">
            <v>0</v>
          </cell>
        </row>
        <row r="507">
          <cell r="H507">
            <v>60</v>
          </cell>
        </row>
        <row r="508">
          <cell r="H508">
            <v>6</v>
          </cell>
        </row>
        <row r="509">
          <cell r="H509">
            <v>23</v>
          </cell>
        </row>
        <row r="510">
          <cell r="H510">
            <v>10</v>
          </cell>
        </row>
        <row r="511">
          <cell r="H511">
            <v>200</v>
          </cell>
        </row>
        <row r="512">
          <cell r="H512">
            <v>7</v>
          </cell>
        </row>
        <row r="513">
          <cell r="H513">
            <v>5</v>
          </cell>
        </row>
        <row r="514">
          <cell r="H514">
            <v>7</v>
          </cell>
        </row>
        <row r="517">
          <cell r="H517">
            <v>63</v>
          </cell>
        </row>
        <row r="518">
          <cell r="H518">
            <v>113</v>
          </cell>
        </row>
        <row r="519">
          <cell r="H519">
            <v>265</v>
          </cell>
        </row>
        <row r="520">
          <cell r="H520">
            <v>61</v>
          </cell>
        </row>
        <row r="521">
          <cell r="H521">
            <v>58</v>
          </cell>
        </row>
        <row r="522">
          <cell r="H522">
            <v>40</v>
          </cell>
        </row>
        <row r="523">
          <cell r="H523">
            <v>38</v>
          </cell>
        </row>
        <row r="524">
          <cell r="H524">
            <v>23</v>
          </cell>
        </row>
        <row r="525">
          <cell r="H525">
            <v>0</v>
          </cell>
        </row>
        <row r="526">
          <cell r="H526">
            <v>115</v>
          </cell>
        </row>
        <row r="527">
          <cell r="H527">
            <v>251</v>
          </cell>
        </row>
        <row r="528">
          <cell r="H528">
            <v>33</v>
          </cell>
        </row>
        <row r="529">
          <cell r="H529">
            <v>45</v>
          </cell>
        </row>
        <row r="530">
          <cell r="H530">
            <v>16</v>
          </cell>
        </row>
        <row r="531">
          <cell r="H531">
            <v>50</v>
          </cell>
        </row>
        <row r="532">
          <cell r="H532">
            <v>10</v>
          </cell>
        </row>
        <row r="535">
          <cell r="H535">
            <v>56</v>
          </cell>
        </row>
        <row r="536">
          <cell r="H536">
            <v>56</v>
          </cell>
        </row>
        <row r="537">
          <cell r="H537">
            <v>63</v>
          </cell>
        </row>
        <row r="538">
          <cell r="H538">
            <v>67</v>
          </cell>
        </row>
        <row r="539">
          <cell r="H539">
            <v>306</v>
          </cell>
        </row>
        <row r="540">
          <cell r="H540">
            <v>157</v>
          </cell>
        </row>
        <row r="541">
          <cell r="H541">
            <v>71</v>
          </cell>
        </row>
        <row r="542">
          <cell r="H542">
            <v>60</v>
          </cell>
        </row>
        <row r="543">
          <cell r="H543">
            <v>588</v>
          </cell>
        </row>
        <row r="544">
          <cell r="H544">
            <v>588</v>
          </cell>
        </row>
        <row r="545">
          <cell r="H545">
            <v>568</v>
          </cell>
        </row>
        <row r="546">
          <cell r="H546">
            <v>568</v>
          </cell>
        </row>
        <row r="547">
          <cell r="H547">
            <v>520</v>
          </cell>
        </row>
        <row r="548">
          <cell r="H548">
            <v>579</v>
          </cell>
        </row>
        <row r="549">
          <cell r="H549">
            <v>568</v>
          </cell>
        </row>
        <row r="550">
          <cell r="H550">
            <v>1013</v>
          </cell>
        </row>
        <row r="551">
          <cell r="H551">
            <v>1</v>
          </cell>
        </row>
        <row r="552">
          <cell r="H552">
            <v>336</v>
          </cell>
        </row>
        <row r="553">
          <cell r="H553">
            <v>14</v>
          </cell>
        </row>
        <row r="554">
          <cell r="H554">
            <v>18</v>
          </cell>
        </row>
        <row r="555">
          <cell r="H555">
            <v>10</v>
          </cell>
        </row>
        <row r="556">
          <cell r="H556">
            <v>10</v>
          </cell>
        </row>
        <row r="557">
          <cell r="H557">
            <v>0</v>
          </cell>
        </row>
        <row r="558">
          <cell r="H558">
            <v>4</v>
          </cell>
        </row>
        <row r="559">
          <cell r="H559">
            <v>26</v>
          </cell>
        </row>
        <row r="561">
          <cell r="H561">
            <v>0</v>
          </cell>
        </row>
        <row r="562">
          <cell r="H562">
            <v>96</v>
          </cell>
        </row>
        <row r="563">
          <cell r="H563">
            <v>95</v>
          </cell>
        </row>
        <row r="564">
          <cell r="H564">
            <v>95</v>
          </cell>
        </row>
        <row r="565">
          <cell r="H565">
            <v>0</v>
          </cell>
        </row>
        <row r="566">
          <cell r="H566">
            <v>79</v>
          </cell>
        </row>
        <row r="567">
          <cell r="H567">
            <v>56</v>
          </cell>
        </row>
        <row r="568">
          <cell r="H568">
            <v>67</v>
          </cell>
        </row>
      </sheetData>
      <sheetData sheetId="10">
        <row r="8">
          <cell r="R8">
            <v>26854</v>
          </cell>
        </row>
        <row r="9">
          <cell r="R9">
            <v>59246</v>
          </cell>
        </row>
        <row r="10">
          <cell r="R10">
            <v>3912500</v>
          </cell>
        </row>
        <row r="11">
          <cell r="R11">
            <v>5461</v>
          </cell>
        </row>
        <row r="12">
          <cell r="R12">
            <v>73693</v>
          </cell>
        </row>
        <row r="13">
          <cell r="R13">
            <v>861188</v>
          </cell>
        </row>
        <row r="14">
          <cell r="R14">
            <v>0</v>
          </cell>
        </row>
        <row r="15">
          <cell r="R15">
            <v>1101100</v>
          </cell>
        </row>
        <row r="16">
          <cell r="R16">
            <v>11696000</v>
          </cell>
        </row>
        <row r="17">
          <cell r="R17">
            <v>12564675</v>
          </cell>
        </row>
        <row r="18">
          <cell r="R18">
            <v>18933200</v>
          </cell>
        </row>
        <row r="19">
          <cell r="R19">
            <v>0</v>
          </cell>
        </row>
        <row r="20">
          <cell r="R20">
            <v>12648000</v>
          </cell>
        </row>
        <row r="21">
          <cell r="R21">
            <v>4489350</v>
          </cell>
        </row>
        <row r="22">
          <cell r="R22">
            <v>0</v>
          </cell>
        </row>
        <row r="23">
          <cell r="R23">
            <v>1647525</v>
          </cell>
        </row>
        <row r="24">
          <cell r="R24">
            <v>860725</v>
          </cell>
        </row>
        <row r="25">
          <cell r="R25">
            <v>0</v>
          </cell>
        </row>
        <row r="26">
          <cell r="R26">
            <v>0</v>
          </cell>
        </row>
        <row r="27">
          <cell r="R27">
            <v>0</v>
          </cell>
        </row>
        <row r="28">
          <cell r="R28">
            <v>46581</v>
          </cell>
        </row>
        <row r="29">
          <cell r="R29">
            <v>66175</v>
          </cell>
        </row>
        <row r="30">
          <cell r="R30">
            <v>48206</v>
          </cell>
        </row>
        <row r="31">
          <cell r="R31">
            <v>47406</v>
          </cell>
        </row>
        <row r="32">
          <cell r="R32">
            <v>48206</v>
          </cell>
        </row>
        <row r="33">
          <cell r="R33">
            <v>48206</v>
          </cell>
        </row>
        <row r="34">
          <cell r="R34">
            <v>0</v>
          </cell>
        </row>
        <row r="35">
          <cell r="R35">
            <v>28506</v>
          </cell>
        </row>
        <row r="36">
          <cell r="R36">
            <v>117288</v>
          </cell>
        </row>
        <row r="37">
          <cell r="R37">
            <v>0</v>
          </cell>
        </row>
        <row r="38">
          <cell r="R38">
            <v>0</v>
          </cell>
        </row>
        <row r="39">
          <cell r="R39">
            <v>203050</v>
          </cell>
        </row>
        <row r="40">
          <cell r="R40">
            <v>1181450</v>
          </cell>
        </row>
        <row r="41">
          <cell r="R41">
            <v>98219</v>
          </cell>
        </row>
        <row r="42">
          <cell r="R42">
            <v>0</v>
          </cell>
        </row>
        <row r="43">
          <cell r="R43">
            <v>0</v>
          </cell>
        </row>
        <row r="44">
          <cell r="R44">
            <v>0</v>
          </cell>
        </row>
        <row r="45">
          <cell r="R45">
            <v>54233</v>
          </cell>
        </row>
        <row r="46">
          <cell r="R46">
            <v>0</v>
          </cell>
        </row>
        <row r="47">
          <cell r="R47">
            <v>0</v>
          </cell>
        </row>
        <row r="48">
          <cell r="R48">
            <v>0</v>
          </cell>
        </row>
        <row r="49">
          <cell r="R49">
            <v>0</v>
          </cell>
        </row>
        <row r="50">
          <cell r="R50">
            <v>0</v>
          </cell>
        </row>
        <row r="51">
          <cell r="R51">
            <v>0</v>
          </cell>
        </row>
        <row r="52">
          <cell r="R52">
            <v>0</v>
          </cell>
        </row>
        <row r="53">
          <cell r="R53">
            <v>0</v>
          </cell>
        </row>
        <row r="54">
          <cell r="R54">
            <v>0</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R69">
            <v>0</v>
          </cell>
        </row>
        <row r="70">
          <cell r="R70">
            <v>0</v>
          </cell>
        </row>
        <row r="71">
          <cell r="R71">
            <v>0</v>
          </cell>
        </row>
        <row r="72">
          <cell r="R72">
            <v>0</v>
          </cell>
        </row>
        <row r="73">
          <cell r="R73">
            <v>0</v>
          </cell>
        </row>
        <row r="74">
          <cell r="R74">
            <v>0</v>
          </cell>
        </row>
        <row r="75">
          <cell r="R75">
            <v>116700</v>
          </cell>
        </row>
        <row r="76">
          <cell r="R76">
            <v>0</v>
          </cell>
        </row>
        <row r="77">
          <cell r="R77">
            <v>0</v>
          </cell>
        </row>
        <row r="78">
          <cell r="R78">
            <v>191494</v>
          </cell>
        </row>
        <row r="79">
          <cell r="R79">
            <v>0</v>
          </cell>
        </row>
        <row r="80">
          <cell r="R80">
            <v>116450</v>
          </cell>
        </row>
        <row r="81">
          <cell r="R81">
            <v>0</v>
          </cell>
        </row>
        <row r="82">
          <cell r="R82">
            <v>0</v>
          </cell>
        </row>
        <row r="83">
          <cell r="R83">
            <v>0</v>
          </cell>
        </row>
        <row r="84">
          <cell r="R84">
            <v>0</v>
          </cell>
        </row>
        <row r="85">
          <cell r="R85">
            <v>154194</v>
          </cell>
        </row>
        <row r="86">
          <cell r="R86">
            <v>0</v>
          </cell>
        </row>
        <row r="87">
          <cell r="R87">
            <v>0</v>
          </cell>
        </row>
        <row r="88">
          <cell r="R88">
            <v>90400</v>
          </cell>
        </row>
        <row r="89">
          <cell r="R89">
            <v>0</v>
          </cell>
        </row>
        <row r="90">
          <cell r="R90">
            <v>0</v>
          </cell>
        </row>
        <row r="91">
          <cell r="R91">
            <v>53400</v>
          </cell>
        </row>
        <row r="92">
          <cell r="R92">
            <v>150571</v>
          </cell>
        </row>
        <row r="93">
          <cell r="R93">
            <v>0</v>
          </cell>
        </row>
        <row r="94">
          <cell r="R94">
            <v>0</v>
          </cell>
        </row>
        <row r="95">
          <cell r="R95">
            <v>1953450</v>
          </cell>
        </row>
        <row r="96">
          <cell r="R96">
            <v>3646543</v>
          </cell>
        </row>
        <row r="97">
          <cell r="R97">
            <v>236708</v>
          </cell>
        </row>
        <row r="98">
          <cell r="R98">
            <v>0</v>
          </cell>
        </row>
        <row r="99">
          <cell r="R99">
            <v>0</v>
          </cell>
        </row>
        <row r="100">
          <cell r="R100">
            <v>0</v>
          </cell>
        </row>
        <row r="101">
          <cell r="R101">
            <v>0</v>
          </cell>
        </row>
        <row r="102">
          <cell r="R102">
            <v>0</v>
          </cell>
        </row>
        <row r="103">
          <cell r="R103">
            <v>16536</v>
          </cell>
        </row>
        <row r="104">
          <cell r="R104">
            <v>0</v>
          </cell>
        </row>
        <row r="105">
          <cell r="R105">
            <v>0</v>
          </cell>
        </row>
        <row r="106">
          <cell r="R106">
            <v>94788</v>
          </cell>
        </row>
        <row r="107">
          <cell r="R107">
            <v>0</v>
          </cell>
        </row>
        <row r="108">
          <cell r="R108">
            <v>277625</v>
          </cell>
        </row>
        <row r="109">
          <cell r="R109">
            <v>0</v>
          </cell>
        </row>
        <row r="110">
          <cell r="R110">
            <v>0</v>
          </cell>
        </row>
        <row r="111">
          <cell r="R111">
            <v>142331</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535750</v>
          </cell>
        </row>
        <row r="124">
          <cell r="R124">
            <v>535750</v>
          </cell>
        </row>
        <row r="125">
          <cell r="R125">
            <v>31644</v>
          </cell>
        </row>
        <row r="126">
          <cell r="R126">
            <v>505678</v>
          </cell>
        </row>
        <row r="127">
          <cell r="R127">
            <v>187209</v>
          </cell>
        </row>
        <row r="128">
          <cell r="R128">
            <v>0</v>
          </cell>
        </row>
        <row r="129">
          <cell r="R129">
            <v>0</v>
          </cell>
        </row>
        <row r="130">
          <cell r="R130">
            <v>0</v>
          </cell>
        </row>
        <row r="131">
          <cell r="R131">
            <v>0</v>
          </cell>
        </row>
        <row r="132">
          <cell r="R132">
            <v>19700</v>
          </cell>
        </row>
        <row r="133">
          <cell r="R133">
            <v>0</v>
          </cell>
        </row>
        <row r="134">
          <cell r="R134">
            <v>20056</v>
          </cell>
        </row>
        <row r="135">
          <cell r="R135">
            <v>0</v>
          </cell>
        </row>
        <row r="136">
          <cell r="R136">
            <v>39963</v>
          </cell>
        </row>
        <row r="137">
          <cell r="R137">
            <v>39963</v>
          </cell>
        </row>
        <row r="138">
          <cell r="R138">
            <v>0</v>
          </cell>
        </row>
        <row r="139">
          <cell r="R139">
            <v>20056</v>
          </cell>
        </row>
        <row r="140">
          <cell r="R140">
            <v>0</v>
          </cell>
        </row>
        <row r="141">
          <cell r="R141">
            <v>39963</v>
          </cell>
        </row>
        <row r="142">
          <cell r="R142">
            <v>0</v>
          </cell>
        </row>
        <row r="143">
          <cell r="R143">
            <v>39963</v>
          </cell>
        </row>
        <row r="144">
          <cell r="R144">
            <v>0</v>
          </cell>
        </row>
        <row r="145">
          <cell r="R145">
            <v>20056</v>
          </cell>
        </row>
        <row r="146">
          <cell r="R146">
            <v>20056</v>
          </cell>
        </row>
        <row r="147">
          <cell r="R147">
            <v>0</v>
          </cell>
        </row>
        <row r="148">
          <cell r="R148">
            <v>0</v>
          </cell>
        </row>
        <row r="149">
          <cell r="R149">
            <v>0</v>
          </cell>
        </row>
        <row r="150">
          <cell r="R150">
            <v>0</v>
          </cell>
        </row>
        <row r="151">
          <cell r="R151">
            <v>0</v>
          </cell>
        </row>
        <row r="152">
          <cell r="R152">
            <v>0</v>
          </cell>
        </row>
        <row r="153">
          <cell r="R153">
            <v>49043</v>
          </cell>
        </row>
        <row r="154">
          <cell r="R154">
            <v>0</v>
          </cell>
        </row>
        <row r="155">
          <cell r="R155">
            <v>48913</v>
          </cell>
        </row>
        <row r="156">
          <cell r="R156">
            <v>0</v>
          </cell>
        </row>
        <row r="157">
          <cell r="R157">
            <v>48913</v>
          </cell>
        </row>
        <row r="158">
          <cell r="R158">
            <v>0</v>
          </cell>
        </row>
        <row r="159">
          <cell r="R159">
            <v>48913</v>
          </cell>
        </row>
        <row r="160">
          <cell r="R160">
            <v>0</v>
          </cell>
        </row>
        <row r="161">
          <cell r="R161">
            <v>48913</v>
          </cell>
        </row>
        <row r="162">
          <cell r="R162">
            <v>0</v>
          </cell>
        </row>
        <row r="163">
          <cell r="R163">
            <v>48913</v>
          </cell>
        </row>
        <row r="164">
          <cell r="R164">
            <v>48913</v>
          </cell>
        </row>
        <row r="165">
          <cell r="R165">
            <v>0</v>
          </cell>
        </row>
        <row r="166">
          <cell r="R166">
            <v>46813</v>
          </cell>
        </row>
        <row r="167">
          <cell r="R167">
            <v>0</v>
          </cell>
        </row>
        <row r="168">
          <cell r="R168">
            <v>0</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1878383</v>
          </cell>
        </row>
        <row r="190">
          <cell r="R190">
            <v>974000</v>
          </cell>
        </row>
        <row r="191">
          <cell r="R191">
            <v>1300000</v>
          </cell>
        </row>
        <row r="192">
          <cell r="R192">
            <v>36198</v>
          </cell>
        </row>
        <row r="193">
          <cell r="R193">
            <v>200000</v>
          </cell>
        </row>
        <row r="194">
          <cell r="R194">
            <v>300000</v>
          </cell>
        </row>
        <row r="195">
          <cell r="R195">
            <v>250000</v>
          </cell>
        </row>
        <row r="196">
          <cell r="R196">
            <v>50000</v>
          </cell>
        </row>
        <row r="197">
          <cell r="R197">
            <v>10000</v>
          </cell>
        </row>
        <row r="198">
          <cell r="R198">
            <v>350000</v>
          </cell>
        </row>
        <row r="199">
          <cell r="R199">
            <v>900000</v>
          </cell>
        </row>
        <row r="200">
          <cell r="R200">
            <v>200000</v>
          </cell>
        </row>
        <row r="201">
          <cell r="R201">
            <v>21735000</v>
          </cell>
        </row>
        <row r="202">
          <cell r="R202">
            <v>90000</v>
          </cell>
        </row>
        <row r="203">
          <cell r="R203">
            <v>90000</v>
          </cell>
        </row>
        <row r="204">
          <cell r="R204">
            <v>99038</v>
          </cell>
        </row>
        <row r="205">
          <cell r="R205">
            <v>382000</v>
          </cell>
        </row>
        <row r="206">
          <cell r="R206">
            <v>80000</v>
          </cell>
        </row>
        <row r="207">
          <cell r="R207">
            <v>50000</v>
          </cell>
        </row>
        <row r="208">
          <cell r="R208">
            <v>95000</v>
          </cell>
        </row>
        <row r="209">
          <cell r="R209">
            <v>100000</v>
          </cell>
        </row>
        <row r="210">
          <cell r="R210">
            <v>250000</v>
          </cell>
        </row>
        <row r="211">
          <cell r="R211">
            <v>250000</v>
          </cell>
        </row>
        <row r="212">
          <cell r="R212">
            <v>50000</v>
          </cell>
        </row>
        <row r="213">
          <cell r="R213">
            <v>100000</v>
          </cell>
        </row>
        <row r="214">
          <cell r="R214">
            <v>55000</v>
          </cell>
        </row>
        <row r="215">
          <cell r="R215">
            <v>200000</v>
          </cell>
        </row>
        <row r="216">
          <cell r="R216">
            <v>200000</v>
          </cell>
        </row>
        <row r="217">
          <cell r="R217">
            <v>41000</v>
          </cell>
        </row>
        <row r="218">
          <cell r="R218">
            <v>50000</v>
          </cell>
        </row>
        <row r="219">
          <cell r="R219">
            <v>15000</v>
          </cell>
        </row>
        <row r="220">
          <cell r="R220">
            <v>14000</v>
          </cell>
        </row>
        <row r="221">
          <cell r="R221">
            <v>192000</v>
          </cell>
        </row>
        <row r="222">
          <cell r="R222">
            <v>89000</v>
          </cell>
        </row>
        <row r="223">
          <cell r="R223">
            <v>10000</v>
          </cell>
        </row>
        <row r="224">
          <cell r="R224">
            <v>244000</v>
          </cell>
        </row>
        <row r="225">
          <cell r="R225">
            <v>58600</v>
          </cell>
        </row>
        <row r="226">
          <cell r="R226">
            <v>22000</v>
          </cell>
        </row>
        <row r="227">
          <cell r="R227">
            <v>15000</v>
          </cell>
        </row>
        <row r="228">
          <cell r="R228">
            <v>138104</v>
          </cell>
        </row>
        <row r="229">
          <cell r="R229">
            <v>6307</v>
          </cell>
        </row>
        <row r="230">
          <cell r="R230">
            <v>83500</v>
          </cell>
        </row>
        <row r="231">
          <cell r="R231">
            <v>265000</v>
          </cell>
        </row>
        <row r="232">
          <cell r="R232">
            <v>265000</v>
          </cell>
        </row>
        <row r="233">
          <cell r="R233">
            <v>200000</v>
          </cell>
        </row>
        <row r="234">
          <cell r="R234">
            <v>111000</v>
          </cell>
        </row>
        <row r="235">
          <cell r="R235">
            <v>100000</v>
          </cell>
        </row>
        <row r="236">
          <cell r="R236">
            <v>55816</v>
          </cell>
        </row>
        <row r="237">
          <cell r="R237">
            <v>25000</v>
          </cell>
        </row>
        <row r="238">
          <cell r="R238">
            <v>18893</v>
          </cell>
        </row>
        <row r="239">
          <cell r="R239">
            <v>40616</v>
          </cell>
        </row>
        <row r="240">
          <cell r="R240">
            <v>3000000</v>
          </cell>
        </row>
        <row r="241">
          <cell r="R241">
            <v>60000</v>
          </cell>
        </row>
        <row r="242">
          <cell r="R242">
            <v>200000</v>
          </cell>
        </row>
        <row r="243">
          <cell r="R243">
            <v>4684886</v>
          </cell>
        </row>
        <row r="244">
          <cell r="R244">
            <v>30000</v>
          </cell>
        </row>
        <row r="245">
          <cell r="R245">
            <v>0</v>
          </cell>
        </row>
        <row r="246">
          <cell r="R246">
            <v>0</v>
          </cell>
        </row>
        <row r="247">
          <cell r="R247">
            <v>242</v>
          </cell>
        </row>
        <row r="248">
          <cell r="R248">
            <v>8265</v>
          </cell>
        </row>
        <row r="249">
          <cell r="R249">
            <v>1040</v>
          </cell>
        </row>
        <row r="250">
          <cell r="R250">
            <v>2130</v>
          </cell>
        </row>
        <row r="251">
          <cell r="R251">
            <v>480</v>
          </cell>
        </row>
        <row r="252">
          <cell r="R252">
            <v>100</v>
          </cell>
        </row>
        <row r="253">
          <cell r="R253">
            <v>873</v>
          </cell>
        </row>
        <row r="254">
          <cell r="R254">
            <v>3260</v>
          </cell>
        </row>
        <row r="255">
          <cell r="R255">
            <v>1800</v>
          </cell>
        </row>
        <row r="256">
          <cell r="R256">
            <v>5400</v>
          </cell>
        </row>
        <row r="257">
          <cell r="R257">
            <v>20</v>
          </cell>
        </row>
        <row r="258">
          <cell r="R258">
            <v>606</v>
          </cell>
        </row>
        <row r="259">
          <cell r="R259">
            <v>275</v>
          </cell>
        </row>
        <row r="260">
          <cell r="R260">
            <v>557</v>
          </cell>
        </row>
        <row r="261">
          <cell r="R261">
            <v>173000</v>
          </cell>
        </row>
        <row r="262">
          <cell r="R262">
            <v>208000</v>
          </cell>
        </row>
        <row r="263">
          <cell r="R263">
            <v>200000</v>
          </cell>
        </row>
        <row r="264">
          <cell r="R264">
            <v>347</v>
          </cell>
        </row>
        <row r="265">
          <cell r="R265">
            <v>414</v>
          </cell>
        </row>
        <row r="266">
          <cell r="R266">
            <v>64</v>
          </cell>
        </row>
        <row r="267">
          <cell r="R267">
            <v>300000</v>
          </cell>
        </row>
        <row r="268">
          <cell r="R268">
            <v>4972000</v>
          </cell>
        </row>
        <row r="269">
          <cell r="R269">
            <v>160000</v>
          </cell>
        </row>
        <row r="270">
          <cell r="R270">
            <v>257</v>
          </cell>
        </row>
        <row r="271">
          <cell r="R271">
            <v>17000</v>
          </cell>
        </row>
        <row r="272">
          <cell r="R272">
            <v>91000</v>
          </cell>
        </row>
        <row r="273">
          <cell r="R273">
            <v>640000</v>
          </cell>
        </row>
        <row r="274">
          <cell r="R274">
            <v>345000</v>
          </cell>
        </row>
        <row r="275">
          <cell r="R275">
            <v>30000</v>
          </cell>
        </row>
        <row r="276">
          <cell r="R276">
            <v>39000</v>
          </cell>
        </row>
        <row r="277">
          <cell r="R277">
            <v>1080</v>
          </cell>
        </row>
        <row r="278">
          <cell r="R278">
            <v>647</v>
          </cell>
        </row>
        <row r="279">
          <cell r="R279">
            <v>412</v>
          </cell>
        </row>
        <row r="280">
          <cell r="R280">
            <v>250</v>
          </cell>
        </row>
        <row r="281">
          <cell r="R281">
            <v>0</v>
          </cell>
        </row>
        <row r="282">
          <cell r="R282">
            <v>0</v>
          </cell>
        </row>
        <row r="283">
          <cell r="R283">
            <v>0</v>
          </cell>
        </row>
        <row r="284">
          <cell r="R284">
            <v>0</v>
          </cell>
        </row>
        <row r="285">
          <cell r="R285">
            <v>41573</v>
          </cell>
        </row>
        <row r="286">
          <cell r="R286">
            <v>0</v>
          </cell>
        </row>
        <row r="287">
          <cell r="R287">
            <v>0</v>
          </cell>
        </row>
        <row r="288">
          <cell r="R288">
            <v>41573</v>
          </cell>
        </row>
        <row r="289">
          <cell r="R289">
            <v>41573</v>
          </cell>
        </row>
        <row r="290">
          <cell r="R290">
            <v>0</v>
          </cell>
        </row>
        <row r="291">
          <cell r="R291">
            <v>0</v>
          </cell>
        </row>
        <row r="292">
          <cell r="R292">
            <v>41573</v>
          </cell>
        </row>
        <row r="293">
          <cell r="R293">
            <v>41573</v>
          </cell>
        </row>
        <row r="294">
          <cell r="R294">
            <v>41573</v>
          </cell>
        </row>
        <row r="295">
          <cell r="R295">
            <v>41573</v>
          </cell>
        </row>
        <row r="296">
          <cell r="R296">
            <v>0</v>
          </cell>
        </row>
        <row r="297">
          <cell r="R297">
            <v>41573</v>
          </cell>
        </row>
        <row r="298">
          <cell r="R298">
            <v>0</v>
          </cell>
        </row>
        <row r="299">
          <cell r="R299">
            <v>41573</v>
          </cell>
        </row>
        <row r="300">
          <cell r="R300">
            <v>41573</v>
          </cell>
        </row>
        <row r="301">
          <cell r="R301">
            <v>41573</v>
          </cell>
        </row>
        <row r="302">
          <cell r="R302">
            <v>41573</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R321">
            <v>0</v>
          </cell>
        </row>
        <row r="322">
          <cell r="R322">
            <v>0</v>
          </cell>
        </row>
        <row r="323">
          <cell r="R323">
            <v>0</v>
          </cell>
        </row>
        <row r="324">
          <cell r="R324">
            <v>0</v>
          </cell>
        </row>
        <row r="325">
          <cell r="R325">
            <v>0</v>
          </cell>
        </row>
        <row r="326">
          <cell r="R326">
            <v>0</v>
          </cell>
        </row>
        <row r="327">
          <cell r="R327">
            <v>0</v>
          </cell>
        </row>
        <row r="328">
          <cell r="R328">
            <v>0</v>
          </cell>
        </row>
        <row r="329">
          <cell r="R329">
            <v>0</v>
          </cell>
        </row>
        <row r="330">
          <cell r="R330">
            <v>0</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R341">
            <v>0</v>
          </cell>
        </row>
        <row r="342">
          <cell r="R342">
            <v>1757206</v>
          </cell>
        </row>
        <row r="343">
          <cell r="R343">
            <v>0</v>
          </cell>
        </row>
        <row r="344">
          <cell r="R344">
            <v>0</v>
          </cell>
        </row>
        <row r="345">
          <cell r="R345">
            <v>2928738</v>
          </cell>
        </row>
        <row r="346">
          <cell r="R346">
            <v>452264</v>
          </cell>
        </row>
        <row r="347">
          <cell r="R347">
            <v>0</v>
          </cell>
        </row>
        <row r="348">
          <cell r="R348">
            <v>0</v>
          </cell>
        </row>
        <row r="349">
          <cell r="R349">
            <v>0</v>
          </cell>
        </row>
        <row r="350">
          <cell r="R350">
            <v>0</v>
          </cell>
        </row>
        <row r="351">
          <cell r="R351">
            <v>0</v>
          </cell>
        </row>
        <row r="352">
          <cell r="R352">
            <v>0</v>
          </cell>
        </row>
        <row r="353">
          <cell r="R353">
            <v>0</v>
          </cell>
        </row>
        <row r="354">
          <cell r="R354">
            <v>0</v>
          </cell>
        </row>
        <row r="355">
          <cell r="R355">
            <v>0</v>
          </cell>
        </row>
        <row r="356">
          <cell r="R356">
            <v>0</v>
          </cell>
        </row>
        <row r="357">
          <cell r="R357">
            <v>0</v>
          </cell>
        </row>
        <row r="358">
          <cell r="R358">
            <v>0</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1971000</v>
          </cell>
        </row>
        <row r="370">
          <cell r="R370">
            <v>2787061</v>
          </cell>
        </row>
        <row r="371">
          <cell r="R371">
            <v>10658250</v>
          </cell>
        </row>
        <row r="372">
          <cell r="R372">
            <v>0</v>
          </cell>
        </row>
        <row r="373">
          <cell r="R373">
            <v>2784542</v>
          </cell>
        </row>
        <row r="374">
          <cell r="R374">
            <v>1916000</v>
          </cell>
        </row>
        <row r="375">
          <cell r="R375">
            <v>66975000</v>
          </cell>
        </row>
        <row r="376">
          <cell r="R376">
            <v>6189800</v>
          </cell>
        </row>
        <row r="377">
          <cell r="R377">
            <v>0</v>
          </cell>
        </row>
        <row r="378">
          <cell r="R378">
            <v>12564675</v>
          </cell>
        </row>
        <row r="379">
          <cell r="R379">
            <v>1878383</v>
          </cell>
        </row>
        <row r="380">
          <cell r="R380">
            <v>18933200</v>
          </cell>
        </row>
        <row r="381">
          <cell r="R381">
            <v>0</v>
          </cell>
        </row>
        <row r="382">
          <cell r="R382">
            <v>0</v>
          </cell>
        </row>
        <row r="383">
          <cell r="R383">
            <v>0</v>
          </cell>
        </row>
        <row r="384">
          <cell r="R384">
            <v>0</v>
          </cell>
        </row>
        <row r="385">
          <cell r="R385">
            <v>0</v>
          </cell>
        </row>
        <row r="386">
          <cell r="R386">
            <v>0</v>
          </cell>
        </row>
        <row r="387">
          <cell r="R387">
            <v>26764</v>
          </cell>
        </row>
        <row r="388">
          <cell r="R388">
            <v>26764</v>
          </cell>
        </row>
        <row r="389">
          <cell r="R389">
            <v>26679</v>
          </cell>
        </row>
        <row r="390">
          <cell r="R390">
            <v>26679</v>
          </cell>
        </row>
        <row r="391">
          <cell r="R391">
            <v>0</v>
          </cell>
        </row>
        <row r="392">
          <cell r="R392">
            <v>26679</v>
          </cell>
        </row>
        <row r="393">
          <cell r="R393">
            <v>26679</v>
          </cell>
        </row>
        <row r="394">
          <cell r="R394">
            <v>26679</v>
          </cell>
        </row>
        <row r="395">
          <cell r="R395">
            <v>0</v>
          </cell>
        </row>
        <row r="396">
          <cell r="R396">
            <v>26679</v>
          </cell>
        </row>
        <row r="397">
          <cell r="R397">
            <v>26679</v>
          </cell>
        </row>
        <row r="398">
          <cell r="R398">
            <v>26679</v>
          </cell>
        </row>
        <row r="399">
          <cell r="R399">
            <v>0</v>
          </cell>
        </row>
        <row r="400">
          <cell r="R400">
            <v>26679</v>
          </cell>
        </row>
        <row r="401">
          <cell r="R401">
            <v>26679</v>
          </cell>
        </row>
        <row r="402">
          <cell r="R402">
            <v>26679</v>
          </cell>
        </row>
        <row r="403">
          <cell r="R403">
            <v>0</v>
          </cell>
        </row>
        <row r="404">
          <cell r="R404">
            <v>0</v>
          </cell>
        </row>
        <row r="405">
          <cell r="R405">
            <v>0</v>
          </cell>
        </row>
        <row r="406">
          <cell r="R406">
            <v>0</v>
          </cell>
        </row>
        <row r="407">
          <cell r="R407">
            <v>0</v>
          </cell>
        </row>
        <row r="408">
          <cell r="R408">
            <v>0</v>
          </cell>
        </row>
        <row r="409">
          <cell r="R409">
            <v>0</v>
          </cell>
        </row>
        <row r="410">
          <cell r="R410">
            <v>0</v>
          </cell>
        </row>
        <row r="411">
          <cell r="R411">
            <v>0</v>
          </cell>
        </row>
        <row r="412">
          <cell r="R412">
            <v>0</v>
          </cell>
        </row>
        <row r="413">
          <cell r="R413">
            <v>152178</v>
          </cell>
        </row>
        <row r="414">
          <cell r="R414">
            <v>0</v>
          </cell>
        </row>
        <row r="415">
          <cell r="R415">
            <v>836040</v>
          </cell>
        </row>
        <row r="416">
          <cell r="R416">
            <v>812300</v>
          </cell>
        </row>
        <row r="417">
          <cell r="R417">
            <v>310320</v>
          </cell>
        </row>
        <row r="418">
          <cell r="R418">
            <v>550160</v>
          </cell>
        </row>
        <row r="419">
          <cell r="R419">
            <v>0</v>
          </cell>
        </row>
        <row r="420">
          <cell r="R420">
            <v>0</v>
          </cell>
        </row>
        <row r="421">
          <cell r="R421">
            <v>1047129</v>
          </cell>
        </row>
        <row r="422">
          <cell r="R422">
            <v>234319</v>
          </cell>
        </row>
        <row r="423">
          <cell r="R423">
            <v>0</v>
          </cell>
        </row>
        <row r="424">
          <cell r="R424">
            <v>0</v>
          </cell>
        </row>
        <row r="425">
          <cell r="R425">
            <v>0</v>
          </cell>
        </row>
        <row r="426">
          <cell r="R426">
            <v>0</v>
          </cell>
        </row>
        <row r="427">
          <cell r="R427">
            <v>0</v>
          </cell>
        </row>
        <row r="428">
          <cell r="R428">
            <v>0</v>
          </cell>
        </row>
        <row r="429">
          <cell r="R429">
            <v>0</v>
          </cell>
        </row>
        <row r="430">
          <cell r="R430">
            <v>0</v>
          </cell>
        </row>
        <row r="431">
          <cell r="R431">
            <v>0</v>
          </cell>
        </row>
        <row r="432">
          <cell r="R432">
            <v>12564675</v>
          </cell>
        </row>
        <row r="433">
          <cell r="R433">
            <v>0</v>
          </cell>
        </row>
        <row r="434">
          <cell r="R434">
            <v>2978450</v>
          </cell>
        </row>
        <row r="435">
          <cell r="R435">
            <v>0</v>
          </cell>
        </row>
        <row r="436">
          <cell r="R436">
            <v>0</v>
          </cell>
        </row>
        <row r="437">
          <cell r="R437">
            <v>0</v>
          </cell>
        </row>
        <row r="438">
          <cell r="R438">
            <v>0</v>
          </cell>
        </row>
        <row r="439">
          <cell r="R439">
            <v>0</v>
          </cell>
        </row>
        <row r="440">
          <cell r="R440">
            <v>0</v>
          </cell>
        </row>
        <row r="441">
          <cell r="R441">
            <v>0</v>
          </cell>
        </row>
        <row r="442">
          <cell r="R442">
            <v>0</v>
          </cell>
        </row>
        <row r="443">
          <cell r="R443">
            <v>701750</v>
          </cell>
        </row>
        <row r="444">
          <cell r="R444">
            <v>369875</v>
          </cell>
        </row>
        <row r="445">
          <cell r="R445">
            <v>6225</v>
          </cell>
        </row>
        <row r="446">
          <cell r="R446">
            <v>0</v>
          </cell>
        </row>
        <row r="447">
          <cell r="R447">
            <v>0</v>
          </cell>
        </row>
        <row r="448">
          <cell r="R448">
            <v>0</v>
          </cell>
        </row>
        <row r="449">
          <cell r="R449">
            <v>592522</v>
          </cell>
        </row>
        <row r="450">
          <cell r="R450">
            <v>12104</v>
          </cell>
        </row>
        <row r="451">
          <cell r="R451">
            <v>102148</v>
          </cell>
        </row>
        <row r="452">
          <cell r="R452">
            <v>94943</v>
          </cell>
        </row>
        <row r="453">
          <cell r="R453">
            <v>643644</v>
          </cell>
        </row>
        <row r="454">
          <cell r="R454">
            <v>33526</v>
          </cell>
        </row>
        <row r="455">
          <cell r="R455">
            <v>0</v>
          </cell>
        </row>
        <row r="456">
          <cell r="R456">
            <v>33929</v>
          </cell>
        </row>
        <row r="457">
          <cell r="R457">
            <v>63164</v>
          </cell>
        </row>
        <row r="458">
          <cell r="R458">
            <v>548386</v>
          </cell>
        </row>
        <row r="459">
          <cell r="R459">
            <v>1353850</v>
          </cell>
        </row>
        <row r="460">
          <cell r="R460">
            <v>0</v>
          </cell>
        </row>
        <row r="461">
          <cell r="R461">
            <v>0</v>
          </cell>
        </row>
        <row r="462">
          <cell r="R462">
            <v>0</v>
          </cell>
        </row>
        <row r="463">
          <cell r="R463">
            <v>0</v>
          </cell>
        </row>
        <row r="464">
          <cell r="R464">
            <v>88711</v>
          </cell>
        </row>
        <row r="465">
          <cell r="R465">
            <v>1040263</v>
          </cell>
        </row>
        <row r="466">
          <cell r="R466">
            <v>0</v>
          </cell>
        </row>
        <row r="467">
          <cell r="R467">
            <v>0</v>
          </cell>
        </row>
        <row r="468">
          <cell r="R468">
            <v>0</v>
          </cell>
        </row>
        <row r="469">
          <cell r="R469">
            <v>0</v>
          </cell>
        </row>
        <row r="470">
          <cell r="R470">
            <v>0</v>
          </cell>
        </row>
        <row r="471">
          <cell r="R471">
            <v>0</v>
          </cell>
        </row>
        <row r="472">
          <cell r="R472">
            <v>0</v>
          </cell>
        </row>
        <row r="473">
          <cell r="R473">
            <v>0</v>
          </cell>
        </row>
        <row r="474">
          <cell r="R474">
            <v>0</v>
          </cell>
        </row>
        <row r="475">
          <cell r="R475">
            <v>182700</v>
          </cell>
        </row>
        <row r="476">
          <cell r="R476">
            <v>9095000</v>
          </cell>
        </row>
        <row r="477">
          <cell r="R477">
            <v>0</v>
          </cell>
        </row>
        <row r="478">
          <cell r="R478">
            <v>147700</v>
          </cell>
        </row>
        <row r="479">
          <cell r="R479">
            <v>10199100</v>
          </cell>
        </row>
        <row r="480">
          <cell r="R480">
            <v>0</v>
          </cell>
        </row>
        <row r="481">
          <cell r="R481">
            <v>138880</v>
          </cell>
        </row>
        <row r="482">
          <cell r="R482">
            <v>4539800</v>
          </cell>
        </row>
        <row r="483">
          <cell r="R483">
            <v>0</v>
          </cell>
        </row>
        <row r="484">
          <cell r="R484">
            <v>0</v>
          </cell>
        </row>
        <row r="485">
          <cell r="R485">
            <v>0</v>
          </cell>
        </row>
        <row r="486">
          <cell r="R486">
            <v>0</v>
          </cell>
        </row>
        <row r="487">
          <cell r="R487">
            <v>0</v>
          </cell>
        </row>
        <row r="488">
          <cell r="R488">
            <v>0</v>
          </cell>
        </row>
        <row r="489">
          <cell r="R489">
            <v>0</v>
          </cell>
        </row>
        <row r="490">
          <cell r="R490">
            <v>0</v>
          </cell>
        </row>
        <row r="491">
          <cell r="R491">
            <v>0</v>
          </cell>
        </row>
        <row r="492">
          <cell r="R492">
            <v>13735</v>
          </cell>
        </row>
        <row r="493">
          <cell r="R493">
            <v>1911250</v>
          </cell>
        </row>
        <row r="494">
          <cell r="R494">
            <v>0</v>
          </cell>
        </row>
        <row r="495">
          <cell r="R495">
            <v>0</v>
          </cell>
        </row>
        <row r="496">
          <cell r="R496">
            <v>0</v>
          </cell>
        </row>
        <row r="497">
          <cell r="R497">
            <v>0</v>
          </cell>
        </row>
        <row r="498">
          <cell r="R498">
            <v>0</v>
          </cell>
        </row>
        <row r="499">
          <cell r="R499">
            <v>0</v>
          </cell>
        </row>
        <row r="500">
          <cell r="R500">
            <v>0</v>
          </cell>
        </row>
        <row r="501">
          <cell r="R501">
            <v>0</v>
          </cell>
        </row>
        <row r="502">
          <cell r="R502">
            <v>0</v>
          </cell>
        </row>
        <row r="503">
          <cell r="R503">
            <v>0</v>
          </cell>
        </row>
        <row r="504">
          <cell r="R504">
            <v>0</v>
          </cell>
        </row>
        <row r="505">
          <cell r="R505">
            <v>0</v>
          </cell>
        </row>
        <row r="506">
          <cell r="R506">
            <v>0</v>
          </cell>
        </row>
        <row r="507">
          <cell r="R507">
            <v>0</v>
          </cell>
        </row>
        <row r="508">
          <cell r="R508">
            <v>0</v>
          </cell>
        </row>
        <row r="509">
          <cell r="R509">
            <v>0</v>
          </cell>
        </row>
        <row r="510">
          <cell r="R510">
            <v>0</v>
          </cell>
        </row>
        <row r="511">
          <cell r="R511">
            <v>0</v>
          </cell>
        </row>
        <row r="512">
          <cell r="R512">
            <v>0</v>
          </cell>
        </row>
        <row r="513">
          <cell r="R513">
            <v>0</v>
          </cell>
        </row>
        <row r="514">
          <cell r="R514">
            <v>0</v>
          </cell>
        </row>
        <row r="515">
          <cell r="R515">
            <v>0</v>
          </cell>
        </row>
        <row r="516">
          <cell r="R516">
            <v>152408</v>
          </cell>
        </row>
        <row r="517">
          <cell r="R517">
            <v>53900</v>
          </cell>
        </row>
        <row r="518">
          <cell r="R518">
            <v>28258</v>
          </cell>
        </row>
        <row r="519">
          <cell r="R519">
            <v>104570</v>
          </cell>
        </row>
        <row r="520">
          <cell r="R520">
            <v>535494</v>
          </cell>
        </row>
        <row r="521">
          <cell r="R521">
            <v>0</v>
          </cell>
        </row>
        <row r="522">
          <cell r="R522">
            <v>0</v>
          </cell>
        </row>
        <row r="523">
          <cell r="R523">
            <v>0</v>
          </cell>
        </row>
        <row r="524">
          <cell r="R524">
            <v>0</v>
          </cell>
        </row>
        <row r="525">
          <cell r="R525">
            <v>0</v>
          </cell>
        </row>
        <row r="526">
          <cell r="R526">
            <v>0</v>
          </cell>
        </row>
        <row r="527">
          <cell r="R527">
            <v>0</v>
          </cell>
        </row>
        <row r="528">
          <cell r="R528">
            <v>0</v>
          </cell>
        </row>
        <row r="529">
          <cell r="R529">
            <v>11043250</v>
          </cell>
        </row>
        <row r="530">
          <cell r="R530">
            <v>0</v>
          </cell>
        </row>
        <row r="531">
          <cell r="R531">
            <v>0</v>
          </cell>
        </row>
        <row r="532">
          <cell r="R532">
            <v>0</v>
          </cell>
        </row>
        <row r="533">
          <cell r="R533">
            <v>0</v>
          </cell>
        </row>
        <row r="534">
          <cell r="R534">
            <v>0</v>
          </cell>
        </row>
        <row r="535">
          <cell r="R535">
            <v>0</v>
          </cell>
        </row>
        <row r="536">
          <cell r="R536">
            <v>0</v>
          </cell>
        </row>
        <row r="537">
          <cell r="R537">
            <v>3579450</v>
          </cell>
        </row>
        <row r="538">
          <cell r="R538">
            <v>0</v>
          </cell>
        </row>
        <row r="539">
          <cell r="R539">
            <v>2902060</v>
          </cell>
        </row>
        <row r="540">
          <cell r="R540">
            <v>0</v>
          </cell>
        </row>
        <row r="541">
          <cell r="R541">
            <v>862500</v>
          </cell>
        </row>
        <row r="542">
          <cell r="R542">
            <v>388558</v>
          </cell>
        </row>
        <row r="543">
          <cell r="R543">
            <v>142663</v>
          </cell>
        </row>
        <row r="544">
          <cell r="R544">
            <v>109280</v>
          </cell>
        </row>
        <row r="545">
          <cell r="R545">
            <v>90392</v>
          </cell>
        </row>
        <row r="546">
          <cell r="R546">
            <v>100960</v>
          </cell>
        </row>
        <row r="547">
          <cell r="R547">
            <v>162430</v>
          </cell>
        </row>
        <row r="548">
          <cell r="R548">
            <v>526829</v>
          </cell>
        </row>
        <row r="549">
          <cell r="R549">
            <v>150350</v>
          </cell>
        </row>
        <row r="550">
          <cell r="R550">
            <v>0</v>
          </cell>
        </row>
        <row r="551">
          <cell r="R551">
            <v>0</v>
          </cell>
        </row>
        <row r="552">
          <cell r="R552">
            <v>0</v>
          </cell>
        </row>
        <row r="553">
          <cell r="R553">
            <v>0</v>
          </cell>
        </row>
        <row r="554">
          <cell r="R554">
            <v>0</v>
          </cell>
        </row>
        <row r="555">
          <cell r="R555">
            <v>0</v>
          </cell>
        </row>
        <row r="556">
          <cell r="R556">
            <v>0</v>
          </cell>
        </row>
        <row r="557">
          <cell r="R557">
            <v>0</v>
          </cell>
        </row>
        <row r="558">
          <cell r="R558">
            <v>0</v>
          </cell>
        </row>
        <row r="559">
          <cell r="R559">
            <v>0</v>
          </cell>
        </row>
        <row r="560">
          <cell r="R560">
            <v>0</v>
          </cell>
        </row>
        <row r="561">
          <cell r="R561">
            <v>128842</v>
          </cell>
        </row>
        <row r="562">
          <cell r="R562">
            <v>0</v>
          </cell>
        </row>
        <row r="563">
          <cell r="R563">
            <v>162817</v>
          </cell>
        </row>
        <row r="564">
          <cell r="R564">
            <v>0</v>
          </cell>
        </row>
        <row r="565">
          <cell r="R565">
            <v>1539520</v>
          </cell>
        </row>
        <row r="566">
          <cell r="R566">
            <v>589620</v>
          </cell>
        </row>
        <row r="567">
          <cell r="R56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lop 6"/>
      <sheetName val="TSKT"/>
    </sheetNames>
    <sheetDataSet>
      <sheetData sheetId="0" refreshError="1">
        <row r="9">
          <cell r="E9">
            <v>20000</v>
          </cell>
        </row>
        <row r="10">
          <cell r="E10">
            <v>3500000</v>
          </cell>
        </row>
        <row r="11">
          <cell r="E11">
            <v>7000000</v>
          </cell>
        </row>
        <row r="12">
          <cell r="E12">
            <v>6804</v>
          </cell>
        </row>
        <row r="13">
          <cell r="E13">
            <v>44100</v>
          </cell>
        </row>
        <row r="14">
          <cell r="E14">
            <v>727650</v>
          </cell>
        </row>
        <row r="15">
          <cell r="E15">
            <v>1680000</v>
          </cell>
        </row>
        <row r="16">
          <cell r="E16">
            <v>14500000</v>
          </cell>
        </row>
        <row r="17">
          <cell r="E17">
            <v>16000000</v>
          </cell>
        </row>
        <row r="18">
          <cell r="E18">
            <v>18500000</v>
          </cell>
        </row>
        <row r="19">
          <cell r="E19">
            <v>12000000</v>
          </cell>
        </row>
        <row r="20">
          <cell r="E20">
            <v>9000000</v>
          </cell>
        </row>
        <row r="21">
          <cell r="E21">
            <v>4384800</v>
          </cell>
        </row>
        <row r="22">
          <cell r="E22">
            <v>937439.99999999988</v>
          </cell>
        </row>
        <row r="26">
          <cell r="E26">
            <v>33810</v>
          </cell>
        </row>
        <row r="27">
          <cell r="E27">
            <v>49980</v>
          </cell>
        </row>
        <row r="28">
          <cell r="E28">
            <v>34545</v>
          </cell>
        </row>
        <row r="29">
          <cell r="E29">
            <v>34545</v>
          </cell>
        </row>
        <row r="30">
          <cell r="E30">
            <v>34545</v>
          </cell>
        </row>
        <row r="31">
          <cell r="E31">
            <v>34545</v>
          </cell>
        </row>
        <row r="33">
          <cell r="E33">
            <v>18375</v>
          </cell>
        </row>
        <row r="34">
          <cell r="E34">
            <v>91140</v>
          </cell>
        </row>
        <row r="37">
          <cell r="E37">
            <v>213150</v>
          </cell>
        </row>
        <row r="38">
          <cell r="E38">
            <v>1690500</v>
          </cell>
        </row>
        <row r="39">
          <cell r="E39">
            <v>80850</v>
          </cell>
        </row>
        <row r="43">
          <cell r="E43">
            <v>36750</v>
          </cell>
        </row>
        <row r="51">
          <cell r="E51">
            <v>114660</v>
          </cell>
        </row>
        <row r="53">
          <cell r="E53">
            <v>140385</v>
          </cell>
        </row>
        <row r="55">
          <cell r="E55">
            <v>85995</v>
          </cell>
        </row>
        <row r="58">
          <cell r="E58">
            <v>114660</v>
          </cell>
        </row>
        <row r="60">
          <cell r="E60">
            <v>57330</v>
          </cell>
        </row>
        <row r="62">
          <cell r="E62">
            <v>28665</v>
          </cell>
        </row>
        <row r="63">
          <cell r="E63">
            <v>114660</v>
          </cell>
        </row>
        <row r="65">
          <cell r="E65">
            <v>279300</v>
          </cell>
        </row>
        <row r="66">
          <cell r="E66">
            <v>2205000</v>
          </cell>
        </row>
        <row r="67">
          <cell r="E67">
            <v>2205000</v>
          </cell>
        </row>
        <row r="73">
          <cell r="E73">
            <v>6615</v>
          </cell>
        </row>
        <row r="76">
          <cell r="E76">
            <v>57330</v>
          </cell>
        </row>
        <row r="78">
          <cell r="E78">
            <v>171990</v>
          </cell>
        </row>
        <row r="81">
          <cell r="E81">
            <v>28665</v>
          </cell>
        </row>
        <row r="91">
          <cell r="E91">
            <v>367500</v>
          </cell>
        </row>
        <row r="92">
          <cell r="E92">
            <v>367500</v>
          </cell>
        </row>
        <row r="93">
          <cell r="E93">
            <v>124949.99999999999</v>
          </cell>
        </row>
        <row r="94">
          <cell r="E94">
            <v>161700</v>
          </cell>
        </row>
        <row r="95">
          <cell r="E95">
            <v>139650</v>
          </cell>
        </row>
        <row r="100">
          <cell r="E100">
            <v>12495</v>
          </cell>
        </row>
        <row r="102">
          <cell r="E102">
            <v>12495</v>
          </cell>
        </row>
        <row r="104">
          <cell r="E104">
            <v>28665</v>
          </cell>
        </row>
        <row r="105">
          <cell r="E105">
            <v>28665</v>
          </cell>
        </row>
        <row r="107">
          <cell r="E107">
            <v>12495</v>
          </cell>
        </row>
        <row r="109">
          <cell r="E109">
            <v>12495</v>
          </cell>
        </row>
        <row r="111">
          <cell r="E111">
            <v>28665</v>
          </cell>
        </row>
        <row r="113">
          <cell r="E113">
            <v>12495</v>
          </cell>
        </row>
        <row r="114">
          <cell r="E114">
            <v>12495</v>
          </cell>
        </row>
        <row r="117">
          <cell r="E117">
            <v>28665</v>
          </cell>
        </row>
        <row r="119">
          <cell r="E119">
            <v>28665</v>
          </cell>
        </row>
        <row r="121">
          <cell r="E121">
            <v>28665</v>
          </cell>
        </row>
        <row r="122">
          <cell r="E122">
            <v>28665</v>
          </cell>
        </row>
        <row r="125">
          <cell r="E125">
            <v>28665</v>
          </cell>
        </row>
        <row r="127">
          <cell r="E127">
            <v>28665</v>
          </cell>
        </row>
        <row r="128">
          <cell r="F128">
            <v>3984435</v>
          </cell>
        </row>
        <row r="130">
          <cell r="E130">
            <v>28665</v>
          </cell>
        </row>
        <row r="133">
          <cell r="E133">
            <v>1646400</v>
          </cell>
        </row>
        <row r="134">
          <cell r="E134">
            <v>1617000</v>
          </cell>
        </row>
        <row r="135">
          <cell r="E135">
            <v>1639050</v>
          </cell>
        </row>
        <row r="136">
          <cell r="E136">
            <v>176400</v>
          </cell>
        </row>
        <row r="137">
          <cell r="E137">
            <v>661500</v>
          </cell>
        </row>
        <row r="138">
          <cell r="E138">
            <v>418950</v>
          </cell>
        </row>
        <row r="139">
          <cell r="E139">
            <v>499799.99999999994</v>
          </cell>
        </row>
        <row r="140">
          <cell r="E140">
            <v>426300</v>
          </cell>
        </row>
        <row r="141">
          <cell r="E141">
            <v>169050</v>
          </cell>
        </row>
        <row r="142">
          <cell r="E142">
            <v>793800</v>
          </cell>
        </row>
        <row r="143">
          <cell r="E143">
            <v>1624350</v>
          </cell>
        </row>
        <row r="144">
          <cell r="E144">
            <v>198450</v>
          </cell>
        </row>
        <row r="145">
          <cell r="E145">
            <v>20580000</v>
          </cell>
        </row>
        <row r="146">
          <cell r="E146">
            <v>2940000</v>
          </cell>
        </row>
        <row r="147">
          <cell r="E147">
            <v>2940000</v>
          </cell>
        </row>
        <row r="148">
          <cell r="E148">
            <v>2352000</v>
          </cell>
        </row>
        <row r="149">
          <cell r="E149">
            <v>438480</v>
          </cell>
        </row>
        <row r="150">
          <cell r="E150">
            <v>169050</v>
          </cell>
        </row>
        <row r="151">
          <cell r="E151">
            <v>117599.99999999999</v>
          </cell>
        </row>
        <row r="152">
          <cell r="E152">
            <v>291060</v>
          </cell>
        </row>
        <row r="153">
          <cell r="E153">
            <v>463049.99999999994</v>
          </cell>
        </row>
        <row r="154">
          <cell r="E154">
            <v>367500</v>
          </cell>
        </row>
        <row r="155">
          <cell r="E155">
            <v>367500</v>
          </cell>
        </row>
        <row r="156">
          <cell r="E156">
            <v>1300950</v>
          </cell>
        </row>
        <row r="157">
          <cell r="E157">
            <v>44100</v>
          </cell>
        </row>
        <row r="158">
          <cell r="E158">
            <v>36750</v>
          </cell>
        </row>
        <row r="159">
          <cell r="E159">
            <v>485099.99999999994</v>
          </cell>
        </row>
        <row r="160">
          <cell r="E160">
            <v>249899.99999999997</v>
          </cell>
        </row>
        <row r="161">
          <cell r="E161">
            <v>47040</v>
          </cell>
        </row>
        <row r="162">
          <cell r="E162">
            <v>41160</v>
          </cell>
        </row>
        <row r="163">
          <cell r="E163">
            <v>32339.999999999996</v>
          </cell>
        </row>
        <row r="164">
          <cell r="E164">
            <v>30799.999999999996</v>
          </cell>
        </row>
        <row r="165">
          <cell r="E165">
            <v>161700</v>
          </cell>
        </row>
        <row r="166">
          <cell r="E166">
            <v>51450</v>
          </cell>
        </row>
        <row r="167">
          <cell r="E167">
            <v>29399.999999999996</v>
          </cell>
        </row>
        <row r="168">
          <cell r="E168">
            <v>242549.99999999997</v>
          </cell>
        </row>
        <row r="169">
          <cell r="E169">
            <v>105840</v>
          </cell>
        </row>
        <row r="170">
          <cell r="E170">
            <v>47040</v>
          </cell>
        </row>
        <row r="171">
          <cell r="E171">
            <v>38220</v>
          </cell>
        </row>
        <row r="172">
          <cell r="E172">
            <v>117599.99999999999</v>
          </cell>
        </row>
        <row r="173">
          <cell r="E173">
            <v>5880</v>
          </cell>
        </row>
        <row r="174">
          <cell r="E174">
            <v>51450</v>
          </cell>
        </row>
        <row r="175">
          <cell r="E175">
            <v>51450</v>
          </cell>
        </row>
        <row r="176">
          <cell r="E176">
            <v>41160</v>
          </cell>
        </row>
        <row r="177">
          <cell r="E177">
            <v>51450</v>
          </cell>
        </row>
        <row r="178">
          <cell r="E178">
            <v>51450</v>
          </cell>
        </row>
        <row r="179">
          <cell r="E179">
            <v>33810</v>
          </cell>
        </row>
        <row r="180">
          <cell r="E180">
            <v>213150</v>
          </cell>
        </row>
        <row r="181">
          <cell r="E181">
            <v>22050</v>
          </cell>
        </row>
        <row r="182">
          <cell r="E182">
            <v>19110</v>
          </cell>
        </row>
        <row r="183">
          <cell r="E183">
            <v>32339.999999999996</v>
          </cell>
        </row>
        <row r="184">
          <cell r="E184">
            <v>602700</v>
          </cell>
        </row>
        <row r="185">
          <cell r="E185">
            <v>86240</v>
          </cell>
        </row>
        <row r="186">
          <cell r="E186">
            <v>55860</v>
          </cell>
        </row>
        <row r="187">
          <cell r="E187">
            <v>3619000</v>
          </cell>
        </row>
        <row r="188">
          <cell r="E188">
            <v>29399.999999999996</v>
          </cell>
        </row>
        <row r="190">
          <cell r="E190">
            <v>308</v>
          </cell>
        </row>
        <row r="191">
          <cell r="E191">
            <v>18200</v>
          </cell>
        </row>
        <row r="192">
          <cell r="E192">
            <v>1680</v>
          </cell>
        </row>
        <row r="193">
          <cell r="E193">
            <v>893.19999999999993</v>
          </cell>
        </row>
        <row r="194">
          <cell r="E194">
            <v>400.4</v>
          </cell>
        </row>
        <row r="195">
          <cell r="E195">
            <v>308</v>
          </cell>
        </row>
        <row r="196">
          <cell r="E196">
            <v>492.79999999999995</v>
          </cell>
        </row>
        <row r="197">
          <cell r="E197">
            <v>4774</v>
          </cell>
        </row>
        <row r="198">
          <cell r="E198">
            <v>1400</v>
          </cell>
        </row>
        <row r="199">
          <cell r="E199">
            <v>1601.6</v>
          </cell>
        </row>
        <row r="200">
          <cell r="E200">
            <v>616</v>
          </cell>
        </row>
        <row r="201">
          <cell r="E201">
            <v>3080</v>
          </cell>
        </row>
        <row r="202">
          <cell r="E202">
            <v>369740</v>
          </cell>
        </row>
        <row r="203">
          <cell r="E203">
            <v>800.8</v>
          </cell>
        </row>
        <row r="204">
          <cell r="E204">
            <v>140000</v>
          </cell>
        </row>
        <row r="205">
          <cell r="E205">
            <v>400400</v>
          </cell>
        </row>
        <row r="206">
          <cell r="E206">
            <v>308000</v>
          </cell>
        </row>
        <row r="207">
          <cell r="E207">
            <v>3080</v>
          </cell>
        </row>
        <row r="208">
          <cell r="E208">
            <v>3080</v>
          </cell>
        </row>
        <row r="209">
          <cell r="E209">
            <v>308</v>
          </cell>
        </row>
        <row r="210">
          <cell r="E210">
            <v>246399.99999999997</v>
          </cell>
        </row>
        <row r="211">
          <cell r="E211">
            <v>4774000</v>
          </cell>
        </row>
        <row r="212">
          <cell r="E212">
            <v>154000</v>
          </cell>
        </row>
        <row r="213">
          <cell r="E213">
            <v>154000</v>
          </cell>
        </row>
        <row r="214">
          <cell r="E214">
            <v>385</v>
          </cell>
        </row>
        <row r="215">
          <cell r="E215">
            <v>80080</v>
          </cell>
        </row>
        <row r="216">
          <cell r="E216">
            <v>346500</v>
          </cell>
        </row>
        <row r="217">
          <cell r="E217">
            <v>246399.99999999997</v>
          </cell>
        </row>
        <row r="218">
          <cell r="E218">
            <v>98000</v>
          </cell>
        </row>
        <row r="219">
          <cell r="E219">
            <v>30799.999999999996</v>
          </cell>
        </row>
        <row r="220">
          <cell r="E220">
            <v>893.19999999999993</v>
          </cell>
        </row>
        <row r="221">
          <cell r="E221">
            <v>800.8</v>
          </cell>
        </row>
        <row r="222">
          <cell r="E222">
            <v>1959.9999999999998</v>
          </cell>
        </row>
        <row r="223">
          <cell r="E223">
            <v>308</v>
          </cell>
        </row>
        <row r="228">
          <cell r="E228">
            <v>28665</v>
          </cell>
        </row>
        <row r="231">
          <cell r="E231">
            <v>28665</v>
          </cell>
        </row>
        <row r="232">
          <cell r="E232">
            <v>28665</v>
          </cell>
        </row>
        <row r="235">
          <cell r="E235">
            <v>28665</v>
          </cell>
        </row>
        <row r="236">
          <cell r="E236">
            <v>28665</v>
          </cell>
        </row>
        <row r="237">
          <cell r="E237">
            <v>28665</v>
          </cell>
        </row>
        <row r="238">
          <cell r="E238">
            <v>28665</v>
          </cell>
        </row>
        <row r="240">
          <cell r="E240">
            <v>28665</v>
          </cell>
        </row>
        <row r="242">
          <cell r="E242">
            <v>28665</v>
          </cell>
        </row>
        <row r="243">
          <cell r="E243">
            <v>28665</v>
          </cell>
        </row>
        <row r="244">
          <cell r="E244">
            <v>28665</v>
          </cell>
        </row>
        <row r="245">
          <cell r="E245">
            <v>28665</v>
          </cell>
        </row>
        <row r="248">
          <cell r="E248">
            <v>1205400</v>
          </cell>
        </row>
        <row r="250">
          <cell r="E250">
            <v>2381400</v>
          </cell>
        </row>
        <row r="251">
          <cell r="E251">
            <v>926099.99999999988</v>
          </cell>
        </row>
        <row r="255">
          <cell r="E255">
            <v>2278500</v>
          </cell>
        </row>
        <row r="256">
          <cell r="E256">
            <v>2131500</v>
          </cell>
        </row>
        <row r="257">
          <cell r="E257">
            <v>13965700</v>
          </cell>
        </row>
        <row r="259">
          <cell r="E259">
            <v>3234000</v>
          </cell>
        </row>
        <row r="260">
          <cell r="E260">
            <v>1690500</v>
          </cell>
        </row>
        <row r="261">
          <cell r="E261">
            <v>64091999.999999993</v>
          </cell>
        </row>
        <row r="262">
          <cell r="E262">
            <v>7643999.9999999991</v>
          </cell>
        </row>
        <row r="264">
          <cell r="E264">
            <v>16000000</v>
          </cell>
        </row>
        <row r="265">
          <cell r="E265">
            <v>2278500</v>
          </cell>
        </row>
        <row r="266">
          <cell r="E266">
            <v>18500000</v>
          </cell>
        </row>
        <row r="270">
          <cell r="E270">
            <v>16905</v>
          </cell>
        </row>
        <row r="271">
          <cell r="E271">
            <v>16905</v>
          </cell>
        </row>
        <row r="272">
          <cell r="E272">
            <v>16905</v>
          </cell>
        </row>
        <row r="273">
          <cell r="E273">
            <v>16905</v>
          </cell>
        </row>
        <row r="275">
          <cell r="E275">
            <v>16905</v>
          </cell>
        </row>
        <row r="276">
          <cell r="E276">
            <v>16905</v>
          </cell>
        </row>
        <row r="277">
          <cell r="E277">
            <v>16905</v>
          </cell>
        </row>
        <row r="279">
          <cell r="E279">
            <v>16905</v>
          </cell>
        </row>
        <row r="280">
          <cell r="E280">
            <v>16905</v>
          </cell>
        </row>
        <row r="281">
          <cell r="E281">
            <v>16905</v>
          </cell>
        </row>
        <row r="283">
          <cell r="E283">
            <v>16905</v>
          </cell>
        </row>
        <row r="284">
          <cell r="E284">
            <v>16905</v>
          </cell>
        </row>
        <row r="285">
          <cell r="E285">
            <v>16905</v>
          </cell>
        </row>
        <row r="288">
          <cell r="E288">
            <v>88200</v>
          </cell>
        </row>
        <row r="290">
          <cell r="E290">
            <v>876960</v>
          </cell>
        </row>
        <row r="291">
          <cell r="E291">
            <v>1085840</v>
          </cell>
        </row>
        <row r="292">
          <cell r="E292">
            <v>378000</v>
          </cell>
        </row>
        <row r="293">
          <cell r="E293">
            <v>483839.99999999994</v>
          </cell>
        </row>
        <row r="296">
          <cell r="E296">
            <v>808500</v>
          </cell>
        </row>
        <row r="297">
          <cell r="E297">
            <v>235199.99999999997</v>
          </cell>
        </row>
        <row r="302">
          <cell r="E302">
            <v>16000000</v>
          </cell>
        </row>
        <row r="303">
          <cell r="E303">
            <v>2419200</v>
          </cell>
        </row>
        <row r="306">
          <cell r="E306">
            <v>2408000</v>
          </cell>
        </row>
        <row r="307">
          <cell r="E307">
            <v>4200000</v>
          </cell>
        </row>
        <row r="308">
          <cell r="E308">
            <v>21000</v>
          </cell>
        </row>
        <row r="311">
          <cell r="E311">
            <v>438480</v>
          </cell>
        </row>
        <row r="312">
          <cell r="E312">
            <v>7559.9999999999991</v>
          </cell>
        </row>
        <row r="313">
          <cell r="E313">
            <v>68040</v>
          </cell>
        </row>
        <row r="314">
          <cell r="E314">
            <v>143640</v>
          </cell>
        </row>
        <row r="315">
          <cell r="E315">
            <v>468719.99999999994</v>
          </cell>
        </row>
        <row r="316">
          <cell r="E316">
            <v>13910.4</v>
          </cell>
        </row>
        <row r="317">
          <cell r="E317">
            <v>33264</v>
          </cell>
        </row>
        <row r="318">
          <cell r="E318">
            <v>57455.999999999993</v>
          </cell>
        </row>
        <row r="319">
          <cell r="E319">
            <v>317520</v>
          </cell>
        </row>
        <row r="320">
          <cell r="E320">
            <v>869400</v>
          </cell>
        </row>
        <row r="323">
          <cell r="E323">
            <v>14363.999999999998</v>
          </cell>
        </row>
        <row r="324">
          <cell r="E324">
            <v>808920</v>
          </cell>
        </row>
        <row r="329">
          <cell r="E329">
            <v>204120</v>
          </cell>
        </row>
        <row r="330">
          <cell r="E330">
            <v>15875999.999999998</v>
          </cell>
        </row>
        <row r="332">
          <cell r="E332">
            <v>317520</v>
          </cell>
        </row>
        <row r="333">
          <cell r="E333">
            <v>59270399.999999993</v>
          </cell>
        </row>
        <row r="340">
          <cell r="E340">
            <v>12852</v>
          </cell>
        </row>
        <row r="341">
          <cell r="E341">
            <v>3296160</v>
          </cell>
        </row>
        <row r="351">
          <cell r="E351">
            <v>128519.99999999999</v>
          </cell>
        </row>
        <row r="352">
          <cell r="E352">
            <v>18144</v>
          </cell>
        </row>
        <row r="353">
          <cell r="E353">
            <v>15875.999999999998</v>
          </cell>
        </row>
        <row r="354">
          <cell r="E354">
            <v>83160</v>
          </cell>
        </row>
        <row r="355">
          <cell r="E355">
            <v>347760</v>
          </cell>
        </row>
        <row r="357">
          <cell r="E357">
            <v>18144000</v>
          </cell>
        </row>
        <row r="361">
          <cell r="E361">
            <v>1965599.9999999998</v>
          </cell>
        </row>
        <row r="362">
          <cell r="E362">
            <v>1965599.9999999998</v>
          </cell>
        </row>
        <row r="363">
          <cell r="E363">
            <v>1910999.9999999998</v>
          </cell>
        </row>
        <row r="364">
          <cell r="E364">
            <v>271950</v>
          </cell>
        </row>
        <row r="365">
          <cell r="E365">
            <v>470399.99999999994</v>
          </cell>
        </row>
        <row r="366">
          <cell r="E366">
            <v>367500</v>
          </cell>
        </row>
        <row r="367">
          <cell r="E367">
            <v>66150</v>
          </cell>
        </row>
        <row r="368">
          <cell r="E368">
            <v>82320</v>
          </cell>
        </row>
        <row r="369">
          <cell r="E369">
            <v>117599.99999999999</v>
          </cell>
        </row>
        <row r="370">
          <cell r="E370">
            <v>514499.99999999994</v>
          </cell>
        </row>
        <row r="371">
          <cell r="E371">
            <v>2866500</v>
          </cell>
        </row>
        <row r="377">
          <cell r="E377">
            <v>44100</v>
          </cell>
        </row>
        <row r="378">
          <cell r="E378">
            <v>47040</v>
          </cell>
        </row>
        <row r="380">
          <cell r="E380">
            <v>411600</v>
          </cell>
        </row>
        <row r="381">
          <cell r="E381">
            <v>485099.99999999994</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ớp 2"/>
      <sheetName val="Lớp 6"/>
    </sheetNames>
    <sheetDataSet>
      <sheetData sheetId="0"/>
      <sheetData sheetId="1">
        <row r="12">
          <cell r="I12">
            <v>30000</v>
          </cell>
        </row>
        <row r="17">
          <cell r="I17">
            <v>4150000</v>
          </cell>
        </row>
        <row r="18">
          <cell r="I18">
            <v>3200000</v>
          </cell>
        </row>
        <row r="19">
          <cell r="I19">
            <v>6000</v>
          </cell>
        </row>
        <row r="20">
          <cell r="I20">
            <v>44000</v>
          </cell>
        </row>
        <row r="21">
          <cell r="I21">
            <v>1050000</v>
          </cell>
        </row>
        <row r="89">
          <cell r="I89">
            <v>88400</v>
          </cell>
        </row>
        <row r="97">
          <cell r="I97">
            <v>60500</v>
          </cell>
        </row>
        <row r="105">
          <cell r="I105">
            <v>160800</v>
          </cell>
        </row>
        <row r="112">
          <cell r="I112">
            <v>234000</v>
          </cell>
        </row>
        <row r="122">
          <cell r="I122">
            <v>121500</v>
          </cell>
        </row>
        <row r="129">
          <cell r="I129">
            <v>165000</v>
          </cell>
        </row>
        <row r="138">
          <cell r="I138">
            <v>110000</v>
          </cell>
        </row>
        <row r="144">
          <cell r="I144">
            <v>48000</v>
          </cell>
        </row>
        <row r="149">
          <cell r="I149">
            <v>200000</v>
          </cell>
        </row>
        <row r="155">
          <cell r="I155">
            <v>1927800</v>
          </cell>
        </row>
        <row r="162">
          <cell r="I162">
            <v>3140100</v>
          </cell>
        </row>
        <row r="170">
          <cell r="I170">
            <v>223000</v>
          </cell>
        </row>
        <row r="178">
          <cell r="I178">
            <v>18200</v>
          </cell>
        </row>
        <row r="182">
          <cell r="I182">
            <v>70000</v>
          </cell>
        </row>
        <row r="185">
          <cell r="I185">
            <v>300000</v>
          </cell>
        </row>
        <row r="189">
          <cell r="I189">
            <v>50000</v>
          </cell>
        </row>
        <row r="199">
          <cell r="I199">
            <v>400000</v>
          </cell>
        </row>
        <row r="203">
          <cell r="I203">
            <v>400000</v>
          </cell>
        </row>
        <row r="207">
          <cell r="I207">
            <v>31500</v>
          </cell>
        </row>
        <row r="208">
          <cell r="I208">
            <v>456000</v>
          </cell>
        </row>
        <row r="212">
          <cell r="I212">
            <v>190000</v>
          </cell>
        </row>
        <row r="226">
          <cell r="I226">
            <v>16000</v>
          </cell>
        </row>
        <row r="229">
          <cell r="I229">
            <v>16000</v>
          </cell>
        </row>
        <row r="232">
          <cell r="I232">
            <v>35000</v>
          </cell>
        </row>
        <row r="238">
          <cell r="I238">
            <v>35000</v>
          </cell>
        </row>
        <row r="241">
          <cell r="I241">
            <v>16000</v>
          </cell>
        </row>
        <row r="246">
          <cell r="I246">
            <v>16000</v>
          </cell>
        </row>
        <row r="250">
          <cell r="I250">
            <v>35000</v>
          </cell>
        </row>
        <row r="255">
          <cell r="I255">
            <v>16000</v>
          </cell>
        </row>
        <row r="257">
          <cell r="I257">
            <v>16000</v>
          </cell>
        </row>
        <row r="262">
          <cell r="I262">
            <v>50000</v>
          </cell>
        </row>
        <row r="270">
          <cell r="I270">
            <v>50000</v>
          </cell>
        </row>
        <row r="272">
          <cell r="I272">
            <v>50000</v>
          </cell>
        </row>
        <row r="274">
          <cell r="I274">
            <v>50000</v>
          </cell>
        </row>
        <row r="277">
          <cell r="I277">
            <v>50000</v>
          </cell>
        </row>
        <row r="281">
          <cell r="I281">
            <v>50000</v>
          </cell>
        </row>
        <row r="282">
          <cell r="I282">
            <v>50000</v>
          </cell>
        </row>
        <row r="285">
          <cell r="I285">
            <v>50000</v>
          </cell>
        </row>
        <row r="294">
          <cell r="I294">
            <v>42000</v>
          </cell>
        </row>
        <row r="299">
          <cell r="I299">
            <v>42000</v>
          </cell>
        </row>
        <row r="302">
          <cell r="I302">
            <v>42000</v>
          </cell>
        </row>
        <row r="307">
          <cell r="I307">
            <v>42000</v>
          </cell>
        </row>
        <row r="310">
          <cell r="I310">
            <v>42000</v>
          </cell>
        </row>
        <row r="318">
          <cell r="I318">
            <v>42000</v>
          </cell>
        </row>
        <row r="322">
          <cell r="I322">
            <v>42000</v>
          </cell>
        </row>
        <row r="326">
          <cell r="I326">
            <v>42000</v>
          </cell>
        </row>
        <row r="329">
          <cell r="I329">
            <v>42000</v>
          </cell>
        </row>
        <row r="332">
          <cell r="I332">
            <v>42000</v>
          </cell>
        </row>
        <row r="335">
          <cell r="I335">
            <v>42000</v>
          </cell>
        </row>
        <row r="343">
          <cell r="I343">
            <v>27000</v>
          </cell>
        </row>
        <row r="345">
          <cell r="I345">
            <v>27000</v>
          </cell>
        </row>
        <row r="348">
          <cell r="I348">
            <v>27000</v>
          </cell>
        </row>
        <row r="351">
          <cell r="I351">
            <v>27000</v>
          </cell>
        </row>
        <row r="355">
          <cell r="I355">
            <v>27000</v>
          </cell>
        </row>
        <row r="358">
          <cell r="I358">
            <v>27000</v>
          </cell>
        </row>
        <row r="360">
          <cell r="I360">
            <v>27000</v>
          </cell>
        </row>
        <row r="363">
          <cell r="I363">
            <v>27000</v>
          </cell>
        </row>
        <row r="366">
          <cell r="I366">
            <v>27000</v>
          </cell>
        </row>
        <row r="368">
          <cell r="I368">
            <v>27000</v>
          </cell>
        </row>
        <row r="371">
          <cell r="I371">
            <v>27500</v>
          </cell>
        </row>
        <row r="374">
          <cell r="I374">
            <v>27500</v>
          </cell>
        </row>
        <row r="377">
          <cell r="I377">
            <v>27000</v>
          </cell>
        </row>
        <row r="382">
          <cell r="I382">
            <v>120000</v>
          </cell>
        </row>
        <row r="385">
          <cell r="I385">
            <v>850000</v>
          </cell>
        </row>
        <row r="392">
          <cell r="I392">
            <v>784100</v>
          </cell>
        </row>
        <row r="397">
          <cell r="I397">
            <v>280000</v>
          </cell>
        </row>
        <row r="398">
          <cell r="I398">
            <v>600000</v>
          </cell>
        </row>
        <row r="406">
          <cell r="I406">
            <v>712300</v>
          </cell>
        </row>
        <row r="408">
          <cell r="I408">
            <v>245700</v>
          </cell>
        </row>
        <row r="412">
          <cell r="I412">
            <v>590000</v>
          </cell>
        </row>
        <row r="414">
          <cell r="I414">
            <v>6000</v>
          </cell>
        </row>
        <row r="416">
          <cell r="I416">
            <v>102600</v>
          </cell>
        </row>
        <row r="418">
          <cell r="I418">
            <v>63200</v>
          </cell>
        </row>
        <row r="420">
          <cell r="I420">
            <v>626400</v>
          </cell>
        </row>
        <row r="422">
          <cell r="I422">
            <v>19000</v>
          </cell>
        </row>
        <row r="424">
          <cell r="I424">
            <v>21000</v>
          </cell>
        </row>
        <row r="426">
          <cell r="I426">
            <v>49100</v>
          </cell>
        </row>
        <row r="428">
          <cell r="I428">
            <v>392800</v>
          </cell>
        </row>
        <row r="430">
          <cell r="I430">
            <v>1200000</v>
          </cell>
        </row>
        <row r="434">
          <cell r="I434">
            <v>21000</v>
          </cell>
        </row>
        <row r="436">
          <cell r="I436">
            <v>1080000</v>
          </cell>
        </row>
        <row r="440">
          <cell r="I440">
            <v>181700</v>
          </cell>
        </row>
        <row r="442">
          <cell r="I442">
            <v>9120000</v>
          </cell>
        </row>
        <row r="445">
          <cell r="I445">
            <v>142400</v>
          </cell>
        </row>
        <row r="447">
          <cell r="I447">
            <v>8347000</v>
          </cell>
        </row>
        <row r="455">
          <cell r="I455">
            <v>16200</v>
          </cell>
        </row>
        <row r="457">
          <cell r="I457">
            <v>1782000</v>
          </cell>
        </row>
        <row r="461">
          <cell r="I461">
            <v>115500</v>
          </cell>
        </row>
        <row r="463">
          <cell r="I463">
            <v>16800</v>
          </cell>
        </row>
        <row r="465">
          <cell r="I465">
            <v>15100</v>
          </cell>
        </row>
        <row r="467">
          <cell r="I467">
            <v>105000</v>
          </cell>
        </row>
        <row r="469">
          <cell r="I469">
            <v>499800</v>
          </cell>
        </row>
        <row r="473">
          <cell r="I473">
            <v>2793000</v>
          </cell>
        </row>
        <row r="475">
          <cell r="I475">
            <v>2693300</v>
          </cell>
        </row>
        <row r="477">
          <cell r="I477">
            <v>1071000</v>
          </cell>
        </row>
        <row r="487">
          <cell r="I487">
            <v>350000</v>
          </cell>
        </row>
        <row r="491">
          <cell r="I491">
            <v>165400</v>
          </cell>
        </row>
        <row r="493">
          <cell r="I493">
            <v>179000</v>
          </cell>
        </row>
        <row r="495">
          <cell r="I495">
            <v>60500</v>
          </cell>
        </row>
        <row r="497">
          <cell r="I497">
            <v>78000</v>
          </cell>
        </row>
        <row r="499">
          <cell r="I499">
            <v>157500</v>
          </cell>
        </row>
        <row r="501">
          <cell r="I501">
            <v>621000</v>
          </cell>
        </row>
        <row r="504">
          <cell r="I504">
            <v>1800000</v>
          </cell>
        </row>
        <row r="510">
          <cell r="I510">
            <v>129000</v>
          </cell>
        </row>
        <row r="528">
          <cell r="I528">
            <v>161000</v>
          </cell>
        </row>
        <row r="551">
          <cell r="I551">
            <v>1000000</v>
          </cell>
        </row>
        <row r="553">
          <cell r="I553">
            <v>500000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2"/>
      <sheetName val="L6"/>
    </sheetNames>
    <sheetDataSet>
      <sheetData sheetId="0"/>
      <sheetData sheetId="1">
        <row r="9">
          <cell r="I9">
            <v>32400</v>
          </cell>
        </row>
        <row r="14">
          <cell r="I14">
            <v>4550000</v>
          </cell>
        </row>
        <row r="15">
          <cell r="I15">
            <v>3801600</v>
          </cell>
        </row>
        <row r="16">
          <cell r="I16">
            <v>7600</v>
          </cell>
        </row>
        <row r="17">
          <cell r="I17">
            <v>50400</v>
          </cell>
        </row>
        <row r="18">
          <cell r="I18">
            <v>945000</v>
          </cell>
        </row>
        <row r="22">
          <cell r="I22">
            <v>67000</v>
          </cell>
        </row>
        <row r="25">
          <cell r="I25">
            <v>100500</v>
          </cell>
        </row>
        <row r="29">
          <cell r="I29">
            <v>67000</v>
          </cell>
        </row>
        <row r="32">
          <cell r="I32">
            <v>67000</v>
          </cell>
        </row>
        <row r="33">
          <cell r="I33">
            <v>67000</v>
          </cell>
        </row>
        <row r="34">
          <cell r="I34">
            <v>67000</v>
          </cell>
        </row>
        <row r="38">
          <cell r="I38">
            <v>33500</v>
          </cell>
        </row>
        <row r="42">
          <cell r="I42">
            <v>167500</v>
          </cell>
        </row>
        <row r="52">
          <cell r="I52">
            <v>346500</v>
          </cell>
        </row>
        <row r="59">
          <cell r="I59">
            <v>2231300</v>
          </cell>
        </row>
        <row r="78">
          <cell r="I78">
            <v>104000</v>
          </cell>
        </row>
        <row r="86">
          <cell r="I86">
            <v>75600</v>
          </cell>
        </row>
        <row r="94">
          <cell r="I94">
            <v>132000</v>
          </cell>
        </row>
        <row r="101">
          <cell r="I101">
            <v>209000</v>
          </cell>
        </row>
        <row r="110">
          <cell r="I110">
            <v>93500</v>
          </cell>
        </row>
        <row r="116">
          <cell r="I116">
            <v>132000</v>
          </cell>
        </row>
        <row r="124">
          <cell r="I124">
            <v>93500</v>
          </cell>
        </row>
        <row r="129">
          <cell r="I129">
            <v>55000</v>
          </cell>
        </row>
        <row r="133">
          <cell r="I133">
            <v>170500</v>
          </cell>
        </row>
        <row r="138">
          <cell r="I138">
            <v>2168800</v>
          </cell>
        </row>
        <row r="145">
          <cell r="I145">
            <v>3635900</v>
          </cell>
        </row>
        <row r="153">
          <cell r="I153">
            <v>196400</v>
          </cell>
        </row>
        <row r="161">
          <cell r="I161">
            <v>24000</v>
          </cell>
        </row>
        <row r="165">
          <cell r="I165">
            <v>93500</v>
          </cell>
        </row>
        <row r="168">
          <cell r="I168">
            <v>247500</v>
          </cell>
        </row>
        <row r="172">
          <cell r="I172">
            <v>55000</v>
          </cell>
        </row>
        <row r="182">
          <cell r="I182">
            <v>520000</v>
          </cell>
        </row>
        <row r="186">
          <cell r="I186">
            <v>520000</v>
          </cell>
        </row>
        <row r="190">
          <cell r="I190">
            <v>42000</v>
          </cell>
        </row>
        <row r="195">
          <cell r="I195">
            <v>170600</v>
          </cell>
        </row>
        <row r="209">
          <cell r="I209">
            <v>27000</v>
          </cell>
        </row>
        <row r="212">
          <cell r="I212">
            <v>27000</v>
          </cell>
        </row>
        <row r="215">
          <cell r="I215">
            <v>55000</v>
          </cell>
        </row>
        <row r="221">
          <cell r="I221">
            <v>55000</v>
          </cell>
        </row>
        <row r="224">
          <cell r="I224">
            <v>27000</v>
          </cell>
        </row>
        <row r="229">
          <cell r="I229">
            <v>27000</v>
          </cell>
        </row>
        <row r="233">
          <cell r="I233">
            <v>55000</v>
          </cell>
        </row>
        <row r="238">
          <cell r="I238">
            <v>27000</v>
          </cell>
        </row>
        <row r="240">
          <cell r="I240">
            <v>27000</v>
          </cell>
        </row>
        <row r="245">
          <cell r="I245">
            <v>55000</v>
          </cell>
        </row>
        <row r="250">
          <cell r="I250">
            <v>55000</v>
          </cell>
        </row>
        <row r="253">
          <cell r="I253">
            <v>55000</v>
          </cell>
        </row>
        <row r="257">
          <cell r="I257">
            <v>55000</v>
          </cell>
        </row>
        <row r="260">
          <cell r="I260">
            <v>55000</v>
          </cell>
        </row>
        <row r="264">
          <cell r="I264">
            <v>55000</v>
          </cell>
        </row>
        <row r="265">
          <cell r="I265">
            <v>55000</v>
          </cell>
        </row>
        <row r="268">
          <cell r="I268">
            <v>55000</v>
          </cell>
        </row>
        <row r="272">
          <cell r="I272">
            <v>2100000</v>
          </cell>
        </row>
        <row r="275">
          <cell r="I275">
            <v>1140000</v>
          </cell>
        </row>
        <row r="276">
          <cell r="I276">
            <v>1500000</v>
          </cell>
        </row>
        <row r="277">
          <cell r="I277">
            <v>160000</v>
          </cell>
        </row>
        <row r="279">
          <cell r="I279">
            <v>300000</v>
          </cell>
        </row>
        <row r="280">
          <cell r="I280">
            <v>320000</v>
          </cell>
        </row>
        <row r="281">
          <cell r="I281">
            <v>550000</v>
          </cell>
        </row>
        <row r="282">
          <cell r="I282">
            <v>350000</v>
          </cell>
        </row>
        <row r="283">
          <cell r="I283">
            <v>129700</v>
          </cell>
        </row>
        <row r="284">
          <cell r="I284">
            <v>500000</v>
          </cell>
        </row>
        <row r="285">
          <cell r="I285">
            <v>2450000</v>
          </cell>
        </row>
        <row r="286">
          <cell r="I286">
            <v>2250000</v>
          </cell>
        </row>
        <row r="287">
          <cell r="I287">
            <v>26250000</v>
          </cell>
        </row>
        <row r="288">
          <cell r="I288">
            <v>200000</v>
          </cell>
        </row>
        <row r="290">
          <cell r="I290">
            <v>200000</v>
          </cell>
        </row>
        <row r="292">
          <cell r="I292">
            <v>300000</v>
          </cell>
        </row>
        <row r="296">
          <cell r="I296">
            <v>640000</v>
          </cell>
        </row>
        <row r="298">
          <cell r="I298">
            <v>214200</v>
          </cell>
        </row>
        <row r="299">
          <cell r="I299">
            <v>105000</v>
          </cell>
        </row>
        <row r="300">
          <cell r="I300">
            <v>164000</v>
          </cell>
        </row>
        <row r="302">
          <cell r="I302">
            <v>260000</v>
          </cell>
        </row>
        <row r="303">
          <cell r="I303">
            <v>285600</v>
          </cell>
        </row>
        <row r="304">
          <cell r="I304">
            <v>285600</v>
          </cell>
        </row>
        <row r="305">
          <cell r="I305">
            <v>1200000</v>
          </cell>
        </row>
        <row r="306">
          <cell r="I306">
            <v>105000</v>
          </cell>
        </row>
        <row r="307">
          <cell r="I307">
            <v>55000</v>
          </cell>
        </row>
        <row r="311">
          <cell r="I311">
            <v>300000</v>
          </cell>
        </row>
        <row r="312">
          <cell r="I312">
            <v>300000</v>
          </cell>
        </row>
        <row r="313">
          <cell r="I313">
            <v>60000</v>
          </cell>
        </row>
        <row r="315">
          <cell r="I315">
            <v>44000</v>
          </cell>
        </row>
        <row r="317">
          <cell r="I317">
            <v>25500</v>
          </cell>
        </row>
        <row r="318">
          <cell r="I318">
            <v>23600</v>
          </cell>
        </row>
        <row r="320">
          <cell r="I320">
            <v>190000</v>
          </cell>
        </row>
        <row r="325">
          <cell r="I325">
            <v>50000</v>
          </cell>
        </row>
        <row r="327">
          <cell r="I327">
            <v>24000</v>
          </cell>
        </row>
        <row r="329">
          <cell r="I329">
            <v>260000</v>
          </cell>
        </row>
        <row r="334">
          <cell r="I334">
            <v>96000</v>
          </cell>
        </row>
        <row r="335">
          <cell r="I335">
            <v>42000</v>
          </cell>
        </row>
        <row r="336">
          <cell r="I336">
            <v>28800</v>
          </cell>
        </row>
        <row r="337">
          <cell r="I337">
            <v>144500</v>
          </cell>
        </row>
        <row r="338">
          <cell r="I338">
            <v>7000</v>
          </cell>
        </row>
        <row r="339">
          <cell r="I339">
            <v>52000</v>
          </cell>
        </row>
        <row r="340">
          <cell r="I340">
            <v>50000</v>
          </cell>
        </row>
        <row r="341">
          <cell r="I341">
            <v>40000</v>
          </cell>
        </row>
        <row r="342">
          <cell r="I342">
            <v>72000</v>
          </cell>
        </row>
        <row r="343">
          <cell r="I343">
            <v>132000</v>
          </cell>
        </row>
        <row r="344">
          <cell r="I344">
            <v>70000</v>
          </cell>
        </row>
        <row r="345">
          <cell r="I345">
            <v>154000</v>
          </cell>
        </row>
        <row r="346">
          <cell r="I346">
            <v>20000</v>
          </cell>
        </row>
        <row r="347">
          <cell r="I347">
            <v>14000</v>
          </cell>
        </row>
        <row r="348">
          <cell r="I348">
            <v>28000</v>
          </cell>
        </row>
        <row r="350">
          <cell r="I350">
            <v>1000000</v>
          </cell>
        </row>
        <row r="355">
          <cell r="I355">
            <v>124000</v>
          </cell>
        </row>
        <row r="356">
          <cell r="I356">
            <v>42000</v>
          </cell>
        </row>
        <row r="358">
          <cell r="I358">
            <v>4576000</v>
          </cell>
        </row>
        <row r="360">
          <cell r="I360">
            <v>20000</v>
          </cell>
        </row>
        <row r="362">
          <cell r="I362">
            <v>44000</v>
          </cell>
        </row>
        <row r="363">
          <cell r="I363">
            <v>66000</v>
          </cell>
        </row>
        <row r="364">
          <cell r="I364">
            <v>66000</v>
          </cell>
        </row>
        <row r="365">
          <cell r="I365">
            <v>198000</v>
          </cell>
        </row>
        <row r="366">
          <cell r="I366">
            <v>44000</v>
          </cell>
        </row>
        <row r="367">
          <cell r="I367">
            <v>33000</v>
          </cell>
        </row>
        <row r="368">
          <cell r="I368">
            <v>99000</v>
          </cell>
        </row>
        <row r="369">
          <cell r="I369">
            <v>330000</v>
          </cell>
        </row>
        <row r="370">
          <cell r="I370">
            <v>154000</v>
          </cell>
        </row>
        <row r="371">
          <cell r="I371">
            <v>77000</v>
          </cell>
        </row>
        <row r="372">
          <cell r="I372">
            <v>44000</v>
          </cell>
        </row>
        <row r="373">
          <cell r="I373">
            <v>37400</v>
          </cell>
        </row>
        <row r="374">
          <cell r="I374">
            <v>55000</v>
          </cell>
        </row>
        <row r="375">
          <cell r="I375">
            <v>33000</v>
          </cell>
        </row>
        <row r="376">
          <cell r="I376">
            <v>88000</v>
          </cell>
        </row>
        <row r="377">
          <cell r="I377">
            <v>66000</v>
          </cell>
        </row>
        <row r="378">
          <cell r="I378">
            <v>55000</v>
          </cell>
        </row>
        <row r="379">
          <cell r="I379">
            <v>33000</v>
          </cell>
        </row>
        <row r="380">
          <cell r="I380">
            <v>26400</v>
          </cell>
        </row>
        <row r="381">
          <cell r="I381">
            <v>30800</v>
          </cell>
        </row>
        <row r="382">
          <cell r="I382">
            <v>132000</v>
          </cell>
        </row>
        <row r="383">
          <cell r="I383">
            <v>264000</v>
          </cell>
        </row>
        <row r="384">
          <cell r="I384">
            <v>48400</v>
          </cell>
        </row>
        <row r="385">
          <cell r="I385">
            <v>55000</v>
          </cell>
        </row>
        <row r="386">
          <cell r="I386">
            <v>33000</v>
          </cell>
        </row>
        <row r="387">
          <cell r="I387">
            <v>50000</v>
          </cell>
        </row>
        <row r="388">
          <cell r="I388">
            <v>264000</v>
          </cell>
        </row>
        <row r="389">
          <cell r="I389">
            <v>66000</v>
          </cell>
        </row>
        <row r="390">
          <cell r="I390">
            <v>48400</v>
          </cell>
        </row>
        <row r="391">
          <cell r="I391">
            <v>35200</v>
          </cell>
        </row>
        <row r="392">
          <cell r="I392">
            <v>77000</v>
          </cell>
        </row>
        <row r="393">
          <cell r="I393">
            <v>44000</v>
          </cell>
        </row>
        <row r="394">
          <cell r="I394">
            <v>33000</v>
          </cell>
        </row>
        <row r="395">
          <cell r="I395">
            <v>44000</v>
          </cell>
        </row>
        <row r="400">
          <cell r="I400">
            <v>55000</v>
          </cell>
        </row>
        <row r="404">
          <cell r="I404">
            <v>55000</v>
          </cell>
        </row>
        <row r="406">
          <cell r="I406">
            <v>55000</v>
          </cell>
        </row>
        <row r="410">
          <cell r="I410">
            <v>55000</v>
          </cell>
        </row>
        <row r="412">
          <cell r="I412">
            <v>55000</v>
          </cell>
        </row>
        <row r="416">
          <cell r="I416">
            <v>55000</v>
          </cell>
        </row>
        <row r="418">
          <cell r="I418">
            <v>55000</v>
          </cell>
        </row>
        <row r="421">
          <cell r="I421">
            <v>55000</v>
          </cell>
        </row>
        <row r="424">
          <cell r="I424">
            <v>55000</v>
          </cell>
        </row>
        <row r="426">
          <cell r="I426">
            <v>55000</v>
          </cell>
        </row>
        <row r="428">
          <cell r="I428">
            <v>55000</v>
          </cell>
        </row>
        <row r="430">
          <cell r="I430">
            <v>55000</v>
          </cell>
        </row>
        <row r="436">
          <cell r="I436">
            <v>1383200</v>
          </cell>
        </row>
        <row r="444">
          <cell r="I444">
            <v>2850000</v>
          </cell>
        </row>
        <row r="447">
          <cell r="I447">
            <v>693000</v>
          </cell>
        </row>
        <row r="454">
          <cell r="I454">
            <v>2083200</v>
          </cell>
        </row>
        <row r="462">
          <cell r="I462">
            <v>2709000</v>
          </cell>
        </row>
        <row r="477">
          <cell r="I477">
            <v>15000000</v>
          </cell>
        </row>
        <row r="480">
          <cell r="I480">
            <v>2862700</v>
          </cell>
        </row>
        <row r="493">
          <cell r="I493">
            <v>1800000</v>
          </cell>
        </row>
        <row r="502">
          <cell r="I502">
            <v>80500000</v>
          </cell>
        </row>
        <row r="512">
          <cell r="I512">
            <v>5400000</v>
          </cell>
        </row>
        <row r="529">
          <cell r="I529">
            <v>33400</v>
          </cell>
        </row>
        <row r="530">
          <cell r="I530">
            <v>33400</v>
          </cell>
        </row>
        <row r="532">
          <cell r="I532">
            <v>33400</v>
          </cell>
        </row>
        <row r="534">
          <cell r="I534">
            <v>33400</v>
          </cell>
        </row>
        <row r="537">
          <cell r="I537">
            <v>33400</v>
          </cell>
        </row>
        <row r="539">
          <cell r="I539">
            <v>33400</v>
          </cell>
        </row>
        <row r="540">
          <cell r="I540">
            <v>33400</v>
          </cell>
        </row>
        <row r="542">
          <cell r="I542">
            <v>33400</v>
          </cell>
        </row>
        <row r="544">
          <cell r="I544">
            <v>33400</v>
          </cell>
        </row>
        <row r="545">
          <cell r="I545">
            <v>33400</v>
          </cell>
        </row>
        <row r="547">
          <cell r="I547">
            <v>33500</v>
          </cell>
        </row>
        <row r="549">
          <cell r="I549">
            <v>33500</v>
          </cell>
        </row>
        <row r="551">
          <cell r="I551">
            <v>33400</v>
          </cell>
        </row>
        <row r="555">
          <cell r="I555">
            <v>143600</v>
          </cell>
        </row>
        <row r="558">
          <cell r="I558">
            <v>1035500</v>
          </cell>
        </row>
        <row r="565">
          <cell r="I565">
            <v>855400</v>
          </cell>
        </row>
        <row r="570">
          <cell r="I570">
            <v>398500</v>
          </cell>
        </row>
        <row r="571">
          <cell r="I571">
            <v>680400</v>
          </cell>
        </row>
        <row r="579">
          <cell r="I579">
            <v>712300</v>
          </cell>
        </row>
        <row r="581">
          <cell r="I581">
            <v>273000</v>
          </cell>
        </row>
        <row r="586">
          <cell r="I586">
            <v>640000</v>
          </cell>
        </row>
        <row r="588">
          <cell r="I588">
            <v>11300</v>
          </cell>
        </row>
        <row r="590">
          <cell r="I590">
            <v>114000</v>
          </cell>
        </row>
        <row r="592">
          <cell r="I592">
            <v>97200</v>
          </cell>
        </row>
        <row r="594">
          <cell r="I594">
            <v>626400</v>
          </cell>
        </row>
        <row r="596">
          <cell r="I596">
            <v>19000</v>
          </cell>
        </row>
        <row r="598">
          <cell r="I598">
            <v>29400</v>
          </cell>
        </row>
        <row r="600">
          <cell r="I600">
            <v>58800</v>
          </cell>
        </row>
        <row r="602">
          <cell r="I602">
            <v>500000</v>
          </cell>
        </row>
        <row r="604">
          <cell r="I604">
            <v>1360000</v>
          </cell>
        </row>
        <row r="608">
          <cell r="I608">
            <v>21000</v>
          </cell>
        </row>
        <row r="610">
          <cell r="I610">
            <v>1080000</v>
          </cell>
        </row>
        <row r="614">
          <cell r="I614">
            <v>206000</v>
          </cell>
        </row>
        <row r="616">
          <cell r="I616">
            <v>12160000</v>
          </cell>
        </row>
        <row r="619">
          <cell r="I619">
            <v>160000</v>
          </cell>
        </row>
        <row r="621">
          <cell r="I621">
            <v>11664000</v>
          </cell>
        </row>
        <row r="629">
          <cell r="I629">
            <v>19000</v>
          </cell>
        </row>
        <row r="631">
          <cell r="I631">
            <v>2376000</v>
          </cell>
        </row>
        <row r="635">
          <cell r="I635">
            <v>115500</v>
          </cell>
        </row>
        <row r="637">
          <cell r="I637">
            <v>16800</v>
          </cell>
        </row>
        <row r="639">
          <cell r="I639">
            <v>15100</v>
          </cell>
        </row>
        <row r="641">
          <cell r="I641">
            <v>121800</v>
          </cell>
        </row>
        <row r="643">
          <cell r="I643">
            <v>588000</v>
          </cell>
        </row>
        <row r="647">
          <cell r="I647">
            <v>2940000</v>
          </cell>
        </row>
        <row r="649">
          <cell r="I649">
            <v>2835000</v>
          </cell>
        </row>
        <row r="651">
          <cell r="I651">
            <v>1785000</v>
          </cell>
        </row>
        <row r="661">
          <cell r="I661">
            <v>304500</v>
          </cell>
        </row>
        <row r="665">
          <cell r="I665">
            <v>220500</v>
          </cell>
        </row>
        <row r="667">
          <cell r="I667">
            <v>86100</v>
          </cell>
        </row>
        <row r="669">
          <cell r="I669">
            <v>67200</v>
          </cell>
        </row>
        <row r="671">
          <cell r="I671">
            <v>126000</v>
          </cell>
        </row>
        <row r="673">
          <cell r="I673">
            <v>210000</v>
          </cell>
        </row>
        <row r="675">
          <cell r="I675">
            <v>564900</v>
          </cell>
        </row>
        <row r="678">
          <cell r="I678">
            <v>2620800</v>
          </cell>
        </row>
        <row r="684">
          <cell r="I684">
            <v>129300</v>
          </cell>
        </row>
        <row r="701">
          <cell r="I701">
            <v>161100</v>
          </cell>
        </row>
        <row r="723">
          <cell r="I723">
            <v>1159000</v>
          </cell>
        </row>
        <row r="725">
          <cell r="I725">
            <v>515000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SKT"/>
      <sheetName val="Thiếu BG"/>
    </sheetNames>
    <sheetDataSet>
      <sheetData sheetId="0">
        <row r="313">
          <cell r="P313">
            <v>31061986769</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VNI"/>
    </sheetNames>
    <definedNames>
      <definedName name="UNi"/>
    </defined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DT"/>
      <sheetName val="HH"/>
      <sheetName val="VD"/>
      <sheetName val="QY"/>
      <sheetName val="UB"/>
      <sheetName val="CP"/>
      <sheetName val="HL"/>
      <sheetName val="DH"/>
      <sheetName val="MC"/>
      <sheetName val="Don gia"/>
    </sheetNames>
    <sheetDataSet>
      <sheetData sheetId="0">
        <row r="9">
          <cell r="H9">
            <v>26854</v>
          </cell>
        </row>
        <row r="10">
          <cell r="H10">
            <v>59246</v>
          </cell>
        </row>
        <row r="11">
          <cell r="H11">
            <v>3912500</v>
          </cell>
        </row>
        <row r="12">
          <cell r="H12">
            <v>5461</v>
          </cell>
        </row>
        <row r="13">
          <cell r="H13">
            <v>73693</v>
          </cell>
        </row>
        <row r="14">
          <cell r="H14">
            <v>861188</v>
          </cell>
        </row>
        <row r="15">
          <cell r="H15">
            <v>1101100</v>
          </cell>
        </row>
        <row r="16">
          <cell r="H16">
            <v>11696000</v>
          </cell>
        </row>
        <row r="17">
          <cell r="H17">
            <v>12564675</v>
          </cell>
        </row>
        <row r="18">
          <cell r="H18">
            <v>18933200</v>
          </cell>
        </row>
        <row r="19">
          <cell r="H19">
            <v>12648000</v>
          </cell>
        </row>
        <row r="20">
          <cell r="H20">
            <v>4489350</v>
          </cell>
        </row>
        <row r="21">
          <cell r="H21">
            <v>1647525</v>
          </cell>
        </row>
        <row r="22">
          <cell r="H22">
            <v>860725</v>
          </cell>
        </row>
        <row r="26">
          <cell r="H26">
            <v>145520</v>
          </cell>
        </row>
        <row r="27">
          <cell r="H27">
            <v>138460</v>
          </cell>
        </row>
        <row r="32">
          <cell r="H32">
            <v>20410</v>
          </cell>
        </row>
        <row r="40">
          <cell r="H40">
            <v>113847</v>
          </cell>
        </row>
        <row r="41">
          <cell r="H41">
            <v>87247</v>
          </cell>
        </row>
        <row r="43">
          <cell r="H43">
            <v>1599413</v>
          </cell>
        </row>
        <row r="44">
          <cell r="H44">
            <v>39883</v>
          </cell>
        </row>
        <row r="50">
          <cell r="H50">
            <v>130465</v>
          </cell>
        </row>
        <row r="74">
          <cell r="H74">
            <v>8380</v>
          </cell>
        </row>
        <row r="76">
          <cell r="H76">
            <v>8380</v>
          </cell>
        </row>
        <row r="78">
          <cell r="H78">
            <v>8380</v>
          </cell>
        </row>
        <row r="80">
          <cell r="H80">
            <v>8380</v>
          </cell>
        </row>
        <row r="84">
          <cell r="H84">
            <v>8380</v>
          </cell>
        </row>
        <row r="86">
          <cell r="H86">
            <v>8380</v>
          </cell>
        </row>
        <row r="88">
          <cell r="H88">
            <v>8380</v>
          </cell>
        </row>
        <row r="95">
          <cell r="H95">
            <v>21757</v>
          </cell>
        </row>
        <row r="96">
          <cell r="H96">
            <v>70007</v>
          </cell>
        </row>
        <row r="106">
          <cell r="H106">
            <v>34900</v>
          </cell>
        </row>
        <row r="107">
          <cell r="H107">
            <v>32169</v>
          </cell>
        </row>
        <row r="108">
          <cell r="H108">
            <v>25029</v>
          </cell>
        </row>
        <row r="109">
          <cell r="H109">
            <v>25314</v>
          </cell>
        </row>
        <row r="114">
          <cell r="H114">
            <v>14769</v>
          </cell>
        </row>
        <row r="115">
          <cell r="H115">
            <v>8010</v>
          </cell>
        </row>
        <row r="116">
          <cell r="H116">
            <v>16871</v>
          </cell>
        </row>
        <row r="121">
          <cell r="H121">
            <v>1854480</v>
          </cell>
        </row>
        <row r="122">
          <cell r="H122">
            <v>10437083</v>
          </cell>
        </row>
        <row r="123">
          <cell r="H123">
            <v>3712417</v>
          </cell>
        </row>
        <row r="166">
          <cell r="H166">
            <v>451775</v>
          </cell>
        </row>
        <row r="167">
          <cell r="H167">
            <v>7088</v>
          </cell>
        </row>
        <row r="168">
          <cell r="H168">
            <v>104898</v>
          </cell>
        </row>
        <row r="169">
          <cell r="H169">
            <v>67400</v>
          </cell>
        </row>
        <row r="170">
          <cell r="H170">
            <v>67400</v>
          </cell>
        </row>
        <row r="171">
          <cell r="H171">
            <v>20298</v>
          </cell>
        </row>
        <row r="172">
          <cell r="H172">
            <v>567250</v>
          </cell>
        </row>
        <row r="173">
          <cell r="H173">
            <v>22036</v>
          </cell>
        </row>
        <row r="174">
          <cell r="H174">
            <v>47317</v>
          </cell>
        </row>
        <row r="175">
          <cell r="H175">
            <v>968088</v>
          </cell>
        </row>
        <row r="178">
          <cell r="H178">
            <v>386208</v>
          </cell>
        </row>
        <row r="181">
          <cell r="H181">
            <v>182700</v>
          </cell>
        </row>
        <row r="182">
          <cell r="H182">
            <v>9095000</v>
          </cell>
        </row>
        <row r="184">
          <cell r="H184">
            <v>147700</v>
          </cell>
        </row>
        <row r="185">
          <cell r="H185">
            <v>10199100</v>
          </cell>
        </row>
        <row r="209">
          <cell r="H209">
            <v>152408</v>
          </cell>
        </row>
        <row r="210">
          <cell r="H210">
            <v>53900</v>
          </cell>
        </row>
        <row r="211">
          <cell r="H211">
            <v>28258</v>
          </cell>
        </row>
        <row r="212">
          <cell r="H212">
            <v>104570</v>
          </cell>
        </row>
        <row r="213">
          <cell r="H213">
            <v>535494</v>
          </cell>
        </row>
        <row r="214">
          <cell r="H214">
            <v>99397</v>
          </cell>
        </row>
        <row r="217">
          <cell r="H217">
            <v>11043250</v>
          </cell>
        </row>
        <row r="222">
          <cell r="H222">
            <v>142663</v>
          </cell>
        </row>
        <row r="223">
          <cell r="H223">
            <v>388558</v>
          </cell>
        </row>
        <row r="224">
          <cell r="H224">
            <v>2902060</v>
          </cell>
        </row>
        <row r="225">
          <cell r="H225">
            <v>862500</v>
          </cell>
        </row>
        <row r="231">
          <cell r="H231">
            <v>109280</v>
          </cell>
        </row>
        <row r="232">
          <cell r="H232">
            <v>56576</v>
          </cell>
        </row>
        <row r="233">
          <cell r="H233">
            <v>66075</v>
          </cell>
        </row>
        <row r="234">
          <cell r="H234">
            <v>64395</v>
          </cell>
        </row>
        <row r="235">
          <cell r="H235">
            <v>75380</v>
          </cell>
        </row>
        <row r="236">
          <cell r="H236">
            <v>164050</v>
          </cell>
        </row>
        <row r="237">
          <cell r="H237">
            <v>17440</v>
          </cell>
        </row>
        <row r="251">
          <cell r="H251">
            <v>91225</v>
          </cell>
        </row>
        <row r="256">
          <cell r="H256">
            <v>21757</v>
          </cell>
        </row>
        <row r="257">
          <cell r="H257">
            <v>66592</v>
          </cell>
        </row>
        <row r="259">
          <cell r="H259">
            <v>74600</v>
          </cell>
        </row>
        <row r="262">
          <cell r="H262">
            <v>744600</v>
          </cell>
        </row>
        <row r="263">
          <cell r="H263">
            <v>480440</v>
          </cell>
        </row>
        <row r="264">
          <cell r="H264">
            <v>444180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TSKT"/>
    </sheetNames>
    <sheetDataSet>
      <sheetData sheetId="0" refreshError="1">
        <row r="8">
          <cell r="F8">
            <v>20000</v>
          </cell>
        </row>
        <row r="9">
          <cell r="F9">
            <v>40000</v>
          </cell>
        </row>
        <row r="10">
          <cell r="F10">
            <v>3500000</v>
          </cell>
        </row>
        <row r="11">
          <cell r="F11">
            <v>6804</v>
          </cell>
        </row>
        <row r="12">
          <cell r="E12">
            <v>722</v>
          </cell>
          <cell r="F12">
            <v>41160</v>
          </cell>
        </row>
        <row r="13">
          <cell r="E13">
            <v>139</v>
          </cell>
          <cell r="F13">
            <v>727650</v>
          </cell>
        </row>
        <row r="14">
          <cell r="F14">
            <v>1680000</v>
          </cell>
        </row>
        <row r="15">
          <cell r="E15">
            <v>125</v>
          </cell>
          <cell r="F15">
            <v>15500000</v>
          </cell>
        </row>
        <row r="16">
          <cell r="E16">
            <v>144</v>
          </cell>
          <cell r="F16">
            <v>16000000</v>
          </cell>
        </row>
        <row r="17">
          <cell r="F17">
            <v>18500000</v>
          </cell>
        </row>
        <row r="18">
          <cell r="E18">
            <v>105</v>
          </cell>
          <cell r="F18">
            <v>12000000</v>
          </cell>
        </row>
        <row r="19">
          <cell r="E19">
            <v>64</v>
          </cell>
          <cell r="F19">
            <v>9000000</v>
          </cell>
        </row>
        <row r="20">
          <cell r="E20">
            <v>168</v>
          </cell>
          <cell r="F20">
            <v>4000000</v>
          </cell>
        </row>
        <row r="21">
          <cell r="E21">
            <v>179</v>
          </cell>
          <cell r="F21">
            <v>937439.99999999988</v>
          </cell>
        </row>
        <row r="25">
          <cell r="F25">
            <v>132300</v>
          </cell>
        </row>
        <row r="26">
          <cell r="F26">
            <v>132300</v>
          </cell>
        </row>
        <row r="29">
          <cell r="F29">
            <v>17640</v>
          </cell>
        </row>
        <row r="36">
          <cell r="F36">
            <v>111720</v>
          </cell>
        </row>
        <row r="37">
          <cell r="F37">
            <v>9520</v>
          </cell>
        </row>
        <row r="39">
          <cell r="F39">
            <v>1984499.9999999998</v>
          </cell>
        </row>
        <row r="40">
          <cell r="F40">
            <v>80850</v>
          </cell>
        </row>
        <row r="44">
          <cell r="F44">
            <v>79380</v>
          </cell>
        </row>
        <row r="52">
          <cell r="E52">
            <v>2390</v>
          </cell>
          <cell r="F52">
            <v>11760</v>
          </cell>
        </row>
        <row r="54">
          <cell r="F54">
            <v>11760</v>
          </cell>
        </row>
        <row r="56">
          <cell r="F56">
            <v>11760</v>
          </cell>
        </row>
        <row r="58">
          <cell r="F58">
            <v>6615</v>
          </cell>
        </row>
        <row r="60">
          <cell r="F60">
            <v>6615</v>
          </cell>
        </row>
        <row r="62">
          <cell r="F62">
            <v>6615</v>
          </cell>
        </row>
        <row r="66">
          <cell r="F66">
            <v>6615</v>
          </cell>
        </row>
        <row r="70">
          <cell r="F70">
            <v>22050</v>
          </cell>
        </row>
        <row r="71">
          <cell r="F71">
            <v>57330</v>
          </cell>
        </row>
        <row r="74">
          <cell r="F74">
            <v>24255</v>
          </cell>
        </row>
        <row r="75">
          <cell r="F75">
            <v>23520</v>
          </cell>
        </row>
        <row r="76">
          <cell r="F76">
            <v>22050</v>
          </cell>
        </row>
        <row r="77">
          <cell r="F77">
            <v>23520</v>
          </cell>
        </row>
        <row r="79">
          <cell r="F79">
            <v>11025</v>
          </cell>
        </row>
        <row r="80">
          <cell r="F80">
            <v>6615</v>
          </cell>
        </row>
        <row r="81">
          <cell r="F81">
            <v>13965</v>
          </cell>
        </row>
        <row r="85">
          <cell r="F85">
            <v>1323000</v>
          </cell>
        </row>
        <row r="86">
          <cell r="F86">
            <v>8084999.9999999991</v>
          </cell>
        </row>
        <row r="87">
          <cell r="F87">
            <v>2793000</v>
          </cell>
        </row>
        <row r="106">
          <cell r="F106">
            <v>438480</v>
          </cell>
        </row>
        <row r="107">
          <cell r="F107">
            <v>7559.9999999999991</v>
          </cell>
        </row>
        <row r="108">
          <cell r="F108">
            <v>68040</v>
          </cell>
        </row>
        <row r="109">
          <cell r="F109">
            <v>143640</v>
          </cell>
        </row>
        <row r="110">
          <cell r="F110">
            <v>468719.99999999994</v>
          </cell>
        </row>
        <row r="111">
          <cell r="F111">
            <v>13910.4</v>
          </cell>
        </row>
        <row r="112">
          <cell r="F112">
            <v>378000</v>
          </cell>
        </row>
        <row r="113">
          <cell r="F113">
            <v>33264</v>
          </cell>
        </row>
        <row r="114">
          <cell r="F114">
            <v>57455.999999999993</v>
          </cell>
        </row>
        <row r="115">
          <cell r="F115">
            <v>869400</v>
          </cell>
        </row>
        <row r="118">
          <cell r="F118">
            <v>287280</v>
          </cell>
        </row>
        <row r="121">
          <cell r="F121">
            <v>189000</v>
          </cell>
        </row>
        <row r="122">
          <cell r="F122">
            <v>7529759.9999999991</v>
          </cell>
        </row>
        <row r="124">
          <cell r="F124">
            <v>133056</v>
          </cell>
        </row>
        <row r="125">
          <cell r="F125">
            <v>7937999.9999999991</v>
          </cell>
        </row>
        <row r="139">
          <cell r="F139">
            <v>128519.99999999999</v>
          </cell>
        </row>
        <row r="140">
          <cell r="F140">
            <v>18144</v>
          </cell>
        </row>
        <row r="141">
          <cell r="F141">
            <v>15875.999999999998</v>
          </cell>
        </row>
        <row r="142">
          <cell r="F142">
            <v>83160</v>
          </cell>
        </row>
        <row r="143">
          <cell r="F143">
            <v>294840</v>
          </cell>
        </row>
        <row r="144">
          <cell r="F144">
            <v>60479.999999999993</v>
          </cell>
        </row>
        <row r="146">
          <cell r="F146">
            <v>14000000</v>
          </cell>
        </row>
        <row r="150">
          <cell r="F150">
            <v>47040</v>
          </cell>
        </row>
        <row r="151">
          <cell r="F151">
            <v>271950</v>
          </cell>
        </row>
        <row r="152">
          <cell r="F152">
            <v>463049.99999999994</v>
          </cell>
        </row>
        <row r="153">
          <cell r="F153">
            <v>1146600</v>
          </cell>
        </row>
        <row r="154">
          <cell r="F154">
            <v>367500</v>
          </cell>
        </row>
        <row r="155">
          <cell r="F155">
            <v>66150</v>
          </cell>
        </row>
        <row r="156">
          <cell r="F156">
            <v>82600</v>
          </cell>
        </row>
        <row r="157">
          <cell r="F157">
            <v>41160</v>
          </cell>
        </row>
        <row r="158">
          <cell r="F158">
            <v>66150</v>
          </cell>
        </row>
        <row r="159">
          <cell r="F159">
            <v>2866500</v>
          </cell>
        </row>
        <row r="160">
          <cell r="F160">
            <v>514499.99999999994</v>
          </cell>
        </row>
        <row r="167">
          <cell r="F167">
            <v>58799.999999999993</v>
          </cell>
        </row>
        <row r="169">
          <cell r="F169">
            <v>22050</v>
          </cell>
        </row>
        <row r="170">
          <cell r="F170">
            <v>45570</v>
          </cell>
        </row>
        <row r="172">
          <cell r="F172">
            <v>38220</v>
          </cell>
        </row>
        <row r="175">
          <cell r="F175">
            <v>264600</v>
          </cell>
        </row>
        <row r="176">
          <cell r="F176">
            <v>412440</v>
          </cell>
        </row>
        <row r="177">
          <cell r="F177">
            <v>485100</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ớp 2"/>
      <sheetName val="Lớp 6"/>
    </sheetNames>
    <sheetDataSet>
      <sheetData sheetId="0">
        <row r="14">
          <cell r="I14">
            <v>30000</v>
          </cell>
        </row>
        <row r="15">
          <cell r="I15">
            <v>60000</v>
          </cell>
        </row>
        <row r="20">
          <cell r="I20">
            <v>4150000</v>
          </cell>
        </row>
        <row r="29">
          <cell r="I29">
            <v>6000</v>
          </cell>
        </row>
        <row r="31">
          <cell r="I31">
            <v>44000</v>
          </cell>
        </row>
        <row r="32">
          <cell r="I32">
            <v>1050000</v>
          </cell>
        </row>
        <row r="40">
          <cell r="I40">
            <v>170000</v>
          </cell>
        </row>
        <row r="45">
          <cell r="I45">
            <v>152000</v>
          </cell>
        </row>
        <row r="50">
          <cell r="I50">
            <v>28000</v>
          </cell>
        </row>
        <row r="86">
          <cell r="I86">
            <v>155000</v>
          </cell>
        </row>
        <row r="98">
          <cell r="I98">
            <v>75000</v>
          </cell>
        </row>
        <row r="106">
          <cell r="I106">
            <v>1670000</v>
          </cell>
        </row>
        <row r="109">
          <cell r="I109">
            <v>39800</v>
          </cell>
        </row>
        <row r="114">
          <cell r="I114">
            <v>174000</v>
          </cell>
        </row>
        <row r="129">
          <cell r="I129">
            <v>16000</v>
          </cell>
        </row>
        <row r="135">
          <cell r="I135">
            <v>16000</v>
          </cell>
        </row>
        <row r="141">
          <cell r="I141">
            <v>16000</v>
          </cell>
        </row>
        <row r="147">
          <cell r="I147">
            <v>9000</v>
          </cell>
        </row>
        <row r="153">
          <cell r="I153">
            <v>9000</v>
          </cell>
        </row>
        <row r="160">
          <cell r="I160">
            <v>9000</v>
          </cell>
        </row>
        <row r="166">
          <cell r="I166">
            <v>9000</v>
          </cell>
        </row>
        <row r="172">
          <cell r="I172">
            <v>9000</v>
          </cell>
        </row>
        <row r="180">
          <cell r="I180">
            <v>25000</v>
          </cell>
        </row>
        <row r="183">
          <cell r="I183">
            <v>76000</v>
          </cell>
        </row>
        <row r="187">
          <cell r="I187">
            <v>38000</v>
          </cell>
        </row>
        <row r="190">
          <cell r="I190">
            <v>34000</v>
          </cell>
        </row>
        <row r="193">
          <cell r="I193">
            <v>33000</v>
          </cell>
        </row>
        <row r="196">
          <cell r="I196">
            <v>33000</v>
          </cell>
        </row>
        <row r="200">
          <cell r="I200">
            <v>16000</v>
          </cell>
        </row>
        <row r="204">
          <cell r="I204">
            <v>9000</v>
          </cell>
        </row>
        <row r="208">
          <cell r="I208">
            <v>20000</v>
          </cell>
        </row>
        <row r="214">
          <cell r="I214">
            <v>1400000</v>
          </cell>
        </row>
        <row r="216">
          <cell r="I216">
            <v>9486000</v>
          </cell>
        </row>
        <row r="218">
          <cell r="I218">
            <v>3140000</v>
          </cell>
        </row>
        <row r="223">
          <cell r="I223">
            <v>590000</v>
          </cell>
        </row>
        <row r="224">
          <cell r="I224">
            <v>6000</v>
          </cell>
        </row>
        <row r="225">
          <cell r="I225">
            <v>102600</v>
          </cell>
        </row>
        <row r="226">
          <cell r="I226">
            <v>63200</v>
          </cell>
        </row>
        <row r="227">
          <cell r="I227">
            <v>626400</v>
          </cell>
        </row>
        <row r="228">
          <cell r="I228">
            <v>19000</v>
          </cell>
        </row>
        <row r="229">
          <cell r="I229">
            <v>315000</v>
          </cell>
        </row>
        <row r="230">
          <cell r="I230">
            <v>21000</v>
          </cell>
        </row>
        <row r="231">
          <cell r="I231">
            <v>49100</v>
          </cell>
        </row>
        <row r="232">
          <cell r="I232">
            <v>1200000</v>
          </cell>
        </row>
        <row r="235">
          <cell r="I235">
            <v>366400</v>
          </cell>
        </row>
        <row r="238">
          <cell r="I238">
            <v>180500</v>
          </cell>
        </row>
        <row r="239">
          <cell r="I239">
            <v>9050000</v>
          </cell>
        </row>
        <row r="242">
          <cell r="I242">
            <v>143000</v>
          </cell>
        </row>
        <row r="243">
          <cell r="I243">
            <v>8200000</v>
          </cell>
        </row>
        <row r="256">
          <cell r="I256">
            <v>115500</v>
          </cell>
        </row>
        <row r="257">
          <cell r="I257">
            <v>16800</v>
          </cell>
        </row>
        <row r="258">
          <cell r="I258">
            <v>15100</v>
          </cell>
        </row>
        <row r="259">
          <cell r="I259">
            <v>108000</v>
          </cell>
        </row>
        <row r="260">
          <cell r="I260">
            <v>315000</v>
          </cell>
        </row>
        <row r="261">
          <cell r="I261">
            <v>136500</v>
          </cell>
        </row>
        <row r="265">
          <cell r="I265">
            <v>70000</v>
          </cell>
        </row>
        <row r="267">
          <cell r="I267">
            <v>350000</v>
          </cell>
        </row>
        <row r="271">
          <cell r="I271">
            <v>950000</v>
          </cell>
        </row>
        <row r="274">
          <cell r="I274">
            <v>1115000</v>
          </cell>
        </row>
        <row r="279">
          <cell r="I279">
            <v>179000</v>
          </cell>
        </row>
        <row r="283">
          <cell r="I283">
            <v>110000</v>
          </cell>
        </row>
        <row r="285">
          <cell r="I285">
            <v>65000</v>
          </cell>
        </row>
        <row r="286">
          <cell r="I286">
            <v>82000</v>
          </cell>
        </row>
        <row r="289">
          <cell r="I289">
            <v>1800000</v>
          </cell>
        </row>
        <row r="292">
          <cell r="I292">
            <v>621000</v>
          </cell>
        </row>
        <row r="299">
          <cell r="I299">
            <v>86000</v>
          </cell>
        </row>
        <row r="302">
          <cell r="I302">
            <v>59000</v>
          </cell>
        </row>
        <row r="304">
          <cell r="I304">
            <v>186000</v>
          </cell>
        </row>
        <row r="318">
          <cell r="I318">
            <v>193000</v>
          </cell>
        </row>
        <row r="323">
          <cell r="I323">
            <v>690000</v>
          </cell>
        </row>
        <row r="326">
          <cell r="I326">
            <v>410000</v>
          </cell>
        </row>
        <row r="327">
          <cell r="I327">
            <v>500000</v>
          </cell>
        </row>
      </sheetData>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23"/>
  <sheetViews>
    <sheetView topLeftCell="B1" zoomScaleNormal="100" workbookViewId="0">
      <selection activeCell="AA5" sqref="AA5"/>
    </sheetView>
  </sheetViews>
  <sheetFormatPr defaultColWidth="9" defaultRowHeight="12.75" x14ac:dyDescent="0.2"/>
  <cols>
    <col min="1" max="1" width="3.5" style="11" customWidth="1"/>
    <col min="2" max="2" width="2.875" style="10" bestFit="1" customWidth="1"/>
    <col min="3" max="3" width="27.375" style="36" customWidth="1"/>
    <col min="4" max="4" width="3.125" style="36" bestFit="1" customWidth="1"/>
    <col min="5" max="5" width="3" style="36" bestFit="1" customWidth="1"/>
    <col min="6" max="6" width="5.625" style="36" bestFit="1" customWidth="1"/>
    <col min="7" max="7" width="5.5" style="49" customWidth="1"/>
    <col min="8" max="8" width="5" style="36" bestFit="1" customWidth="1"/>
    <col min="9" max="9" width="6.25" style="36" customWidth="1"/>
    <col min="10" max="10" width="6.875" style="10" hidden="1" customWidth="1"/>
    <col min="11" max="11" width="54.125" style="10" customWidth="1"/>
    <col min="12" max="12" width="8.375" style="53" customWidth="1"/>
    <col min="13" max="13" width="9.125" style="10" bestFit="1" customWidth="1"/>
    <col min="14" max="14" width="7.5" style="10" bestFit="1" customWidth="1"/>
    <col min="15" max="15" width="7.625" style="10" bestFit="1" customWidth="1"/>
    <col min="16" max="16" width="7.625" style="18" bestFit="1" customWidth="1"/>
    <col min="17" max="17" width="8.375" style="10" bestFit="1" customWidth="1"/>
    <col min="18" max="18" width="13.625" style="10" bestFit="1" customWidth="1"/>
    <col min="19" max="19" width="6.75" style="10" customWidth="1"/>
    <col min="20" max="20" width="11.125" style="59" bestFit="1" customWidth="1"/>
    <col min="21" max="21" width="13.625" style="54" bestFit="1" customWidth="1"/>
    <col min="22" max="22" width="13.625" style="53" bestFit="1" customWidth="1"/>
    <col min="23" max="23" width="9.375" style="10" bestFit="1" customWidth="1"/>
    <col min="24" max="16384" width="9" style="10"/>
  </cols>
  <sheetData>
    <row r="1" spans="1:23" ht="50.25" customHeight="1" x14ac:dyDescent="0.2">
      <c r="B1" s="375" t="s">
        <v>912</v>
      </c>
      <c r="C1" s="375"/>
      <c r="D1" s="375"/>
      <c r="E1" s="375"/>
      <c r="F1" s="375"/>
      <c r="G1" s="375"/>
      <c r="H1" s="375"/>
      <c r="I1" s="375"/>
      <c r="J1" s="375"/>
      <c r="K1" s="375"/>
      <c r="L1" s="375"/>
      <c r="M1" s="375"/>
      <c r="N1" s="375"/>
      <c r="O1" s="375"/>
      <c r="P1" s="375"/>
      <c r="Q1" s="375"/>
      <c r="R1" s="375"/>
      <c r="S1" s="375"/>
      <c r="T1" s="56"/>
    </row>
    <row r="2" spans="1:23" ht="66" customHeight="1" x14ac:dyDescent="0.2">
      <c r="A2" s="367" t="s">
        <v>928</v>
      </c>
      <c r="B2" s="367" t="s">
        <v>0</v>
      </c>
      <c r="C2" s="367" t="s">
        <v>327</v>
      </c>
      <c r="D2" s="367" t="s">
        <v>328</v>
      </c>
      <c r="E2" s="367"/>
      <c r="F2" s="367" t="s">
        <v>1</v>
      </c>
      <c r="G2" s="41" t="s">
        <v>943</v>
      </c>
      <c r="H2" s="367" t="s">
        <v>329</v>
      </c>
      <c r="I2" s="1" t="s">
        <v>945</v>
      </c>
      <c r="J2" s="1" t="s">
        <v>931</v>
      </c>
      <c r="K2" s="367" t="s">
        <v>330</v>
      </c>
      <c r="L2" s="41" t="s">
        <v>944</v>
      </c>
      <c r="M2" s="1" t="s">
        <v>323</v>
      </c>
      <c r="N2" s="1" t="s">
        <v>324</v>
      </c>
      <c r="O2" s="1" t="s">
        <v>325</v>
      </c>
      <c r="P2" s="15" t="s">
        <v>326</v>
      </c>
      <c r="Q2" s="1" t="s">
        <v>908</v>
      </c>
      <c r="R2" s="367" t="s">
        <v>946</v>
      </c>
      <c r="S2" s="367" t="s">
        <v>331</v>
      </c>
      <c r="T2" s="57" t="s">
        <v>948</v>
      </c>
      <c r="U2" s="366" t="s">
        <v>947</v>
      </c>
      <c r="V2" s="366" t="s">
        <v>949</v>
      </c>
    </row>
    <row r="3" spans="1:23" ht="12.75" hidden="1" customHeight="1" x14ac:dyDescent="0.2">
      <c r="A3" s="367"/>
      <c r="B3" s="367"/>
      <c r="C3" s="367"/>
      <c r="D3" s="1" t="s">
        <v>332</v>
      </c>
      <c r="E3" s="1" t="s">
        <v>333</v>
      </c>
      <c r="F3" s="367"/>
      <c r="G3" s="42" t="s">
        <v>907</v>
      </c>
      <c r="H3" s="367"/>
      <c r="I3" s="37"/>
      <c r="J3" s="1"/>
      <c r="K3" s="367"/>
      <c r="L3" s="41" t="s">
        <v>907</v>
      </c>
      <c r="M3" s="1" t="s">
        <v>930</v>
      </c>
      <c r="N3" s="1" t="s">
        <v>909</v>
      </c>
      <c r="O3" s="1" t="s">
        <v>910</v>
      </c>
      <c r="P3" s="15" t="s">
        <v>911</v>
      </c>
      <c r="Q3" s="1"/>
      <c r="R3" s="367"/>
      <c r="S3" s="367"/>
      <c r="T3" s="57"/>
      <c r="U3" s="366"/>
      <c r="V3" s="366"/>
    </row>
    <row r="4" spans="1:23" ht="15.75" x14ac:dyDescent="0.2">
      <c r="B4" s="11"/>
      <c r="C4" s="1" t="s">
        <v>2</v>
      </c>
      <c r="D4" s="35"/>
      <c r="E4" s="35"/>
      <c r="F4" s="35"/>
      <c r="G4" s="43"/>
      <c r="H4" s="35"/>
      <c r="I4" s="35"/>
      <c r="J4" s="9"/>
      <c r="K4" s="2"/>
      <c r="L4" s="50"/>
      <c r="M4" s="2"/>
      <c r="N4" s="2"/>
      <c r="O4" s="19"/>
      <c r="P4" s="16"/>
      <c r="Q4" s="2"/>
      <c r="R4" s="2"/>
      <c r="S4" s="9"/>
      <c r="T4" s="58"/>
    </row>
    <row r="5" spans="1:23" ht="25.5" customHeight="1" x14ac:dyDescent="0.2">
      <c r="A5" s="11">
        <f>IF(M5="","",SUBTOTAL(3,$M$5:M5))</f>
        <v>1</v>
      </c>
      <c r="B5" s="370"/>
      <c r="C5" s="371" t="s">
        <v>3</v>
      </c>
      <c r="D5" s="369"/>
      <c r="E5" s="369" t="s">
        <v>334</v>
      </c>
      <c r="F5" s="369" t="s">
        <v>4</v>
      </c>
      <c r="G5" s="44">
        <f>[1]TH!$I$9</f>
        <v>592</v>
      </c>
      <c r="H5" s="369">
        <v>588</v>
      </c>
      <c r="I5" s="39">
        <f>+G5-H5</f>
        <v>4</v>
      </c>
      <c r="J5" s="368"/>
      <c r="K5" s="2" t="s">
        <v>335</v>
      </c>
      <c r="L5" s="51">
        <f>'[1]Don gia'!$R$8</f>
        <v>26854</v>
      </c>
      <c r="M5" s="7">
        <f>+'[2]TH lop 6'!$E$9</f>
        <v>20000</v>
      </c>
      <c r="N5" s="21">
        <f>'[3]Lớp 6'!$I$12</f>
        <v>30000</v>
      </c>
      <c r="O5" s="5"/>
      <c r="P5" s="5">
        <f>[4]L6!$I$9</f>
        <v>32400</v>
      </c>
      <c r="Q5" s="7">
        <f>MIN(M5:P5)</f>
        <v>20000</v>
      </c>
      <c r="R5" s="6">
        <f t="shared" ref="R5:R33" si="0">Q5*H5</f>
        <v>11760000</v>
      </c>
      <c r="S5" s="368"/>
      <c r="T5" s="54">
        <f>+L5-Q5</f>
        <v>6854</v>
      </c>
      <c r="U5" s="54">
        <f>+G5*L5</f>
        <v>15897568</v>
      </c>
      <c r="V5" s="54">
        <f>+G5*Q5</f>
        <v>11840000</v>
      </c>
    </row>
    <row r="6" spans="1:23" ht="25.5" customHeight="1" x14ac:dyDescent="0.2">
      <c r="A6" s="11" t="str">
        <f>IF(M6="","",SUBTOTAL(3,$M$5:M6))</f>
        <v/>
      </c>
      <c r="B6" s="370"/>
      <c r="C6" s="371"/>
      <c r="D6" s="369"/>
      <c r="E6" s="369"/>
      <c r="F6" s="369"/>
      <c r="G6" s="45"/>
      <c r="H6" s="369"/>
      <c r="I6" s="39">
        <f t="shared" ref="I6:I69" si="1">+G6-H6</f>
        <v>0</v>
      </c>
      <c r="J6" s="368"/>
      <c r="K6" s="2" t="s">
        <v>336</v>
      </c>
      <c r="L6" s="51"/>
      <c r="M6" s="7"/>
      <c r="N6" s="21"/>
      <c r="O6" s="5"/>
      <c r="P6" s="5"/>
      <c r="Q6" s="7">
        <f t="shared" ref="Q6:Q69" si="2">MIN(M6:P6)</f>
        <v>0</v>
      </c>
      <c r="R6" s="6">
        <f t="shared" si="0"/>
        <v>0</v>
      </c>
      <c r="S6" s="368"/>
      <c r="T6" s="54">
        <f t="shared" ref="T6:T69" si="3">+L6-Q6</f>
        <v>0</v>
      </c>
      <c r="U6" s="54">
        <f t="shared" ref="U6:U69" si="4">+G6*L6</f>
        <v>0</v>
      </c>
      <c r="V6" s="54">
        <f t="shared" ref="V6:V69" si="5">+G6*Q6</f>
        <v>0</v>
      </c>
    </row>
    <row r="7" spans="1:23" ht="25.5" customHeight="1" x14ac:dyDescent="0.2">
      <c r="A7" s="11" t="str">
        <f>IF(M7="","",SUBTOTAL(3,$M$5:M7))</f>
        <v/>
      </c>
      <c r="B7" s="370"/>
      <c r="C7" s="371"/>
      <c r="D7" s="369"/>
      <c r="E7" s="369"/>
      <c r="F7" s="369"/>
      <c r="G7" s="45"/>
      <c r="H7" s="369"/>
      <c r="I7" s="39">
        <f t="shared" si="1"/>
        <v>0</v>
      </c>
      <c r="J7" s="368"/>
      <c r="K7" s="2" t="s">
        <v>337</v>
      </c>
      <c r="L7" s="51"/>
      <c r="M7" s="7"/>
      <c r="N7" s="21"/>
      <c r="O7" s="5"/>
      <c r="P7" s="5"/>
      <c r="Q7" s="7">
        <f t="shared" si="2"/>
        <v>0</v>
      </c>
      <c r="R7" s="6">
        <f t="shared" si="0"/>
        <v>0</v>
      </c>
      <c r="S7" s="368"/>
      <c r="T7" s="54">
        <f t="shared" si="3"/>
        <v>0</v>
      </c>
      <c r="U7" s="54">
        <f t="shared" si="4"/>
        <v>0</v>
      </c>
      <c r="V7" s="54">
        <f t="shared" si="5"/>
        <v>0</v>
      </c>
    </row>
    <row r="8" spans="1:23" ht="38.25" customHeight="1" x14ac:dyDescent="0.2">
      <c r="A8" s="11" t="str">
        <f>IF(M8="","",SUBTOTAL(3,$M$5:M8))</f>
        <v/>
      </c>
      <c r="B8" s="370"/>
      <c r="C8" s="371"/>
      <c r="D8" s="369"/>
      <c r="E8" s="369"/>
      <c r="F8" s="369"/>
      <c r="G8" s="45"/>
      <c r="H8" s="369"/>
      <c r="I8" s="39">
        <f t="shared" si="1"/>
        <v>0</v>
      </c>
      <c r="J8" s="368"/>
      <c r="K8" s="2" t="s">
        <v>338</v>
      </c>
      <c r="L8" s="51"/>
      <c r="M8" s="7"/>
      <c r="N8" s="21"/>
      <c r="O8" s="5"/>
      <c r="P8" s="5"/>
      <c r="Q8" s="7">
        <f t="shared" si="2"/>
        <v>0</v>
      </c>
      <c r="R8" s="6">
        <f t="shared" si="0"/>
        <v>0</v>
      </c>
      <c r="S8" s="368"/>
      <c r="T8" s="54">
        <f t="shared" si="3"/>
        <v>0</v>
      </c>
      <c r="U8" s="54">
        <f t="shared" si="4"/>
        <v>0</v>
      </c>
      <c r="V8" s="54">
        <f t="shared" si="5"/>
        <v>0</v>
      </c>
    </row>
    <row r="9" spans="1:23" ht="25.5" customHeight="1" x14ac:dyDescent="0.2">
      <c r="A9" s="11" t="str">
        <f>IF(M9="","",SUBTOTAL(3,$M$5:M9))</f>
        <v/>
      </c>
      <c r="B9" s="370"/>
      <c r="C9" s="371"/>
      <c r="D9" s="369"/>
      <c r="E9" s="369"/>
      <c r="F9" s="369"/>
      <c r="G9" s="45"/>
      <c r="H9" s="369"/>
      <c r="I9" s="39">
        <f t="shared" si="1"/>
        <v>0</v>
      </c>
      <c r="J9" s="368"/>
      <c r="K9" s="2" t="s">
        <v>339</v>
      </c>
      <c r="L9" s="51"/>
      <c r="M9" s="7"/>
      <c r="N9" s="21"/>
      <c r="O9" s="5"/>
      <c r="P9" s="5"/>
      <c r="Q9" s="7">
        <f t="shared" si="2"/>
        <v>0</v>
      </c>
      <c r="R9" s="6">
        <f t="shared" si="0"/>
        <v>0</v>
      </c>
      <c r="S9" s="368"/>
      <c r="T9" s="54">
        <f t="shared" si="3"/>
        <v>0</v>
      </c>
      <c r="U9" s="54">
        <f t="shared" si="4"/>
        <v>0</v>
      </c>
      <c r="V9" s="54">
        <f t="shared" si="5"/>
        <v>0</v>
      </c>
    </row>
    <row r="10" spans="1:23" ht="63.75" x14ac:dyDescent="0.2">
      <c r="A10" s="11">
        <f>IF(M10="","",SUBTOTAL(3,$M$5:M10))</f>
        <v>2</v>
      </c>
      <c r="B10" s="11">
        <f>IF(M10="","",SUBTOTAL(3,$M$10:M10))</f>
        <v>1</v>
      </c>
      <c r="C10" s="38" t="s">
        <v>5</v>
      </c>
      <c r="D10" s="35" t="s">
        <v>334</v>
      </c>
      <c r="E10" s="35" t="s">
        <v>334</v>
      </c>
      <c r="F10" s="35" t="s">
        <v>4</v>
      </c>
      <c r="G10" s="44">
        <f>[1]TH!$I$10</f>
        <v>245</v>
      </c>
      <c r="H10" s="35">
        <v>242</v>
      </c>
      <c r="I10" s="39">
        <f t="shared" si="1"/>
        <v>3</v>
      </c>
      <c r="J10" s="9"/>
      <c r="K10" s="2" t="s">
        <v>340</v>
      </c>
      <c r="L10" s="51">
        <f>'[1]Don gia'!$R$9</f>
        <v>59246</v>
      </c>
      <c r="M10" s="7">
        <f>+'[2]TH lop 6'!$E$10</f>
        <v>3500000</v>
      </c>
      <c r="N10" s="21">
        <f>'[3]Lớp 6'!$I$17</f>
        <v>4150000</v>
      </c>
      <c r="O10" s="5"/>
      <c r="P10" s="5">
        <f>+[4]L6!$I$14</f>
        <v>4550000</v>
      </c>
      <c r="Q10" s="7">
        <f t="shared" si="2"/>
        <v>3500000</v>
      </c>
      <c r="R10" s="6">
        <f t="shared" si="0"/>
        <v>847000000</v>
      </c>
      <c r="S10" s="9"/>
      <c r="T10" s="54">
        <f t="shared" si="3"/>
        <v>-3440754</v>
      </c>
      <c r="U10" s="54">
        <f t="shared" si="4"/>
        <v>14515270</v>
      </c>
      <c r="V10" s="54">
        <f t="shared" si="5"/>
        <v>857500000</v>
      </c>
      <c r="W10" s="60">
        <f>+V10-U10</f>
        <v>842984730</v>
      </c>
    </row>
    <row r="11" spans="1:23" ht="127.5" customHeight="1" x14ac:dyDescent="0.2">
      <c r="A11" s="11">
        <f>IF(M11="","",SUBTOTAL(3,$M$5:M11))</f>
        <v>3</v>
      </c>
      <c r="B11" s="11"/>
      <c r="C11" s="38" t="s">
        <v>6</v>
      </c>
      <c r="D11" s="35" t="s">
        <v>334</v>
      </c>
      <c r="E11" s="35"/>
      <c r="F11" s="35" t="s">
        <v>4</v>
      </c>
      <c r="G11" s="44">
        <f>[1]TH!$I$11</f>
        <v>226</v>
      </c>
      <c r="H11" s="35">
        <v>223</v>
      </c>
      <c r="I11" s="39">
        <f t="shared" si="1"/>
        <v>3</v>
      </c>
      <c r="J11" s="9"/>
      <c r="K11" s="2" t="s">
        <v>341</v>
      </c>
      <c r="L11" s="51">
        <f>'[1]Don gia'!$R$10</f>
        <v>3912500</v>
      </c>
      <c r="M11" s="7">
        <f>+'[2]TH lop 6'!$E$11</f>
        <v>7000000</v>
      </c>
      <c r="N11" s="21">
        <f>'[3]Lớp 6'!$I$18</f>
        <v>3200000</v>
      </c>
      <c r="O11" s="5"/>
      <c r="P11" s="5">
        <f>+[4]L6!$I$15</f>
        <v>3801600</v>
      </c>
      <c r="Q11" s="7">
        <f t="shared" si="2"/>
        <v>3200000</v>
      </c>
      <c r="R11" s="6">
        <f t="shared" si="0"/>
        <v>713600000</v>
      </c>
      <c r="S11" s="9"/>
      <c r="T11" s="54">
        <f t="shared" si="3"/>
        <v>712500</v>
      </c>
      <c r="U11" s="54">
        <f t="shared" si="4"/>
        <v>884225000</v>
      </c>
      <c r="V11" s="54">
        <f t="shared" si="5"/>
        <v>723200000</v>
      </c>
    </row>
    <row r="12" spans="1:23" x14ac:dyDescent="0.2">
      <c r="A12" s="11">
        <f>IF(M12="","",SUBTOTAL(3,$M$5:M12))</f>
        <v>4</v>
      </c>
      <c r="B12" s="11"/>
      <c r="C12" s="38" t="s">
        <v>7</v>
      </c>
      <c r="D12" s="35" t="s">
        <v>334</v>
      </c>
      <c r="E12" s="35" t="s">
        <v>334</v>
      </c>
      <c r="F12" s="35" t="s">
        <v>4</v>
      </c>
      <c r="G12" s="44">
        <f>[1]TH!$I$12</f>
        <v>7975</v>
      </c>
      <c r="H12" s="35">
        <v>7955</v>
      </c>
      <c r="I12" s="39">
        <f t="shared" si="1"/>
        <v>20</v>
      </c>
      <c r="J12" s="9"/>
      <c r="K12" s="2" t="s">
        <v>342</v>
      </c>
      <c r="L12" s="51">
        <f>'[1]Don gia'!$R$11</f>
        <v>5461</v>
      </c>
      <c r="M12" s="7">
        <f>+'[2]TH lop 6'!$E$12</f>
        <v>6804</v>
      </c>
      <c r="N12" s="21">
        <f>'[3]Lớp 6'!$I$19</f>
        <v>6000</v>
      </c>
      <c r="O12" s="5"/>
      <c r="P12" s="5">
        <f>+[4]L6!$I$16</f>
        <v>7600</v>
      </c>
      <c r="Q12" s="7">
        <f t="shared" si="2"/>
        <v>6000</v>
      </c>
      <c r="R12" s="6">
        <f t="shared" si="0"/>
        <v>47730000</v>
      </c>
      <c r="S12" s="9"/>
      <c r="T12" s="54">
        <f t="shared" si="3"/>
        <v>-539</v>
      </c>
      <c r="U12" s="54">
        <f t="shared" si="4"/>
        <v>43551475</v>
      </c>
      <c r="V12" s="54">
        <f t="shared" si="5"/>
        <v>47850000</v>
      </c>
    </row>
    <row r="13" spans="1:23" ht="48.75" customHeight="1" x14ac:dyDescent="0.2">
      <c r="A13" s="11">
        <f>IF(M13="","",SUBTOTAL(3,$M$5:M13))</f>
        <v>5</v>
      </c>
      <c r="B13" s="11"/>
      <c r="C13" s="38" t="s">
        <v>8</v>
      </c>
      <c r="D13" s="35" t="s">
        <v>334</v>
      </c>
      <c r="E13" s="35"/>
      <c r="F13" s="35" t="s">
        <v>4</v>
      </c>
      <c r="G13" s="44">
        <f>[1]TH!$I$13</f>
        <v>1574</v>
      </c>
      <c r="H13" s="35">
        <v>1514</v>
      </c>
      <c r="I13" s="39">
        <f t="shared" si="1"/>
        <v>60</v>
      </c>
      <c r="J13" s="9"/>
      <c r="K13" s="2" t="s">
        <v>343</v>
      </c>
      <c r="L13" s="51">
        <f>'[1]Don gia'!$R$12</f>
        <v>73693</v>
      </c>
      <c r="M13" s="7">
        <f>+'[2]TH lop 6'!$E$13</f>
        <v>44100</v>
      </c>
      <c r="N13" s="21">
        <f>'[3]Lớp 6'!$I$20</f>
        <v>44000</v>
      </c>
      <c r="O13" s="5"/>
      <c r="P13" s="5">
        <f>+[4]L6!$I$17</f>
        <v>50400</v>
      </c>
      <c r="Q13" s="7">
        <f t="shared" si="2"/>
        <v>44000</v>
      </c>
      <c r="R13" s="6">
        <f t="shared" si="0"/>
        <v>66616000</v>
      </c>
      <c r="S13" s="9"/>
      <c r="T13" s="54">
        <f t="shared" si="3"/>
        <v>29693</v>
      </c>
      <c r="U13" s="54">
        <f t="shared" si="4"/>
        <v>115992782</v>
      </c>
      <c r="V13" s="54">
        <f t="shared" si="5"/>
        <v>69256000</v>
      </c>
    </row>
    <row r="14" spans="1:23" x14ac:dyDescent="0.2">
      <c r="A14" s="11">
        <f>IF(M14="","",SUBTOTAL(3,$M$5:M14))</f>
        <v>6</v>
      </c>
      <c r="B14" s="11"/>
      <c r="C14" s="38" t="s">
        <v>9</v>
      </c>
      <c r="D14" s="35" t="s">
        <v>334</v>
      </c>
      <c r="E14" s="35"/>
      <c r="F14" s="35" t="s">
        <v>4</v>
      </c>
      <c r="G14" s="44">
        <f>[1]TH!$I$14</f>
        <v>230</v>
      </c>
      <c r="H14" s="35">
        <v>223</v>
      </c>
      <c r="I14" s="39">
        <f t="shared" si="1"/>
        <v>7</v>
      </c>
      <c r="J14" s="9"/>
      <c r="K14" s="2" t="s">
        <v>344</v>
      </c>
      <c r="L14" s="51">
        <f>'[1]Don gia'!$R$12</f>
        <v>73693</v>
      </c>
      <c r="M14" s="7">
        <f>+'[2]TH lop 6'!$E$14</f>
        <v>727650</v>
      </c>
      <c r="N14" s="21">
        <f>'[3]Lớp 6'!$I$21</f>
        <v>1050000</v>
      </c>
      <c r="O14" s="5"/>
      <c r="P14" s="5">
        <f>+[4]L6!$I$18</f>
        <v>945000</v>
      </c>
      <c r="Q14" s="7">
        <f t="shared" si="2"/>
        <v>727650</v>
      </c>
      <c r="R14" s="6">
        <f t="shared" si="0"/>
        <v>162265950</v>
      </c>
      <c r="S14" s="9"/>
      <c r="T14" s="54">
        <f t="shared" si="3"/>
        <v>-653957</v>
      </c>
      <c r="U14" s="54">
        <f t="shared" si="4"/>
        <v>16949390</v>
      </c>
      <c r="V14" s="54">
        <f t="shared" si="5"/>
        <v>167359500</v>
      </c>
    </row>
    <row r="15" spans="1:23" ht="38.25" x14ac:dyDescent="0.2">
      <c r="A15" s="11">
        <f>IF(M15="","",SUBTOTAL(3,$M$5:M15))</f>
        <v>7</v>
      </c>
      <c r="B15" s="11"/>
      <c r="C15" s="38" t="s">
        <v>10</v>
      </c>
      <c r="D15" s="35" t="s">
        <v>334</v>
      </c>
      <c r="E15" s="35"/>
      <c r="F15" s="35" t="s">
        <v>4</v>
      </c>
      <c r="G15" s="44">
        <f>[1]TH!$I$16</f>
        <v>156</v>
      </c>
      <c r="H15" s="35">
        <v>156</v>
      </c>
      <c r="I15" s="39">
        <f t="shared" si="1"/>
        <v>0</v>
      </c>
      <c r="J15" s="9"/>
      <c r="K15" s="2" t="s">
        <v>345</v>
      </c>
      <c r="L15" s="51">
        <f>'[1]Don gia'!$R$15</f>
        <v>1101100</v>
      </c>
      <c r="M15" s="7">
        <f>+'[2]TH lop 6'!$E$15</f>
        <v>1680000</v>
      </c>
      <c r="N15" s="21"/>
      <c r="O15" s="5"/>
      <c r="P15" s="5"/>
      <c r="Q15" s="7">
        <f t="shared" si="2"/>
        <v>1680000</v>
      </c>
      <c r="R15" s="6">
        <f t="shared" si="0"/>
        <v>262080000</v>
      </c>
      <c r="S15" s="9"/>
      <c r="T15" s="54">
        <f t="shared" si="3"/>
        <v>-578900</v>
      </c>
      <c r="U15" s="54">
        <f t="shared" si="4"/>
        <v>171771600</v>
      </c>
      <c r="V15" s="54">
        <f t="shared" si="5"/>
        <v>262080000</v>
      </c>
    </row>
    <row r="16" spans="1:23" ht="153" x14ac:dyDescent="0.2">
      <c r="A16" s="11">
        <f>IF(M16="","",SUBTOTAL(3,$M$5:M16))</f>
        <v>8</v>
      </c>
      <c r="B16" s="11"/>
      <c r="C16" s="38" t="s">
        <v>11</v>
      </c>
      <c r="D16" s="35" t="s">
        <v>334</v>
      </c>
      <c r="E16" s="35"/>
      <c r="F16" s="35" t="s">
        <v>12</v>
      </c>
      <c r="G16" s="44">
        <f>[1]TH!$I$17</f>
        <v>130</v>
      </c>
      <c r="H16" s="35">
        <v>130</v>
      </c>
      <c r="I16" s="39">
        <f t="shared" si="1"/>
        <v>0</v>
      </c>
      <c r="J16" s="9"/>
      <c r="K16" s="2" t="s">
        <v>346</v>
      </c>
      <c r="L16" s="51">
        <f>'[1]Don gia'!$R$16</f>
        <v>11696000</v>
      </c>
      <c r="M16" s="7">
        <f>+'[2]TH lop 6'!$E$16</f>
        <v>14500000</v>
      </c>
      <c r="N16" s="21"/>
      <c r="O16" s="5"/>
      <c r="P16" s="5"/>
      <c r="Q16" s="7">
        <f t="shared" si="2"/>
        <v>14500000</v>
      </c>
      <c r="R16" s="6">
        <f t="shared" si="0"/>
        <v>1885000000</v>
      </c>
      <c r="S16" s="9" t="s">
        <v>376</v>
      </c>
      <c r="T16" s="54">
        <f t="shared" si="3"/>
        <v>-2804000</v>
      </c>
      <c r="U16" s="54">
        <f t="shared" si="4"/>
        <v>1520480000</v>
      </c>
      <c r="V16" s="54">
        <f t="shared" si="5"/>
        <v>1885000000</v>
      </c>
    </row>
    <row r="17" spans="1:22" x14ac:dyDescent="0.2">
      <c r="A17" s="11">
        <f>IF(M17="","",SUBTOTAL(3,$M$5:M17))</f>
        <v>9</v>
      </c>
      <c r="B17" s="370"/>
      <c r="C17" s="371" t="s">
        <v>13</v>
      </c>
      <c r="D17" s="369" t="s">
        <v>334</v>
      </c>
      <c r="E17" s="369"/>
      <c r="F17" s="369" t="s">
        <v>12</v>
      </c>
      <c r="G17" s="44">
        <f>[1]TH!$I$18</f>
        <v>133</v>
      </c>
      <c r="H17" s="369">
        <v>133</v>
      </c>
      <c r="I17" s="39">
        <f t="shared" si="1"/>
        <v>0</v>
      </c>
      <c r="J17" s="368"/>
      <c r="K17" s="2" t="s">
        <v>347</v>
      </c>
      <c r="L17" s="51">
        <f>'[1]Don gia'!$R$17</f>
        <v>12564675</v>
      </c>
      <c r="M17" s="7">
        <f>+'[2]TH lop 6'!$E$17</f>
        <v>16000000</v>
      </c>
      <c r="N17" s="21"/>
      <c r="O17" s="5"/>
      <c r="P17" s="5"/>
      <c r="Q17" s="7">
        <f t="shared" si="2"/>
        <v>16000000</v>
      </c>
      <c r="R17" s="6">
        <f t="shared" si="0"/>
        <v>2128000000</v>
      </c>
      <c r="S17" s="368" t="s">
        <v>376</v>
      </c>
      <c r="T17" s="54">
        <f t="shared" si="3"/>
        <v>-3435325</v>
      </c>
      <c r="U17" s="54">
        <f t="shared" si="4"/>
        <v>1671101775</v>
      </c>
      <c r="V17" s="54">
        <f t="shared" si="5"/>
        <v>2128000000</v>
      </c>
    </row>
    <row r="18" spans="1:22" x14ac:dyDescent="0.2">
      <c r="A18" s="11" t="str">
        <f>IF(M18="","",SUBTOTAL(3,$M$5:M18))</f>
        <v/>
      </c>
      <c r="B18" s="370"/>
      <c r="C18" s="371"/>
      <c r="D18" s="369"/>
      <c r="E18" s="369"/>
      <c r="F18" s="369"/>
      <c r="G18" s="45"/>
      <c r="H18" s="369"/>
      <c r="I18" s="39">
        <f t="shared" si="1"/>
        <v>0</v>
      </c>
      <c r="J18" s="368"/>
      <c r="K18" s="2" t="s">
        <v>348</v>
      </c>
      <c r="L18" s="51"/>
      <c r="M18" s="7"/>
      <c r="N18" s="21"/>
      <c r="O18" s="5"/>
      <c r="P18" s="5"/>
      <c r="Q18" s="7">
        <f t="shared" si="2"/>
        <v>0</v>
      </c>
      <c r="R18" s="6">
        <f t="shared" si="0"/>
        <v>0</v>
      </c>
      <c r="S18" s="368"/>
      <c r="T18" s="54">
        <f t="shared" si="3"/>
        <v>0</v>
      </c>
      <c r="U18" s="54">
        <f t="shared" si="4"/>
        <v>0</v>
      </c>
      <c r="V18" s="54">
        <f t="shared" si="5"/>
        <v>0</v>
      </c>
    </row>
    <row r="19" spans="1:22" x14ac:dyDescent="0.2">
      <c r="A19" s="11" t="str">
        <f>IF(M19="","",SUBTOTAL(3,$M$5:M19))</f>
        <v/>
      </c>
      <c r="B19" s="370"/>
      <c r="C19" s="371"/>
      <c r="D19" s="369"/>
      <c r="E19" s="369"/>
      <c r="F19" s="369"/>
      <c r="G19" s="45"/>
      <c r="H19" s="369"/>
      <c r="I19" s="39">
        <f t="shared" si="1"/>
        <v>0</v>
      </c>
      <c r="J19" s="368"/>
      <c r="K19" s="2" t="s">
        <v>349</v>
      </c>
      <c r="L19" s="51"/>
      <c r="M19" s="7"/>
      <c r="N19" s="21"/>
      <c r="O19" s="5"/>
      <c r="P19" s="5"/>
      <c r="Q19" s="7">
        <f t="shared" si="2"/>
        <v>0</v>
      </c>
      <c r="R19" s="6">
        <f t="shared" si="0"/>
        <v>0</v>
      </c>
      <c r="S19" s="368"/>
      <c r="T19" s="54">
        <f t="shared" si="3"/>
        <v>0</v>
      </c>
      <c r="U19" s="54">
        <f t="shared" si="4"/>
        <v>0</v>
      </c>
      <c r="V19" s="54">
        <f t="shared" si="5"/>
        <v>0</v>
      </c>
    </row>
    <row r="20" spans="1:22" x14ac:dyDescent="0.2">
      <c r="A20" s="11" t="str">
        <f>IF(M20="","",SUBTOTAL(3,$M$5:M20))</f>
        <v/>
      </c>
      <c r="B20" s="370"/>
      <c r="C20" s="371"/>
      <c r="D20" s="369"/>
      <c r="E20" s="369"/>
      <c r="F20" s="369"/>
      <c r="G20" s="45"/>
      <c r="H20" s="369"/>
      <c r="I20" s="39">
        <f t="shared" si="1"/>
        <v>0</v>
      </c>
      <c r="J20" s="368"/>
      <c r="K20" s="2" t="s">
        <v>350</v>
      </c>
      <c r="L20" s="51"/>
      <c r="M20" s="7"/>
      <c r="N20" s="21"/>
      <c r="O20" s="5"/>
      <c r="P20" s="5"/>
      <c r="Q20" s="7">
        <f t="shared" si="2"/>
        <v>0</v>
      </c>
      <c r="R20" s="6">
        <f t="shared" si="0"/>
        <v>0</v>
      </c>
      <c r="S20" s="368"/>
      <c r="T20" s="54">
        <f t="shared" si="3"/>
        <v>0</v>
      </c>
      <c r="U20" s="54">
        <f t="shared" si="4"/>
        <v>0</v>
      </c>
      <c r="V20" s="54">
        <f t="shared" si="5"/>
        <v>0</v>
      </c>
    </row>
    <row r="21" spans="1:22" x14ac:dyDescent="0.2">
      <c r="A21" s="11" t="str">
        <f>IF(M21="","",SUBTOTAL(3,$M$5:M21))</f>
        <v/>
      </c>
      <c r="B21" s="370"/>
      <c r="C21" s="371"/>
      <c r="D21" s="369"/>
      <c r="E21" s="369"/>
      <c r="F21" s="369"/>
      <c r="G21" s="45"/>
      <c r="H21" s="369"/>
      <c r="I21" s="39">
        <f t="shared" si="1"/>
        <v>0</v>
      </c>
      <c r="J21" s="368"/>
      <c r="K21" s="2" t="s">
        <v>351</v>
      </c>
      <c r="L21" s="51"/>
      <c r="M21" s="7"/>
      <c r="N21" s="21"/>
      <c r="O21" s="5"/>
      <c r="P21" s="5"/>
      <c r="Q21" s="7">
        <f t="shared" si="2"/>
        <v>0</v>
      </c>
      <c r="R21" s="6">
        <f t="shared" si="0"/>
        <v>0</v>
      </c>
      <c r="S21" s="368"/>
      <c r="T21" s="54">
        <f t="shared" si="3"/>
        <v>0</v>
      </c>
      <c r="U21" s="54">
        <f t="shared" si="4"/>
        <v>0</v>
      </c>
      <c r="V21" s="54">
        <f t="shared" si="5"/>
        <v>0</v>
      </c>
    </row>
    <row r="22" spans="1:22" x14ac:dyDescent="0.2">
      <c r="A22" s="11" t="str">
        <f>IF(M22="","",SUBTOTAL(3,$M$5:M22))</f>
        <v/>
      </c>
      <c r="B22" s="370"/>
      <c r="C22" s="371"/>
      <c r="D22" s="369"/>
      <c r="E22" s="369"/>
      <c r="F22" s="369"/>
      <c r="G22" s="45"/>
      <c r="H22" s="369"/>
      <c r="I22" s="39">
        <f t="shared" si="1"/>
        <v>0</v>
      </c>
      <c r="J22" s="368"/>
      <c r="K22" s="2" t="s">
        <v>352</v>
      </c>
      <c r="L22" s="51"/>
      <c r="M22" s="7"/>
      <c r="N22" s="21"/>
      <c r="O22" s="5"/>
      <c r="P22" s="5"/>
      <c r="Q22" s="7">
        <f t="shared" si="2"/>
        <v>0</v>
      </c>
      <c r="R22" s="6">
        <f t="shared" si="0"/>
        <v>0</v>
      </c>
      <c r="S22" s="368"/>
      <c r="T22" s="54">
        <f t="shared" si="3"/>
        <v>0</v>
      </c>
      <c r="U22" s="54">
        <f t="shared" si="4"/>
        <v>0</v>
      </c>
      <c r="V22" s="54">
        <f t="shared" si="5"/>
        <v>0</v>
      </c>
    </row>
    <row r="23" spans="1:22" ht="12.75" customHeight="1" x14ac:dyDescent="0.2">
      <c r="A23" s="11" t="str">
        <f>IF(M23="","",SUBTOTAL(3,$M$5:M23))</f>
        <v/>
      </c>
      <c r="B23" s="370"/>
      <c r="C23" s="371"/>
      <c r="D23" s="369"/>
      <c r="E23" s="369"/>
      <c r="F23" s="369"/>
      <c r="G23" s="45"/>
      <c r="H23" s="369"/>
      <c r="I23" s="39">
        <f t="shared" si="1"/>
        <v>0</v>
      </c>
      <c r="J23" s="368"/>
      <c r="K23" s="2" t="s">
        <v>353</v>
      </c>
      <c r="L23" s="51"/>
      <c r="M23" s="7"/>
      <c r="N23" s="21"/>
      <c r="O23" s="5"/>
      <c r="P23" s="5"/>
      <c r="Q23" s="7">
        <f t="shared" si="2"/>
        <v>0</v>
      </c>
      <c r="R23" s="6">
        <f t="shared" si="0"/>
        <v>0</v>
      </c>
      <c r="S23" s="368"/>
      <c r="T23" s="54">
        <f t="shared" si="3"/>
        <v>0</v>
      </c>
      <c r="U23" s="54">
        <f t="shared" si="4"/>
        <v>0</v>
      </c>
      <c r="V23" s="54">
        <f t="shared" si="5"/>
        <v>0</v>
      </c>
    </row>
    <row r="24" spans="1:22" ht="25.5" x14ac:dyDescent="0.2">
      <c r="A24" s="11" t="str">
        <f>IF(M24="","",SUBTOTAL(3,$M$5:M24))</f>
        <v/>
      </c>
      <c r="B24" s="370"/>
      <c r="C24" s="371"/>
      <c r="D24" s="369"/>
      <c r="E24" s="369"/>
      <c r="F24" s="369"/>
      <c r="G24" s="45"/>
      <c r="H24" s="369"/>
      <c r="I24" s="39">
        <f t="shared" si="1"/>
        <v>0</v>
      </c>
      <c r="J24" s="368"/>
      <c r="K24" s="2" t="s">
        <v>354</v>
      </c>
      <c r="L24" s="51"/>
      <c r="M24" s="7"/>
      <c r="N24" s="21"/>
      <c r="O24" s="5"/>
      <c r="P24" s="5"/>
      <c r="Q24" s="7">
        <f t="shared" si="2"/>
        <v>0</v>
      </c>
      <c r="R24" s="6">
        <f t="shared" si="0"/>
        <v>0</v>
      </c>
      <c r="S24" s="368"/>
      <c r="T24" s="54">
        <f t="shared" si="3"/>
        <v>0</v>
      </c>
      <c r="U24" s="54">
        <f t="shared" si="4"/>
        <v>0</v>
      </c>
      <c r="V24" s="54">
        <f t="shared" si="5"/>
        <v>0</v>
      </c>
    </row>
    <row r="25" spans="1:22" x14ac:dyDescent="0.2">
      <c r="A25" s="11" t="str">
        <f>IF(M25="","",SUBTOTAL(3,$M$5:M25))</f>
        <v/>
      </c>
      <c r="B25" s="370"/>
      <c r="C25" s="371"/>
      <c r="D25" s="369"/>
      <c r="E25" s="369"/>
      <c r="F25" s="369"/>
      <c r="G25" s="45"/>
      <c r="H25" s="369"/>
      <c r="I25" s="39">
        <f t="shared" si="1"/>
        <v>0</v>
      </c>
      <c r="J25" s="368"/>
      <c r="K25" s="2" t="s">
        <v>355</v>
      </c>
      <c r="L25" s="51"/>
      <c r="M25" s="7"/>
      <c r="N25" s="21"/>
      <c r="O25" s="5"/>
      <c r="P25" s="5"/>
      <c r="Q25" s="7">
        <f t="shared" si="2"/>
        <v>0</v>
      </c>
      <c r="R25" s="6">
        <f t="shared" si="0"/>
        <v>0</v>
      </c>
      <c r="S25" s="368"/>
      <c r="T25" s="54">
        <f t="shared" si="3"/>
        <v>0</v>
      </c>
      <c r="U25" s="54">
        <f t="shared" si="4"/>
        <v>0</v>
      </c>
      <c r="V25" s="54">
        <f t="shared" si="5"/>
        <v>0</v>
      </c>
    </row>
    <row r="26" spans="1:22" ht="25.5" x14ac:dyDescent="0.2">
      <c r="A26" s="11" t="str">
        <f>IF(M26="","",SUBTOTAL(3,$M$5:M26))</f>
        <v/>
      </c>
      <c r="B26" s="370"/>
      <c r="C26" s="371"/>
      <c r="D26" s="369"/>
      <c r="E26" s="369"/>
      <c r="F26" s="369"/>
      <c r="G26" s="45"/>
      <c r="H26" s="369"/>
      <c r="I26" s="39">
        <f t="shared" si="1"/>
        <v>0</v>
      </c>
      <c r="J26" s="368"/>
      <c r="K26" s="2" t="s">
        <v>356</v>
      </c>
      <c r="L26" s="51"/>
      <c r="M26" s="7"/>
      <c r="N26" s="21"/>
      <c r="O26" s="5"/>
      <c r="P26" s="5"/>
      <c r="Q26" s="7">
        <f t="shared" si="2"/>
        <v>0</v>
      </c>
      <c r="R26" s="6">
        <f t="shared" si="0"/>
        <v>0</v>
      </c>
      <c r="S26" s="368"/>
      <c r="T26" s="54">
        <f t="shared" si="3"/>
        <v>0</v>
      </c>
      <c r="U26" s="54">
        <f t="shared" si="4"/>
        <v>0</v>
      </c>
      <c r="V26" s="54">
        <f t="shared" si="5"/>
        <v>0</v>
      </c>
    </row>
    <row r="27" spans="1:22" x14ac:dyDescent="0.2">
      <c r="A27" s="11">
        <f>IF(M27="","",SUBTOTAL(3,$M$5:M27))</f>
        <v>10</v>
      </c>
      <c r="B27" s="370"/>
      <c r="C27" s="371" t="s">
        <v>14</v>
      </c>
      <c r="D27" s="369" t="s">
        <v>334</v>
      </c>
      <c r="E27" s="369"/>
      <c r="F27" s="369" t="s">
        <v>12</v>
      </c>
      <c r="G27" s="46">
        <f>[1]TH!$I$19</f>
        <v>118</v>
      </c>
      <c r="H27" s="369">
        <v>118</v>
      </c>
      <c r="I27" s="39">
        <f t="shared" si="1"/>
        <v>0</v>
      </c>
      <c r="J27" s="368"/>
      <c r="K27" s="4" t="s">
        <v>357</v>
      </c>
      <c r="L27" s="52">
        <f>'[1]Don gia'!$R$18</f>
        <v>18933200</v>
      </c>
      <c r="M27" s="8">
        <f>+'[2]TH lop 6'!$E$18</f>
        <v>18500000</v>
      </c>
      <c r="N27" s="21"/>
      <c r="O27" s="17"/>
      <c r="P27" s="17"/>
      <c r="Q27" s="7">
        <f t="shared" si="2"/>
        <v>18500000</v>
      </c>
      <c r="R27" s="6">
        <f t="shared" si="0"/>
        <v>2183000000</v>
      </c>
      <c r="S27" s="368" t="s">
        <v>376</v>
      </c>
      <c r="T27" s="54">
        <f t="shared" si="3"/>
        <v>433200</v>
      </c>
      <c r="U27" s="54">
        <f t="shared" si="4"/>
        <v>2234117600</v>
      </c>
      <c r="V27" s="54">
        <f t="shared" si="5"/>
        <v>2183000000</v>
      </c>
    </row>
    <row r="28" spans="1:22" x14ac:dyDescent="0.2">
      <c r="A28" s="11" t="str">
        <f>IF(M28="","",SUBTOTAL(3,$M$5:M28))</f>
        <v/>
      </c>
      <c r="B28" s="370"/>
      <c r="C28" s="371"/>
      <c r="D28" s="369"/>
      <c r="E28" s="369"/>
      <c r="F28" s="369"/>
      <c r="G28" s="47"/>
      <c r="H28" s="369"/>
      <c r="I28" s="39">
        <f t="shared" si="1"/>
        <v>0</v>
      </c>
      <c r="J28" s="368"/>
      <c r="K28" s="4" t="s">
        <v>358</v>
      </c>
      <c r="L28" s="52"/>
      <c r="M28" s="8"/>
      <c r="N28" s="21"/>
      <c r="O28" s="17"/>
      <c r="P28" s="17"/>
      <c r="Q28" s="7">
        <f t="shared" si="2"/>
        <v>0</v>
      </c>
      <c r="R28" s="6">
        <f t="shared" si="0"/>
        <v>0</v>
      </c>
      <c r="S28" s="368"/>
      <c r="T28" s="54">
        <f t="shared" si="3"/>
        <v>0</v>
      </c>
      <c r="U28" s="54">
        <f t="shared" si="4"/>
        <v>0</v>
      </c>
      <c r="V28" s="54">
        <f t="shared" si="5"/>
        <v>0</v>
      </c>
    </row>
    <row r="29" spans="1:22" x14ac:dyDescent="0.2">
      <c r="A29" s="11" t="str">
        <f>IF(M29="","",SUBTOTAL(3,$M$5:M29))</f>
        <v/>
      </c>
      <c r="B29" s="370"/>
      <c r="C29" s="371"/>
      <c r="D29" s="369"/>
      <c r="E29" s="369"/>
      <c r="F29" s="369"/>
      <c r="G29" s="47"/>
      <c r="H29" s="369"/>
      <c r="I29" s="39">
        <f t="shared" si="1"/>
        <v>0</v>
      </c>
      <c r="J29" s="368"/>
      <c r="K29" s="4" t="s">
        <v>359</v>
      </c>
      <c r="L29" s="52"/>
      <c r="M29" s="8"/>
      <c r="N29" s="21"/>
      <c r="O29" s="17"/>
      <c r="P29" s="17"/>
      <c r="Q29" s="7">
        <f t="shared" si="2"/>
        <v>0</v>
      </c>
      <c r="R29" s="6">
        <f t="shared" si="0"/>
        <v>0</v>
      </c>
      <c r="S29" s="368"/>
      <c r="T29" s="54">
        <f t="shared" si="3"/>
        <v>0</v>
      </c>
      <c r="U29" s="54">
        <f t="shared" si="4"/>
        <v>0</v>
      </c>
      <c r="V29" s="54">
        <f t="shared" si="5"/>
        <v>0</v>
      </c>
    </row>
    <row r="30" spans="1:22" x14ac:dyDescent="0.2">
      <c r="A30" s="11" t="str">
        <f>IF(M30="","",SUBTOTAL(3,$M$5:M30))</f>
        <v/>
      </c>
      <c r="B30" s="370"/>
      <c r="C30" s="371"/>
      <c r="D30" s="369"/>
      <c r="E30" s="369"/>
      <c r="F30" s="369"/>
      <c r="G30" s="47"/>
      <c r="H30" s="369"/>
      <c r="I30" s="39">
        <f t="shared" si="1"/>
        <v>0</v>
      </c>
      <c r="J30" s="368"/>
      <c r="K30" s="4" t="s">
        <v>360</v>
      </c>
      <c r="L30" s="52"/>
      <c r="M30" s="8"/>
      <c r="N30" s="21"/>
      <c r="O30" s="17"/>
      <c r="P30" s="17"/>
      <c r="Q30" s="7">
        <f t="shared" si="2"/>
        <v>0</v>
      </c>
      <c r="R30" s="6">
        <f t="shared" si="0"/>
        <v>0</v>
      </c>
      <c r="S30" s="368"/>
      <c r="T30" s="54">
        <f t="shared" si="3"/>
        <v>0</v>
      </c>
      <c r="U30" s="54">
        <f t="shared" si="4"/>
        <v>0</v>
      </c>
      <c r="V30" s="54">
        <f t="shared" si="5"/>
        <v>0</v>
      </c>
    </row>
    <row r="31" spans="1:22" x14ac:dyDescent="0.2">
      <c r="A31" s="11" t="str">
        <f>IF(M31="","",SUBTOTAL(3,$M$5:M31))</f>
        <v/>
      </c>
      <c r="B31" s="370"/>
      <c r="C31" s="371"/>
      <c r="D31" s="369"/>
      <c r="E31" s="369"/>
      <c r="F31" s="369"/>
      <c r="G31" s="47"/>
      <c r="H31" s="369"/>
      <c r="I31" s="39">
        <f t="shared" si="1"/>
        <v>0</v>
      </c>
      <c r="J31" s="368"/>
      <c r="K31" s="4" t="s">
        <v>361</v>
      </c>
      <c r="L31" s="52"/>
      <c r="M31" s="8"/>
      <c r="N31" s="21"/>
      <c r="O31" s="17"/>
      <c r="P31" s="17"/>
      <c r="Q31" s="7">
        <f t="shared" si="2"/>
        <v>0</v>
      </c>
      <c r="R31" s="6">
        <f t="shared" si="0"/>
        <v>0</v>
      </c>
      <c r="S31" s="368"/>
      <c r="T31" s="54">
        <f t="shared" si="3"/>
        <v>0</v>
      </c>
      <c r="U31" s="54">
        <f t="shared" si="4"/>
        <v>0</v>
      </c>
      <c r="V31" s="54">
        <f t="shared" si="5"/>
        <v>0</v>
      </c>
    </row>
    <row r="32" spans="1:22" x14ac:dyDescent="0.2">
      <c r="A32" s="11" t="str">
        <f>IF(M32="","",SUBTOTAL(3,$M$5:M32))</f>
        <v/>
      </c>
      <c r="B32" s="370"/>
      <c r="C32" s="371"/>
      <c r="D32" s="369"/>
      <c r="E32" s="369"/>
      <c r="F32" s="369"/>
      <c r="G32" s="47"/>
      <c r="H32" s="369"/>
      <c r="I32" s="39">
        <f t="shared" si="1"/>
        <v>0</v>
      </c>
      <c r="J32" s="368"/>
      <c r="K32" s="4" t="s">
        <v>362</v>
      </c>
      <c r="L32" s="52"/>
      <c r="M32" s="8"/>
      <c r="N32" s="21"/>
      <c r="O32" s="17"/>
      <c r="P32" s="17"/>
      <c r="Q32" s="7">
        <f t="shared" si="2"/>
        <v>0</v>
      </c>
      <c r="R32" s="6">
        <f t="shared" si="0"/>
        <v>0</v>
      </c>
      <c r="S32" s="368"/>
      <c r="T32" s="54">
        <f t="shared" si="3"/>
        <v>0</v>
      </c>
      <c r="U32" s="54">
        <f t="shared" si="4"/>
        <v>0</v>
      </c>
      <c r="V32" s="54">
        <f t="shared" si="5"/>
        <v>0</v>
      </c>
    </row>
    <row r="33" spans="1:22" x14ac:dyDescent="0.2">
      <c r="A33" s="11">
        <f>IF(M33="","",SUBTOTAL(3,$M$5:M33))</f>
        <v>11</v>
      </c>
      <c r="B33" s="370"/>
      <c r="C33" s="371" t="s">
        <v>15</v>
      </c>
      <c r="D33" s="369" t="s">
        <v>334</v>
      </c>
      <c r="E33" s="369" t="s">
        <v>334</v>
      </c>
      <c r="F33" s="369" t="s">
        <v>4</v>
      </c>
      <c r="G33" s="44">
        <f>[1]TH!$I$21</f>
        <v>96</v>
      </c>
      <c r="H33" s="369">
        <v>96</v>
      </c>
      <c r="I33" s="39">
        <f t="shared" si="1"/>
        <v>0</v>
      </c>
      <c r="J33" s="368"/>
      <c r="K33" s="2" t="s">
        <v>363</v>
      </c>
      <c r="L33" s="51">
        <f>'[1]Don gia'!$R$20</f>
        <v>12648000</v>
      </c>
      <c r="M33" s="7">
        <f>+'[2]TH lop 6'!$E$19</f>
        <v>12000000</v>
      </c>
      <c r="N33" s="21"/>
      <c r="O33" s="5"/>
      <c r="P33" s="5"/>
      <c r="Q33" s="7">
        <f t="shared" si="2"/>
        <v>12000000</v>
      </c>
      <c r="R33" s="6">
        <f t="shared" si="0"/>
        <v>1152000000</v>
      </c>
      <c r="S33" s="368" t="s">
        <v>376</v>
      </c>
      <c r="T33" s="54">
        <f t="shared" si="3"/>
        <v>648000</v>
      </c>
      <c r="U33" s="54">
        <f t="shared" si="4"/>
        <v>1214208000</v>
      </c>
      <c r="V33" s="54">
        <f t="shared" si="5"/>
        <v>1152000000</v>
      </c>
    </row>
    <row r="34" spans="1:22" x14ac:dyDescent="0.2">
      <c r="A34" s="11" t="str">
        <f>IF(M34="","",SUBTOTAL(3,$M$5:M34))</f>
        <v/>
      </c>
      <c r="B34" s="370"/>
      <c r="C34" s="371"/>
      <c r="D34" s="369"/>
      <c r="E34" s="369"/>
      <c r="F34" s="369"/>
      <c r="G34" s="45"/>
      <c r="H34" s="369"/>
      <c r="I34" s="39">
        <f t="shared" si="1"/>
        <v>0</v>
      </c>
      <c r="J34" s="368"/>
      <c r="K34" s="2" t="s">
        <v>364</v>
      </c>
      <c r="L34" s="51"/>
      <c r="M34" s="7"/>
      <c r="N34" s="21"/>
      <c r="O34" s="5"/>
      <c r="P34" s="5"/>
      <c r="Q34" s="7">
        <f t="shared" si="2"/>
        <v>0</v>
      </c>
      <c r="R34" s="6">
        <f>Q34*H33</f>
        <v>0</v>
      </c>
      <c r="S34" s="368"/>
      <c r="T34" s="54">
        <f t="shared" si="3"/>
        <v>0</v>
      </c>
      <c r="U34" s="54">
        <f t="shared" si="4"/>
        <v>0</v>
      </c>
      <c r="V34" s="54">
        <f t="shared" si="5"/>
        <v>0</v>
      </c>
    </row>
    <row r="35" spans="1:22" x14ac:dyDescent="0.2">
      <c r="A35" s="11" t="str">
        <f>IF(M35="","",SUBTOTAL(3,$M$5:M35))</f>
        <v/>
      </c>
      <c r="B35" s="370"/>
      <c r="C35" s="371"/>
      <c r="D35" s="369"/>
      <c r="E35" s="369"/>
      <c r="F35" s="369"/>
      <c r="G35" s="45"/>
      <c r="H35" s="369"/>
      <c r="I35" s="39">
        <f t="shared" si="1"/>
        <v>0</v>
      </c>
      <c r="J35" s="368"/>
      <c r="K35" s="2" t="s">
        <v>365</v>
      </c>
      <c r="L35" s="51"/>
      <c r="M35" s="7"/>
      <c r="N35" s="21"/>
      <c r="O35" s="5"/>
      <c r="P35" s="5"/>
      <c r="Q35" s="7">
        <f t="shared" si="2"/>
        <v>0</v>
      </c>
      <c r="R35" s="6">
        <f t="shared" ref="R35:R46" si="6">Q35*H35</f>
        <v>0</v>
      </c>
      <c r="S35" s="368"/>
      <c r="T35" s="54">
        <f t="shared" si="3"/>
        <v>0</v>
      </c>
      <c r="U35" s="54">
        <f t="shared" si="4"/>
        <v>0</v>
      </c>
      <c r="V35" s="54">
        <f t="shared" si="5"/>
        <v>0</v>
      </c>
    </row>
    <row r="36" spans="1:22" x14ac:dyDescent="0.2">
      <c r="A36" s="11" t="str">
        <f>IF(M36="","",SUBTOTAL(3,$M$5:M36))</f>
        <v/>
      </c>
      <c r="B36" s="370"/>
      <c r="C36" s="371"/>
      <c r="D36" s="369"/>
      <c r="E36" s="369"/>
      <c r="F36" s="369"/>
      <c r="G36" s="45"/>
      <c r="H36" s="369"/>
      <c r="I36" s="39">
        <f t="shared" si="1"/>
        <v>0</v>
      </c>
      <c r="J36" s="368"/>
      <c r="K36" s="2" t="s">
        <v>366</v>
      </c>
      <c r="L36" s="51"/>
      <c r="M36" s="7"/>
      <c r="N36" s="21"/>
      <c r="O36" s="5"/>
      <c r="P36" s="5"/>
      <c r="Q36" s="7">
        <f t="shared" si="2"/>
        <v>0</v>
      </c>
      <c r="R36" s="6">
        <f t="shared" si="6"/>
        <v>0</v>
      </c>
      <c r="S36" s="368"/>
      <c r="T36" s="54">
        <f t="shared" si="3"/>
        <v>0</v>
      </c>
      <c r="U36" s="54">
        <f t="shared" si="4"/>
        <v>0</v>
      </c>
      <c r="V36" s="54">
        <f t="shared" si="5"/>
        <v>0</v>
      </c>
    </row>
    <row r="37" spans="1:22" x14ac:dyDescent="0.2">
      <c r="A37" s="11">
        <f>IF(M37="","",SUBTOTAL(3,$M$5:M37))</f>
        <v>12</v>
      </c>
      <c r="B37" s="370"/>
      <c r="C37" s="371" t="s">
        <v>16</v>
      </c>
      <c r="D37" s="369" t="s">
        <v>334</v>
      </c>
      <c r="E37" s="369"/>
      <c r="F37" s="369" t="s">
        <v>4</v>
      </c>
      <c r="G37" s="44">
        <f>[1]TH!$I$22</f>
        <v>86</v>
      </c>
      <c r="H37" s="369">
        <v>86</v>
      </c>
      <c r="I37" s="39">
        <f t="shared" si="1"/>
        <v>0</v>
      </c>
      <c r="J37" s="368"/>
      <c r="K37" s="2" t="s">
        <v>367</v>
      </c>
      <c r="L37" s="51">
        <f>'[1]Don gia'!$R$21</f>
        <v>4489350</v>
      </c>
      <c r="M37" s="7">
        <f>+'[2]TH lop 6'!$E$20</f>
        <v>9000000</v>
      </c>
      <c r="N37" s="21"/>
      <c r="O37" s="5"/>
      <c r="P37" s="5"/>
      <c r="Q37" s="7">
        <f t="shared" si="2"/>
        <v>9000000</v>
      </c>
      <c r="R37" s="6">
        <f t="shared" si="6"/>
        <v>774000000</v>
      </c>
      <c r="S37" s="368" t="s">
        <v>376</v>
      </c>
      <c r="T37" s="54">
        <f t="shared" si="3"/>
        <v>-4510650</v>
      </c>
      <c r="U37" s="54">
        <f t="shared" si="4"/>
        <v>386084100</v>
      </c>
      <c r="V37" s="54">
        <f t="shared" si="5"/>
        <v>774000000</v>
      </c>
    </row>
    <row r="38" spans="1:22" x14ac:dyDescent="0.2">
      <c r="A38" s="11" t="str">
        <f>IF(M38="","",SUBTOTAL(3,$M$5:M38))</f>
        <v/>
      </c>
      <c r="B38" s="370"/>
      <c r="C38" s="371"/>
      <c r="D38" s="369"/>
      <c r="E38" s="369"/>
      <c r="F38" s="369"/>
      <c r="G38" s="47"/>
      <c r="H38" s="369"/>
      <c r="I38" s="39">
        <f t="shared" si="1"/>
        <v>0</v>
      </c>
      <c r="J38" s="368"/>
      <c r="K38" s="4" t="s">
        <v>368</v>
      </c>
      <c r="L38" s="52"/>
      <c r="M38" s="8"/>
      <c r="N38" s="21"/>
      <c r="O38" s="17"/>
      <c r="P38" s="17"/>
      <c r="Q38" s="7">
        <f t="shared" si="2"/>
        <v>0</v>
      </c>
      <c r="R38" s="6">
        <f t="shared" si="6"/>
        <v>0</v>
      </c>
      <c r="S38" s="368"/>
      <c r="T38" s="54">
        <f t="shared" si="3"/>
        <v>0</v>
      </c>
      <c r="U38" s="54">
        <f t="shared" si="4"/>
        <v>0</v>
      </c>
      <c r="V38" s="54">
        <f t="shared" si="5"/>
        <v>0</v>
      </c>
    </row>
    <row r="39" spans="1:22" x14ac:dyDescent="0.2">
      <c r="A39" s="11" t="str">
        <f>IF(M39="","",SUBTOTAL(3,$M$5:M39))</f>
        <v/>
      </c>
      <c r="B39" s="370"/>
      <c r="C39" s="371"/>
      <c r="D39" s="369"/>
      <c r="E39" s="369"/>
      <c r="F39" s="369"/>
      <c r="G39" s="47"/>
      <c r="H39" s="369"/>
      <c r="I39" s="39">
        <f t="shared" si="1"/>
        <v>0</v>
      </c>
      <c r="J39" s="368"/>
      <c r="K39" s="4" t="s">
        <v>369</v>
      </c>
      <c r="L39" s="52"/>
      <c r="M39" s="8"/>
      <c r="N39" s="21"/>
      <c r="O39" s="17"/>
      <c r="P39" s="17"/>
      <c r="Q39" s="7">
        <f t="shared" si="2"/>
        <v>0</v>
      </c>
      <c r="R39" s="6">
        <f t="shared" si="6"/>
        <v>0</v>
      </c>
      <c r="S39" s="368"/>
      <c r="T39" s="54">
        <f t="shared" si="3"/>
        <v>0</v>
      </c>
      <c r="U39" s="54">
        <f t="shared" si="4"/>
        <v>0</v>
      </c>
      <c r="V39" s="54">
        <f t="shared" si="5"/>
        <v>0</v>
      </c>
    </row>
    <row r="40" spans="1:22" x14ac:dyDescent="0.2">
      <c r="A40" s="11" t="str">
        <f>IF(M40="","",SUBTOTAL(3,$M$5:M40))</f>
        <v/>
      </c>
      <c r="B40" s="370"/>
      <c r="C40" s="371"/>
      <c r="D40" s="369"/>
      <c r="E40" s="369"/>
      <c r="F40" s="369"/>
      <c r="G40" s="47"/>
      <c r="H40" s="369"/>
      <c r="I40" s="39">
        <f t="shared" si="1"/>
        <v>0</v>
      </c>
      <c r="J40" s="368"/>
      <c r="K40" s="4" t="s">
        <v>370</v>
      </c>
      <c r="L40" s="52"/>
      <c r="M40" s="8"/>
      <c r="N40" s="21"/>
      <c r="O40" s="17"/>
      <c r="P40" s="17"/>
      <c r="Q40" s="7">
        <f t="shared" si="2"/>
        <v>0</v>
      </c>
      <c r="R40" s="6">
        <f t="shared" si="6"/>
        <v>0</v>
      </c>
      <c r="S40" s="368"/>
      <c r="T40" s="54">
        <f t="shared" si="3"/>
        <v>0</v>
      </c>
      <c r="U40" s="54">
        <f t="shared" si="4"/>
        <v>0</v>
      </c>
      <c r="V40" s="54">
        <f t="shared" si="5"/>
        <v>0</v>
      </c>
    </row>
    <row r="41" spans="1:22" x14ac:dyDescent="0.2">
      <c r="A41" s="11" t="str">
        <f>IF(M41="","",SUBTOTAL(3,$M$5:M41))</f>
        <v/>
      </c>
      <c r="B41" s="370"/>
      <c r="C41" s="371"/>
      <c r="D41" s="369"/>
      <c r="E41" s="369"/>
      <c r="F41" s="369"/>
      <c r="G41" s="47"/>
      <c r="H41" s="369"/>
      <c r="I41" s="39">
        <f t="shared" si="1"/>
        <v>0</v>
      </c>
      <c r="J41" s="368"/>
      <c r="K41" s="4" t="s">
        <v>371</v>
      </c>
      <c r="L41" s="52"/>
      <c r="M41" s="8"/>
      <c r="N41" s="21"/>
      <c r="O41" s="17"/>
      <c r="P41" s="17"/>
      <c r="Q41" s="7">
        <f t="shared" si="2"/>
        <v>0</v>
      </c>
      <c r="R41" s="6">
        <f t="shared" si="6"/>
        <v>0</v>
      </c>
      <c r="S41" s="368"/>
      <c r="T41" s="54">
        <f t="shared" si="3"/>
        <v>0</v>
      </c>
      <c r="U41" s="54">
        <f t="shared" si="4"/>
        <v>0</v>
      </c>
      <c r="V41" s="54">
        <f t="shared" si="5"/>
        <v>0</v>
      </c>
    </row>
    <row r="42" spans="1:22" x14ac:dyDescent="0.2">
      <c r="A42" s="11" t="str">
        <f>IF(M42="","",SUBTOTAL(3,$M$5:M42))</f>
        <v/>
      </c>
      <c r="B42" s="370"/>
      <c r="C42" s="371"/>
      <c r="D42" s="369"/>
      <c r="E42" s="369"/>
      <c r="F42" s="369"/>
      <c r="G42" s="47"/>
      <c r="H42" s="369"/>
      <c r="I42" s="39">
        <f t="shared" si="1"/>
        <v>0</v>
      </c>
      <c r="J42" s="368"/>
      <c r="K42" s="4" t="s">
        <v>372</v>
      </c>
      <c r="L42" s="52"/>
      <c r="M42" s="8"/>
      <c r="N42" s="21"/>
      <c r="O42" s="17"/>
      <c r="P42" s="17"/>
      <c r="Q42" s="7">
        <f t="shared" si="2"/>
        <v>0</v>
      </c>
      <c r="R42" s="6">
        <f t="shared" si="6"/>
        <v>0</v>
      </c>
      <c r="S42" s="368"/>
      <c r="T42" s="54">
        <f t="shared" si="3"/>
        <v>0</v>
      </c>
      <c r="U42" s="54">
        <f t="shared" si="4"/>
        <v>0</v>
      </c>
      <c r="V42" s="54">
        <f t="shared" si="5"/>
        <v>0</v>
      </c>
    </row>
    <row r="43" spans="1:22" x14ac:dyDescent="0.2">
      <c r="A43" s="11" t="str">
        <f>IF(M43="","",SUBTOTAL(3,$M$5:M43))</f>
        <v/>
      </c>
      <c r="B43" s="370"/>
      <c r="C43" s="371"/>
      <c r="D43" s="369"/>
      <c r="E43" s="369"/>
      <c r="F43" s="369"/>
      <c r="G43" s="47"/>
      <c r="H43" s="369"/>
      <c r="I43" s="39">
        <f t="shared" si="1"/>
        <v>0</v>
      </c>
      <c r="J43" s="368"/>
      <c r="K43" s="4" t="s">
        <v>373</v>
      </c>
      <c r="L43" s="52"/>
      <c r="M43" s="8"/>
      <c r="N43" s="21"/>
      <c r="O43" s="17"/>
      <c r="P43" s="17"/>
      <c r="Q43" s="7">
        <f t="shared" si="2"/>
        <v>0</v>
      </c>
      <c r="R43" s="6">
        <f t="shared" si="6"/>
        <v>0</v>
      </c>
      <c r="S43" s="368"/>
      <c r="T43" s="54">
        <f t="shared" si="3"/>
        <v>0</v>
      </c>
      <c r="U43" s="54">
        <f t="shared" si="4"/>
        <v>0</v>
      </c>
      <c r="V43" s="54">
        <f t="shared" si="5"/>
        <v>0</v>
      </c>
    </row>
    <row r="44" spans="1:22" x14ac:dyDescent="0.2">
      <c r="A44" s="11" t="str">
        <f>IF(M44="","",SUBTOTAL(3,$M$5:M44))</f>
        <v/>
      </c>
      <c r="B44" s="370"/>
      <c r="C44" s="371"/>
      <c r="D44" s="369"/>
      <c r="E44" s="369"/>
      <c r="F44" s="369"/>
      <c r="G44" s="47"/>
      <c r="H44" s="369"/>
      <c r="I44" s="39">
        <f t="shared" si="1"/>
        <v>0</v>
      </c>
      <c r="J44" s="368"/>
      <c r="K44" s="4" t="s">
        <v>374</v>
      </c>
      <c r="L44" s="52"/>
      <c r="M44" s="8"/>
      <c r="N44" s="21"/>
      <c r="O44" s="17"/>
      <c r="P44" s="17"/>
      <c r="Q44" s="7">
        <f t="shared" si="2"/>
        <v>0</v>
      </c>
      <c r="R44" s="6">
        <f t="shared" si="6"/>
        <v>0</v>
      </c>
      <c r="S44" s="368"/>
      <c r="T44" s="54">
        <f t="shared" si="3"/>
        <v>0</v>
      </c>
      <c r="U44" s="54">
        <f t="shared" si="4"/>
        <v>0</v>
      </c>
      <c r="V44" s="54">
        <f t="shared" si="5"/>
        <v>0</v>
      </c>
    </row>
    <row r="45" spans="1:22" x14ac:dyDescent="0.2">
      <c r="A45" s="11" t="str">
        <f>IF(M45="","",SUBTOTAL(3,$M$5:M45))</f>
        <v/>
      </c>
      <c r="B45" s="370"/>
      <c r="C45" s="371"/>
      <c r="D45" s="369"/>
      <c r="E45" s="369"/>
      <c r="F45" s="369"/>
      <c r="G45" s="47"/>
      <c r="H45" s="369"/>
      <c r="I45" s="39">
        <f t="shared" si="1"/>
        <v>0</v>
      </c>
      <c r="J45" s="368"/>
      <c r="K45" s="4" t="s">
        <v>375</v>
      </c>
      <c r="L45" s="52"/>
      <c r="M45" s="8"/>
      <c r="N45" s="21"/>
      <c r="O45" s="17"/>
      <c r="P45" s="17"/>
      <c r="Q45" s="7">
        <f t="shared" si="2"/>
        <v>0</v>
      </c>
      <c r="R45" s="6">
        <f t="shared" si="6"/>
        <v>0</v>
      </c>
      <c r="S45" s="368"/>
      <c r="T45" s="54">
        <f t="shared" si="3"/>
        <v>0</v>
      </c>
      <c r="U45" s="54">
        <f t="shared" si="4"/>
        <v>0</v>
      </c>
      <c r="V45" s="54">
        <f t="shared" si="5"/>
        <v>0</v>
      </c>
    </row>
    <row r="46" spans="1:22" x14ac:dyDescent="0.2">
      <c r="A46" s="11">
        <f>IF(M46="","",SUBTOTAL(3,$M$5:M46))</f>
        <v>13</v>
      </c>
      <c r="B46" s="370"/>
      <c r="C46" s="371" t="s">
        <v>17</v>
      </c>
      <c r="D46" s="369" t="s">
        <v>334</v>
      </c>
      <c r="E46" s="369" t="s">
        <v>334</v>
      </c>
      <c r="F46" s="369" t="s">
        <v>4</v>
      </c>
      <c r="G46" s="44">
        <f>[1]TH!$I$24</f>
        <v>152</v>
      </c>
      <c r="H46" s="369">
        <v>152</v>
      </c>
      <c r="I46" s="39">
        <f t="shared" si="1"/>
        <v>0</v>
      </c>
      <c r="J46" s="368"/>
      <c r="K46" s="2" t="s">
        <v>377</v>
      </c>
      <c r="L46" s="51">
        <f>'[1]Don gia'!$R$23</f>
        <v>1647525</v>
      </c>
      <c r="M46" s="7">
        <f>+'[2]TH lop 6'!$E$21</f>
        <v>4384800</v>
      </c>
      <c r="N46" s="21"/>
      <c r="O46" s="5"/>
      <c r="P46" s="5"/>
      <c r="Q46" s="7">
        <f t="shared" si="2"/>
        <v>4384800</v>
      </c>
      <c r="R46" s="6">
        <f t="shared" si="6"/>
        <v>666489600</v>
      </c>
      <c r="S46" s="368"/>
      <c r="T46" s="54">
        <f t="shared" si="3"/>
        <v>-2737275</v>
      </c>
      <c r="U46" s="54">
        <f t="shared" si="4"/>
        <v>250423800</v>
      </c>
      <c r="V46" s="54">
        <f t="shared" si="5"/>
        <v>666489600</v>
      </c>
    </row>
    <row r="47" spans="1:22" x14ac:dyDescent="0.2">
      <c r="A47" s="11" t="str">
        <f>IF(M47="","",SUBTOTAL(3,$M$5:M47))</f>
        <v/>
      </c>
      <c r="B47" s="370"/>
      <c r="C47" s="371"/>
      <c r="D47" s="369"/>
      <c r="E47" s="369"/>
      <c r="F47" s="369"/>
      <c r="G47" s="45"/>
      <c r="H47" s="369"/>
      <c r="I47" s="39">
        <f t="shared" si="1"/>
        <v>0</v>
      </c>
      <c r="J47" s="368"/>
      <c r="K47" s="2" t="s">
        <v>378</v>
      </c>
      <c r="L47" s="51"/>
      <c r="M47" s="7"/>
      <c r="N47" s="21"/>
      <c r="O47" s="5"/>
      <c r="P47" s="5"/>
      <c r="Q47" s="7">
        <f t="shared" si="2"/>
        <v>0</v>
      </c>
      <c r="R47" s="6">
        <f>Q47*H46</f>
        <v>0</v>
      </c>
      <c r="S47" s="368"/>
      <c r="T47" s="54">
        <f t="shared" si="3"/>
        <v>0</v>
      </c>
      <c r="U47" s="54">
        <f t="shared" si="4"/>
        <v>0</v>
      </c>
      <c r="V47" s="54">
        <f t="shared" si="5"/>
        <v>0</v>
      </c>
    </row>
    <row r="48" spans="1:22" x14ac:dyDescent="0.2">
      <c r="A48" s="11" t="str">
        <f>IF(M48="","",SUBTOTAL(3,$M$5:M48))</f>
        <v/>
      </c>
      <c r="B48" s="370"/>
      <c r="C48" s="371"/>
      <c r="D48" s="369"/>
      <c r="E48" s="369"/>
      <c r="F48" s="369"/>
      <c r="G48" s="45"/>
      <c r="H48" s="369"/>
      <c r="I48" s="39">
        <f t="shared" si="1"/>
        <v>0</v>
      </c>
      <c r="J48" s="368"/>
      <c r="K48" s="2" t="s">
        <v>379</v>
      </c>
      <c r="L48" s="51"/>
      <c r="M48" s="7"/>
      <c r="N48" s="21"/>
      <c r="O48" s="5"/>
      <c r="P48" s="5"/>
      <c r="Q48" s="7">
        <f t="shared" si="2"/>
        <v>0</v>
      </c>
      <c r="R48" s="6">
        <f t="shared" ref="R48:R111" si="7">Q48*H48</f>
        <v>0</v>
      </c>
      <c r="S48" s="368"/>
      <c r="T48" s="54">
        <f t="shared" si="3"/>
        <v>0</v>
      </c>
      <c r="U48" s="54">
        <f t="shared" si="4"/>
        <v>0</v>
      </c>
      <c r="V48" s="54">
        <f t="shared" si="5"/>
        <v>0</v>
      </c>
    </row>
    <row r="49" spans="1:22" x14ac:dyDescent="0.2">
      <c r="A49" s="11" t="str">
        <f>IF(M49="","",SUBTOTAL(3,$M$5:M49))</f>
        <v/>
      </c>
      <c r="B49" s="370"/>
      <c r="C49" s="371"/>
      <c r="D49" s="369"/>
      <c r="E49" s="369"/>
      <c r="F49" s="369"/>
      <c r="G49" s="45"/>
      <c r="H49" s="369"/>
      <c r="I49" s="39">
        <f t="shared" si="1"/>
        <v>0</v>
      </c>
      <c r="J49" s="368"/>
      <c r="K49" s="2" t="s">
        <v>380</v>
      </c>
      <c r="L49" s="51"/>
      <c r="M49" s="7"/>
      <c r="N49" s="21"/>
      <c r="O49" s="5"/>
      <c r="P49" s="5"/>
      <c r="Q49" s="7">
        <f t="shared" si="2"/>
        <v>0</v>
      </c>
      <c r="R49" s="6">
        <f t="shared" si="7"/>
        <v>0</v>
      </c>
      <c r="S49" s="368"/>
      <c r="T49" s="54">
        <f t="shared" si="3"/>
        <v>0</v>
      </c>
      <c r="U49" s="54">
        <f t="shared" si="4"/>
        <v>0</v>
      </c>
      <c r="V49" s="54">
        <f t="shared" si="5"/>
        <v>0</v>
      </c>
    </row>
    <row r="50" spans="1:22" x14ac:dyDescent="0.2">
      <c r="A50" s="11" t="str">
        <f>IF(M50="","",SUBTOTAL(3,$M$5:M50))</f>
        <v/>
      </c>
      <c r="B50" s="370"/>
      <c r="C50" s="371"/>
      <c r="D50" s="369"/>
      <c r="E50" s="369"/>
      <c r="F50" s="369"/>
      <c r="G50" s="45"/>
      <c r="H50" s="369"/>
      <c r="I50" s="39">
        <f t="shared" si="1"/>
        <v>0</v>
      </c>
      <c r="J50" s="368"/>
      <c r="K50" s="2" t="s">
        <v>381</v>
      </c>
      <c r="L50" s="51"/>
      <c r="M50" s="7"/>
      <c r="N50" s="21"/>
      <c r="O50" s="5"/>
      <c r="P50" s="5"/>
      <c r="Q50" s="7">
        <f t="shared" si="2"/>
        <v>0</v>
      </c>
      <c r="R50" s="6">
        <f t="shared" si="7"/>
        <v>0</v>
      </c>
      <c r="S50" s="368"/>
      <c r="T50" s="54">
        <f t="shared" si="3"/>
        <v>0</v>
      </c>
      <c r="U50" s="54">
        <f t="shared" si="4"/>
        <v>0</v>
      </c>
      <c r="V50" s="54">
        <f t="shared" si="5"/>
        <v>0</v>
      </c>
    </row>
    <row r="51" spans="1:22" x14ac:dyDescent="0.2">
      <c r="A51" s="11">
        <f>IF(M51="","",SUBTOTAL(3,$M$5:M51))</f>
        <v>14</v>
      </c>
      <c r="B51" s="370"/>
      <c r="C51" s="371" t="s">
        <v>18</v>
      </c>
      <c r="D51" s="369"/>
      <c r="E51" s="369" t="s">
        <v>334</v>
      </c>
      <c r="F51" s="369" t="s">
        <v>19</v>
      </c>
      <c r="G51" s="44">
        <f>[1]TH!$I$25</f>
        <v>153</v>
      </c>
      <c r="H51" s="369">
        <v>153</v>
      </c>
      <c r="I51" s="39">
        <f t="shared" si="1"/>
        <v>0</v>
      </c>
      <c r="J51" s="368"/>
      <c r="K51" s="2" t="s">
        <v>382</v>
      </c>
      <c r="L51" s="51">
        <f>'[1]Don gia'!$R$24</f>
        <v>860725</v>
      </c>
      <c r="M51" s="7">
        <f>+'[2]TH lop 6'!$E$22</f>
        <v>937439.99999999988</v>
      </c>
      <c r="N51" s="21"/>
      <c r="O51" s="5"/>
      <c r="P51" s="5"/>
      <c r="Q51" s="7">
        <f t="shared" si="2"/>
        <v>937439.99999999988</v>
      </c>
      <c r="R51" s="6">
        <f t="shared" si="7"/>
        <v>143428319.99999997</v>
      </c>
      <c r="S51" s="368"/>
      <c r="T51" s="54">
        <f t="shared" si="3"/>
        <v>-76714.999999999884</v>
      </c>
      <c r="U51" s="54">
        <f t="shared" si="4"/>
        <v>131690925</v>
      </c>
      <c r="V51" s="54">
        <f t="shared" si="5"/>
        <v>143428319.99999997</v>
      </c>
    </row>
    <row r="52" spans="1:22" x14ac:dyDescent="0.2">
      <c r="A52" s="11" t="str">
        <f>IF(M52="","",SUBTOTAL(3,$M$5:M52))</f>
        <v/>
      </c>
      <c r="B52" s="370"/>
      <c r="C52" s="371"/>
      <c r="D52" s="369"/>
      <c r="E52" s="369"/>
      <c r="F52" s="369"/>
      <c r="G52" s="45"/>
      <c r="H52" s="369"/>
      <c r="I52" s="39">
        <f t="shared" si="1"/>
        <v>0</v>
      </c>
      <c r="J52" s="368"/>
      <c r="K52" s="2" t="s">
        <v>383</v>
      </c>
      <c r="L52" s="51"/>
      <c r="M52" s="7"/>
      <c r="N52" s="21"/>
      <c r="O52" s="5"/>
      <c r="P52" s="5"/>
      <c r="Q52" s="7">
        <f t="shared" si="2"/>
        <v>0</v>
      </c>
      <c r="R52" s="6">
        <f t="shared" si="7"/>
        <v>0</v>
      </c>
      <c r="S52" s="368"/>
      <c r="T52" s="54">
        <f t="shared" si="3"/>
        <v>0</v>
      </c>
      <c r="U52" s="54">
        <f t="shared" si="4"/>
        <v>0</v>
      </c>
      <c r="V52" s="54">
        <f t="shared" si="5"/>
        <v>0</v>
      </c>
    </row>
    <row r="53" spans="1:22" x14ac:dyDescent="0.2">
      <c r="A53" s="11" t="str">
        <f>IF(M53="","",SUBTOTAL(3,$M$5:M53))</f>
        <v/>
      </c>
      <c r="B53" s="370"/>
      <c r="C53" s="371"/>
      <c r="D53" s="369"/>
      <c r="E53" s="369"/>
      <c r="F53" s="369"/>
      <c r="G53" s="45"/>
      <c r="H53" s="369"/>
      <c r="I53" s="39">
        <f t="shared" si="1"/>
        <v>0</v>
      </c>
      <c r="J53" s="368"/>
      <c r="K53" s="2" t="s">
        <v>384</v>
      </c>
      <c r="L53" s="51"/>
      <c r="M53" s="7"/>
      <c r="N53" s="21"/>
      <c r="O53" s="5"/>
      <c r="P53" s="5"/>
      <c r="Q53" s="7">
        <f t="shared" si="2"/>
        <v>0</v>
      </c>
      <c r="R53" s="6">
        <f t="shared" si="7"/>
        <v>0</v>
      </c>
      <c r="S53" s="368"/>
      <c r="T53" s="54">
        <f t="shared" si="3"/>
        <v>0</v>
      </c>
      <c r="U53" s="54">
        <f t="shared" si="4"/>
        <v>0</v>
      </c>
      <c r="V53" s="54">
        <f t="shared" si="5"/>
        <v>0</v>
      </c>
    </row>
    <row r="54" spans="1:22" x14ac:dyDescent="0.2">
      <c r="A54" s="11" t="str">
        <f>IF(M54="","",SUBTOTAL(3,$M$5:M54))</f>
        <v/>
      </c>
      <c r="B54" s="370"/>
      <c r="C54" s="371"/>
      <c r="D54" s="369"/>
      <c r="E54" s="369"/>
      <c r="F54" s="369"/>
      <c r="G54" s="45"/>
      <c r="H54" s="369"/>
      <c r="I54" s="39">
        <f t="shared" si="1"/>
        <v>0</v>
      </c>
      <c r="J54" s="368"/>
      <c r="K54" s="2" t="s">
        <v>385</v>
      </c>
      <c r="L54" s="51"/>
      <c r="M54" s="7"/>
      <c r="N54" s="21"/>
      <c r="O54" s="5"/>
      <c r="P54" s="5"/>
      <c r="Q54" s="7">
        <f t="shared" si="2"/>
        <v>0</v>
      </c>
      <c r="R54" s="6">
        <f t="shared" si="7"/>
        <v>0</v>
      </c>
      <c r="S54" s="368"/>
      <c r="T54" s="54">
        <f t="shared" si="3"/>
        <v>0</v>
      </c>
      <c r="U54" s="54">
        <f t="shared" si="4"/>
        <v>0</v>
      </c>
      <c r="V54" s="54">
        <f t="shared" si="5"/>
        <v>0</v>
      </c>
    </row>
    <row r="55" spans="1:22" x14ac:dyDescent="0.2">
      <c r="A55" s="11" t="str">
        <f>IF(M55="","",SUBTOTAL(3,$M$5:M55))</f>
        <v/>
      </c>
      <c r="B55" s="370"/>
      <c r="C55" s="371"/>
      <c r="D55" s="369"/>
      <c r="E55" s="369"/>
      <c r="F55" s="369"/>
      <c r="G55" s="45"/>
      <c r="H55" s="369"/>
      <c r="I55" s="39">
        <f t="shared" si="1"/>
        <v>0</v>
      </c>
      <c r="J55" s="368"/>
      <c r="K55" s="2" t="s">
        <v>386</v>
      </c>
      <c r="L55" s="51"/>
      <c r="M55" s="7"/>
      <c r="N55" s="21"/>
      <c r="O55" s="5"/>
      <c r="P55" s="5"/>
      <c r="Q55" s="7">
        <f t="shared" si="2"/>
        <v>0</v>
      </c>
      <c r="R55" s="6">
        <f t="shared" si="7"/>
        <v>0</v>
      </c>
      <c r="S55" s="368"/>
      <c r="T55" s="54">
        <f t="shared" si="3"/>
        <v>0</v>
      </c>
      <c r="U55" s="54">
        <f t="shared" si="4"/>
        <v>0</v>
      </c>
      <c r="V55" s="54">
        <f t="shared" si="5"/>
        <v>0</v>
      </c>
    </row>
    <row r="56" spans="1:22" x14ac:dyDescent="0.2">
      <c r="A56" s="11" t="str">
        <f>IF(M56="","",SUBTOTAL(3,$M$5:M56))</f>
        <v/>
      </c>
      <c r="B56" s="11"/>
      <c r="C56" s="37" t="s">
        <v>20</v>
      </c>
      <c r="D56" s="35"/>
      <c r="E56" s="35"/>
      <c r="F56" s="35"/>
      <c r="G56" s="45"/>
      <c r="H56" s="35"/>
      <c r="I56" s="39">
        <f t="shared" si="1"/>
        <v>0</v>
      </c>
      <c r="J56" s="9"/>
      <c r="K56" s="2"/>
      <c r="L56" s="51"/>
      <c r="M56" s="7"/>
      <c r="N56" s="21"/>
      <c r="O56" s="5"/>
      <c r="P56" s="5"/>
      <c r="Q56" s="7">
        <f t="shared" si="2"/>
        <v>0</v>
      </c>
      <c r="R56" s="6">
        <f t="shared" si="7"/>
        <v>0</v>
      </c>
      <c r="S56" s="9"/>
      <c r="T56" s="54">
        <f t="shared" si="3"/>
        <v>0</v>
      </c>
      <c r="U56" s="54">
        <f t="shared" si="4"/>
        <v>0</v>
      </c>
      <c r="V56" s="54">
        <f t="shared" si="5"/>
        <v>0</v>
      </c>
    </row>
    <row r="57" spans="1:22" x14ac:dyDescent="0.2">
      <c r="A57" s="11" t="str">
        <f>IF(M57="","",SUBTOTAL(3,$M$5:M57))</f>
        <v/>
      </c>
      <c r="B57" s="12" t="s">
        <v>21</v>
      </c>
      <c r="C57" s="40" t="s">
        <v>22</v>
      </c>
      <c r="D57" s="37"/>
      <c r="E57" s="37"/>
      <c r="F57" s="37"/>
      <c r="G57" s="45"/>
      <c r="H57" s="35"/>
      <c r="I57" s="39">
        <f t="shared" si="1"/>
        <v>0</v>
      </c>
      <c r="J57" s="9"/>
      <c r="K57" s="2"/>
      <c r="L57" s="51"/>
      <c r="M57" s="7"/>
      <c r="N57" s="21"/>
      <c r="O57" s="5"/>
      <c r="P57" s="5"/>
      <c r="Q57" s="7">
        <f t="shared" si="2"/>
        <v>0</v>
      </c>
      <c r="R57" s="6">
        <f t="shared" si="7"/>
        <v>0</v>
      </c>
      <c r="S57" s="9"/>
      <c r="T57" s="54">
        <f t="shared" si="3"/>
        <v>0</v>
      </c>
      <c r="U57" s="54">
        <f t="shared" si="4"/>
        <v>0</v>
      </c>
      <c r="V57" s="54">
        <f t="shared" si="5"/>
        <v>0</v>
      </c>
    </row>
    <row r="58" spans="1:22" x14ac:dyDescent="0.2">
      <c r="A58" s="11" t="str">
        <f>IF(M58="","",SUBTOTAL(3,$M$5:M58))</f>
        <v/>
      </c>
      <c r="B58" s="12"/>
      <c r="C58" s="40" t="s">
        <v>23</v>
      </c>
      <c r="D58" s="37"/>
      <c r="E58" s="37"/>
      <c r="F58" s="37"/>
      <c r="G58" s="45"/>
      <c r="H58" s="35"/>
      <c r="I58" s="39">
        <f t="shared" si="1"/>
        <v>0</v>
      </c>
      <c r="J58" s="9"/>
      <c r="K58" s="2"/>
      <c r="L58" s="51"/>
      <c r="M58" s="7"/>
      <c r="N58" s="21"/>
      <c r="O58" s="5"/>
      <c r="P58" s="5"/>
      <c r="Q58" s="7">
        <f t="shared" si="2"/>
        <v>0</v>
      </c>
      <c r="R58" s="6">
        <f t="shared" si="7"/>
        <v>0</v>
      </c>
      <c r="S58" s="9"/>
      <c r="T58" s="54">
        <f t="shared" si="3"/>
        <v>0</v>
      </c>
      <c r="U58" s="54">
        <f t="shared" si="4"/>
        <v>0</v>
      </c>
      <c r="V58" s="54">
        <f t="shared" si="5"/>
        <v>0</v>
      </c>
    </row>
    <row r="59" spans="1:22" ht="51" x14ac:dyDescent="0.2">
      <c r="A59" s="11">
        <f>IF(M59="","",SUBTOTAL(3,$M$5:M59))</f>
        <v>15</v>
      </c>
      <c r="B59" s="370"/>
      <c r="C59" s="371" t="s">
        <v>24</v>
      </c>
      <c r="D59" s="369" t="s">
        <v>334</v>
      </c>
      <c r="E59" s="369"/>
      <c r="F59" s="369" t="s">
        <v>12</v>
      </c>
      <c r="G59" s="44">
        <f>[1]TH!$I$29</f>
        <v>214</v>
      </c>
      <c r="H59" s="369">
        <v>211</v>
      </c>
      <c r="I59" s="39">
        <f t="shared" si="1"/>
        <v>3</v>
      </c>
      <c r="J59" s="368" t="s">
        <v>387</v>
      </c>
      <c r="K59" s="2" t="s">
        <v>388</v>
      </c>
      <c r="L59" s="51">
        <f>'[1]Don gia'!$R$28</f>
        <v>46581</v>
      </c>
      <c r="M59" s="7">
        <f>+'[2]TH lop 6'!$E$26</f>
        <v>33810</v>
      </c>
      <c r="N59" s="21">
        <v>52000</v>
      </c>
      <c r="O59" s="5"/>
      <c r="P59" s="5">
        <f>[4]L6!$I$22</f>
        <v>67000</v>
      </c>
      <c r="Q59" s="7">
        <f t="shared" si="2"/>
        <v>33810</v>
      </c>
      <c r="R59" s="6">
        <f t="shared" si="7"/>
        <v>7133910</v>
      </c>
      <c r="S59" s="368"/>
      <c r="T59" s="54">
        <f t="shared" si="3"/>
        <v>12771</v>
      </c>
      <c r="U59" s="54">
        <f t="shared" si="4"/>
        <v>9968334</v>
      </c>
      <c r="V59" s="54">
        <f t="shared" si="5"/>
        <v>7235340</v>
      </c>
    </row>
    <row r="60" spans="1:22" ht="25.5" x14ac:dyDescent="0.2">
      <c r="A60" s="11" t="str">
        <f>IF(M60="","",SUBTOTAL(3,$M$5:M60))</f>
        <v/>
      </c>
      <c r="B60" s="370"/>
      <c r="C60" s="371"/>
      <c r="D60" s="369"/>
      <c r="E60" s="369"/>
      <c r="F60" s="369"/>
      <c r="G60" s="45"/>
      <c r="H60" s="369"/>
      <c r="I60" s="39">
        <f t="shared" si="1"/>
        <v>0</v>
      </c>
      <c r="J60" s="368"/>
      <c r="K60" s="2" t="s">
        <v>389</v>
      </c>
      <c r="L60" s="51"/>
      <c r="M60" s="7"/>
      <c r="N60" s="21"/>
      <c r="O60" s="5"/>
      <c r="P60" s="5"/>
      <c r="Q60" s="7">
        <f t="shared" si="2"/>
        <v>0</v>
      </c>
      <c r="R60" s="6">
        <f t="shared" si="7"/>
        <v>0</v>
      </c>
      <c r="S60" s="368"/>
      <c r="T60" s="54">
        <f t="shared" si="3"/>
        <v>0</v>
      </c>
      <c r="U60" s="54">
        <f t="shared" si="4"/>
        <v>0</v>
      </c>
      <c r="V60" s="54">
        <f t="shared" si="5"/>
        <v>0</v>
      </c>
    </row>
    <row r="61" spans="1:22" ht="38.25" x14ac:dyDescent="0.2">
      <c r="A61" s="11" t="str">
        <f>IF(M61="","",SUBTOTAL(3,$M$5:M61))</f>
        <v/>
      </c>
      <c r="B61" s="370"/>
      <c r="C61" s="371"/>
      <c r="D61" s="369"/>
      <c r="E61" s="369"/>
      <c r="F61" s="369"/>
      <c r="G61" s="45"/>
      <c r="H61" s="369"/>
      <c r="I61" s="39">
        <f t="shared" si="1"/>
        <v>0</v>
      </c>
      <c r="J61" s="368"/>
      <c r="K61" s="2" t="s">
        <v>390</v>
      </c>
      <c r="L61" s="51"/>
      <c r="M61" s="7"/>
      <c r="N61" s="21"/>
      <c r="O61" s="5"/>
      <c r="P61" s="5"/>
      <c r="Q61" s="7">
        <f t="shared" si="2"/>
        <v>0</v>
      </c>
      <c r="R61" s="6">
        <f t="shared" si="7"/>
        <v>0</v>
      </c>
      <c r="S61" s="368"/>
      <c r="T61" s="54">
        <f t="shared" si="3"/>
        <v>0</v>
      </c>
      <c r="U61" s="54">
        <f t="shared" si="4"/>
        <v>0</v>
      </c>
      <c r="V61" s="54">
        <f t="shared" si="5"/>
        <v>0</v>
      </c>
    </row>
    <row r="62" spans="1:22" ht="76.5" x14ac:dyDescent="0.2">
      <c r="A62" s="11">
        <f>IF(M62="","",SUBTOTAL(3,$M$5:M62))</f>
        <v>16</v>
      </c>
      <c r="B62" s="370"/>
      <c r="C62" s="371" t="s">
        <v>25</v>
      </c>
      <c r="D62" s="369" t="s">
        <v>334</v>
      </c>
      <c r="E62" s="369"/>
      <c r="F62" s="369" t="s">
        <v>12</v>
      </c>
      <c r="G62" s="44">
        <f>[1]TH!$I$30</f>
        <v>215</v>
      </c>
      <c r="H62" s="369">
        <v>214</v>
      </c>
      <c r="I62" s="39">
        <f t="shared" si="1"/>
        <v>1</v>
      </c>
      <c r="J62" s="368" t="s">
        <v>387</v>
      </c>
      <c r="K62" s="2" t="s">
        <v>391</v>
      </c>
      <c r="L62" s="51">
        <f>'[1]Don gia'!$R$29</f>
        <v>66175</v>
      </c>
      <c r="M62" s="7">
        <f>+'[2]TH lop 6'!$E$27</f>
        <v>49980</v>
      </c>
      <c r="N62" s="21">
        <v>67000</v>
      </c>
      <c r="O62" s="5"/>
      <c r="P62" s="5">
        <f>+[4]L6!$I$25</f>
        <v>100500</v>
      </c>
      <c r="Q62" s="7">
        <f t="shared" si="2"/>
        <v>49980</v>
      </c>
      <c r="R62" s="6">
        <f t="shared" si="7"/>
        <v>10695720</v>
      </c>
      <c r="S62" s="368"/>
      <c r="T62" s="54">
        <f t="shared" si="3"/>
        <v>16195</v>
      </c>
      <c r="U62" s="54">
        <f t="shared" si="4"/>
        <v>14227625</v>
      </c>
      <c r="V62" s="54">
        <f t="shared" si="5"/>
        <v>10745700</v>
      </c>
    </row>
    <row r="63" spans="1:22" x14ac:dyDescent="0.2">
      <c r="A63" s="11" t="str">
        <f>IF(M63="","",SUBTOTAL(3,$M$5:M63))</f>
        <v/>
      </c>
      <c r="B63" s="370"/>
      <c r="C63" s="371"/>
      <c r="D63" s="369"/>
      <c r="E63" s="369"/>
      <c r="F63" s="369"/>
      <c r="G63" s="45"/>
      <c r="H63" s="369"/>
      <c r="I63" s="39">
        <f t="shared" si="1"/>
        <v>0</v>
      </c>
      <c r="J63" s="368"/>
      <c r="K63" s="2" t="s">
        <v>392</v>
      </c>
      <c r="L63" s="51"/>
      <c r="M63" s="7"/>
      <c r="N63" s="21"/>
      <c r="O63" s="5"/>
      <c r="P63" s="5"/>
      <c r="Q63" s="7">
        <f t="shared" si="2"/>
        <v>0</v>
      </c>
      <c r="R63" s="6">
        <f t="shared" si="7"/>
        <v>0</v>
      </c>
      <c r="S63" s="368"/>
      <c r="T63" s="54">
        <f t="shared" si="3"/>
        <v>0</v>
      </c>
      <c r="U63" s="54">
        <f t="shared" si="4"/>
        <v>0</v>
      </c>
      <c r="V63" s="54">
        <f t="shared" si="5"/>
        <v>0</v>
      </c>
    </row>
    <row r="64" spans="1:22" ht="25.5" x14ac:dyDescent="0.2">
      <c r="A64" s="11" t="str">
        <f>IF(M64="","",SUBTOTAL(3,$M$5:M64))</f>
        <v/>
      </c>
      <c r="B64" s="370"/>
      <c r="C64" s="371"/>
      <c r="D64" s="369"/>
      <c r="E64" s="369"/>
      <c r="F64" s="369"/>
      <c r="G64" s="45"/>
      <c r="H64" s="369"/>
      <c r="I64" s="39">
        <f t="shared" si="1"/>
        <v>0</v>
      </c>
      <c r="J64" s="368"/>
      <c r="K64" s="2" t="s">
        <v>393</v>
      </c>
      <c r="L64" s="51"/>
      <c r="M64" s="7"/>
      <c r="N64" s="21"/>
      <c r="O64" s="5"/>
      <c r="P64" s="5"/>
      <c r="Q64" s="7">
        <f t="shared" si="2"/>
        <v>0</v>
      </c>
      <c r="R64" s="6">
        <f t="shared" si="7"/>
        <v>0</v>
      </c>
      <c r="S64" s="368"/>
      <c r="T64" s="54">
        <f t="shared" si="3"/>
        <v>0</v>
      </c>
      <c r="U64" s="54">
        <f t="shared" si="4"/>
        <v>0</v>
      </c>
      <c r="V64" s="54">
        <f t="shared" si="5"/>
        <v>0</v>
      </c>
    </row>
    <row r="65" spans="1:22" ht="25.5" x14ac:dyDescent="0.2">
      <c r="A65" s="11" t="str">
        <f>IF(M65="","",SUBTOTAL(3,$M$5:M65))</f>
        <v/>
      </c>
      <c r="B65" s="370"/>
      <c r="C65" s="371"/>
      <c r="D65" s="369"/>
      <c r="E65" s="369"/>
      <c r="F65" s="369"/>
      <c r="G65" s="45"/>
      <c r="H65" s="369"/>
      <c r="I65" s="39">
        <f t="shared" si="1"/>
        <v>0</v>
      </c>
      <c r="J65" s="368"/>
      <c r="K65" s="2" t="s">
        <v>394</v>
      </c>
      <c r="L65" s="51"/>
      <c r="M65" s="7"/>
      <c r="N65" s="21"/>
      <c r="O65" s="5"/>
      <c r="P65" s="5"/>
      <c r="Q65" s="7">
        <f t="shared" si="2"/>
        <v>0</v>
      </c>
      <c r="R65" s="6">
        <f t="shared" si="7"/>
        <v>0</v>
      </c>
      <c r="S65" s="368"/>
      <c r="T65" s="54">
        <f t="shared" si="3"/>
        <v>0</v>
      </c>
      <c r="U65" s="54">
        <f t="shared" si="4"/>
        <v>0</v>
      </c>
      <c r="V65" s="54">
        <f t="shared" si="5"/>
        <v>0</v>
      </c>
    </row>
    <row r="66" spans="1:22" ht="51" x14ac:dyDescent="0.2">
      <c r="A66" s="11">
        <f>IF(M66="","",SUBTOTAL(3,$M$5:M66))</f>
        <v>17</v>
      </c>
      <c r="B66" s="370"/>
      <c r="C66" s="371" t="s">
        <v>26</v>
      </c>
      <c r="D66" s="369" t="s">
        <v>334</v>
      </c>
      <c r="E66" s="369"/>
      <c r="F66" s="369" t="s">
        <v>12</v>
      </c>
      <c r="G66" s="44">
        <f>[1]TH!$I$31</f>
        <v>218</v>
      </c>
      <c r="H66" s="369">
        <v>217</v>
      </c>
      <c r="I66" s="39">
        <f t="shared" si="1"/>
        <v>1</v>
      </c>
      <c r="J66" s="368" t="s">
        <v>387</v>
      </c>
      <c r="K66" s="2" t="s">
        <v>395</v>
      </c>
      <c r="L66" s="51">
        <f>'[1]Don gia'!$R$30</f>
        <v>48206</v>
      </c>
      <c r="M66" s="7">
        <f>+'[2]TH lop 6'!$E$28</f>
        <v>34545</v>
      </c>
      <c r="N66" s="21">
        <v>52000</v>
      </c>
      <c r="O66" s="5"/>
      <c r="P66" s="5">
        <f>+[4]L6!$I$29</f>
        <v>67000</v>
      </c>
      <c r="Q66" s="7">
        <f t="shared" si="2"/>
        <v>34545</v>
      </c>
      <c r="R66" s="6">
        <f t="shared" si="7"/>
        <v>7496265</v>
      </c>
      <c r="S66" s="368"/>
      <c r="T66" s="54">
        <f t="shared" si="3"/>
        <v>13661</v>
      </c>
      <c r="U66" s="54">
        <f t="shared" si="4"/>
        <v>10508908</v>
      </c>
      <c r="V66" s="54">
        <f t="shared" si="5"/>
        <v>7530810</v>
      </c>
    </row>
    <row r="67" spans="1:22" ht="25.5" x14ac:dyDescent="0.2">
      <c r="A67" s="11" t="str">
        <f>IF(M67="","",SUBTOTAL(3,$M$5:M67))</f>
        <v/>
      </c>
      <c r="B67" s="370"/>
      <c r="C67" s="371"/>
      <c r="D67" s="369"/>
      <c r="E67" s="369"/>
      <c r="F67" s="369"/>
      <c r="G67" s="45"/>
      <c r="H67" s="369"/>
      <c r="I67" s="39">
        <f t="shared" si="1"/>
        <v>0</v>
      </c>
      <c r="J67" s="368"/>
      <c r="K67" s="2" t="s">
        <v>396</v>
      </c>
      <c r="L67" s="51"/>
      <c r="M67" s="7"/>
      <c r="N67" s="21"/>
      <c r="O67" s="5"/>
      <c r="P67" s="5"/>
      <c r="Q67" s="7">
        <f t="shared" si="2"/>
        <v>0</v>
      </c>
      <c r="R67" s="6">
        <f t="shared" si="7"/>
        <v>0</v>
      </c>
      <c r="S67" s="368"/>
      <c r="T67" s="54">
        <f t="shared" si="3"/>
        <v>0</v>
      </c>
      <c r="U67" s="54">
        <f t="shared" si="4"/>
        <v>0</v>
      </c>
      <c r="V67" s="54">
        <f t="shared" si="5"/>
        <v>0</v>
      </c>
    </row>
    <row r="68" spans="1:22" ht="25.5" x14ac:dyDescent="0.2">
      <c r="A68" s="11" t="str">
        <f>IF(M68="","",SUBTOTAL(3,$M$5:M68))</f>
        <v/>
      </c>
      <c r="B68" s="370"/>
      <c r="C68" s="371"/>
      <c r="D68" s="369"/>
      <c r="E68" s="369"/>
      <c r="F68" s="369"/>
      <c r="G68" s="45"/>
      <c r="H68" s="369"/>
      <c r="I68" s="39">
        <f t="shared" si="1"/>
        <v>0</v>
      </c>
      <c r="J68" s="368"/>
      <c r="K68" s="2" t="s">
        <v>397</v>
      </c>
      <c r="L68" s="51"/>
      <c r="M68" s="7"/>
      <c r="N68" s="21"/>
      <c r="O68" s="5"/>
      <c r="P68" s="5"/>
      <c r="Q68" s="7">
        <f t="shared" si="2"/>
        <v>0</v>
      </c>
      <c r="R68" s="6">
        <f t="shared" si="7"/>
        <v>0</v>
      </c>
      <c r="S68" s="368"/>
      <c r="T68" s="54">
        <f t="shared" si="3"/>
        <v>0</v>
      </c>
      <c r="U68" s="54">
        <f t="shared" si="4"/>
        <v>0</v>
      </c>
      <c r="V68" s="54">
        <f t="shared" si="5"/>
        <v>0</v>
      </c>
    </row>
    <row r="69" spans="1:22" ht="63.75" x14ac:dyDescent="0.2">
      <c r="A69" s="11">
        <f>IF(M69="","",SUBTOTAL(3,$M$5:M69))</f>
        <v>18</v>
      </c>
      <c r="B69" s="11"/>
      <c r="C69" s="38" t="s">
        <v>27</v>
      </c>
      <c r="D69" s="35" t="s">
        <v>334</v>
      </c>
      <c r="E69" s="35"/>
      <c r="F69" s="35" t="s">
        <v>12</v>
      </c>
      <c r="G69" s="44">
        <f>[1]TH!$I$32</f>
        <v>215</v>
      </c>
      <c r="H69" s="35">
        <v>214</v>
      </c>
      <c r="I69" s="39">
        <f t="shared" si="1"/>
        <v>1</v>
      </c>
      <c r="J69" s="9" t="s">
        <v>387</v>
      </c>
      <c r="K69" s="2" t="s">
        <v>398</v>
      </c>
      <c r="L69" s="51">
        <f>'[1]Don gia'!$R$31</f>
        <v>47406</v>
      </c>
      <c r="M69" s="7">
        <f>+'[2]TH lop 6'!$E$29</f>
        <v>34545</v>
      </c>
      <c r="N69" s="21">
        <v>52000</v>
      </c>
      <c r="O69" s="5"/>
      <c r="P69" s="5">
        <f>+[4]L6!$I$32</f>
        <v>67000</v>
      </c>
      <c r="Q69" s="7">
        <f t="shared" si="2"/>
        <v>34545</v>
      </c>
      <c r="R69" s="6">
        <f t="shared" si="7"/>
        <v>7392630</v>
      </c>
      <c r="S69" s="9"/>
      <c r="T69" s="54">
        <f t="shared" si="3"/>
        <v>12861</v>
      </c>
      <c r="U69" s="54">
        <f t="shared" si="4"/>
        <v>10192290</v>
      </c>
      <c r="V69" s="54">
        <f t="shared" si="5"/>
        <v>7427175</v>
      </c>
    </row>
    <row r="70" spans="1:22" ht="89.25" x14ac:dyDescent="0.2">
      <c r="A70" s="11">
        <f>IF(M70="","",SUBTOTAL(3,$M$5:M70))</f>
        <v>19</v>
      </c>
      <c r="B70" s="11"/>
      <c r="C70" s="38" t="s">
        <v>28</v>
      </c>
      <c r="D70" s="35" t="s">
        <v>334</v>
      </c>
      <c r="E70" s="35"/>
      <c r="F70" s="35" t="s">
        <v>12</v>
      </c>
      <c r="G70" s="44">
        <f>[1]TH!$I$33</f>
        <v>220</v>
      </c>
      <c r="H70" s="35">
        <v>219</v>
      </c>
      <c r="I70" s="39">
        <f t="shared" ref="I70:I133" si="8">+G70-H70</f>
        <v>1</v>
      </c>
      <c r="J70" s="9" t="s">
        <v>387</v>
      </c>
      <c r="K70" s="2" t="s">
        <v>399</v>
      </c>
      <c r="L70" s="51">
        <f>'[1]Don gia'!$R$32</f>
        <v>48206</v>
      </c>
      <c r="M70" s="7">
        <f>+'[2]TH lop 6'!$E$30</f>
        <v>34545</v>
      </c>
      <c r="N70" s="21">
        <v>52000</v>
      </c>
      <c r="O70" s="5"/>
      <c r="P70" s="5">
        <f>+[4]L6!$I$33</f>
        <v>67000</v>
      </c>
      <c r="Q70" s="7">
        <f t="shared" ref="Q70:Q133" si="9">MIN(M70:P70)</f>
        <v>34545</v>
      </c>
      <c r="R70" s="6">
        <f t="shared" si="7"/>
        <v>7565355</v>
      </c>
      <c r="S70" s="9"/>
      <c r="T70" s="54">
        <f t="shared" ref="T70:T133" si="10">+L70-Q70</f>
        <v>13661</v>
      </c>
      <c r="U70" s="54">
        <f t="shared" ref="U70:U133" si="11">+G70*L70</f>
        <v>10605320</v>
      </c>
      <c r="V70" s="54">
        <f t="shared" ref="V70:V133" si="12">+G70*Q70</f>
        <v>7599900</v>
      </c>
    </row>
    <row r="71" spans="1:22" ht="51" x14ac:dyDescent="0.2">
      <c r="A71" s="11">
        <f>IF(M71="","",SUBTOTAL(3,$M$5:M71))</f>
        <v>20</v>
      </c>
      <c r="B71" s="370"/>
      <c r="C71" s="371" t="s">
        <v>29</v>
      </c>
      <c r="D71" s="369" t="s">
        <v>334</v>
      </c>
      <c r="E71" s="369"/>
      <c r="F71" s="369" t="s">
        <v>12</v>
      </c>
      <c r="G71" s="44">
        <f>[1]TH!$I$34</f>
        <v>220</v>
      </c>
      <c r="H71" s="369">
        <v>219</v>
      </c>
      <c r="I71" s="39">
        <f t="shared" si="8"/>
        <v>1</v>
      </c>
      <c r="J71" s="368" t="s">
        <v>387</v>
      </c>
      <c r="K71" s="2" t="s">
        <v>400</v>
      </c>
      <c r="L71" s="51">
        <f>'[1]Don gia'!$R$33</f>
        <v>48206</v>
      </c>
      <c r="M71" s="7">
        <f>+'[2]TH lop 6'!$E$31</f>
        <v>34545</v>
      </c>
      <c r="N71" s="21">
        <v>52000</v>
      </c>
      <c r="O71" s="5"/>
      <c r="P71" s="5">
        <f>+[4]L6!$I$34</f>
        <v>67000</v>
      </c>
      <c r="Q71" s="7">
        <f t="shared" si="9"/>
        <v>34545</v>
      </c>
      <c r="R71" s="6">
        <f t="shared" si="7"/>
        <v>7565355</v>
      </c>
      <c r="S71" s="368"/>
      <c r="T71" s="54">
        <f t="shared" si="10"/>
        <v>13661</v>
      </c>
      <c r="U71" s="54">
        <f t="shared" si="11"/>
        <v>10605320</v>
      </c>
      <c r="V71" s="54">
        <f t="shared" si="12"/>
        <v>7599900</v>
      </c>
    </row>
    <row r="72" spans="1:22" x14ac:dyDescent="0.2">
      <c r="A72" s="11" t="str">
        <f>IF(M72="","",SUBTOTAL(3,$M$5:M72))</f>
        <v/>
      </c>
      <c r="B72" s="370"/>
      <c r="C72" s="371"/>
      <c r="D72" s="369"/>
      <c r="E72" s="369"/>
      <c r="F72" s="369"/>
      <c r="G72" s="45"/>
      <c r="H72" s="369"/>
      <c r="I72" s="39">
        <f t="shared" si="8"/>
        <v>0</v>
      </c>
      <c r="J72" s="368"/>
      <c r="K72" s="2" t="s">
        <v>401</v>
      </c>
      <c r="L72" s="51"/>
      <c r="M72" s="7"/>
      <c r="N72" s="21"/>
      <c r="O72" s="5"/>
      <c r="P72" s="5"/>
      <c r="Q72" s="7">
        <f t="shared" si="9"/>
        <v>0</v>
      </c>
      <c r="R72" s="6">
        <f t="shared" si="7"/>
        <v>0</v>
      </c>
      <c r="S72" s="368"/>
      <c r="T72" s="54">
        <f t="shared" si="10"/>
        <v>0</v>
      </c>
      <c r="U72" s="54">
        <f t="shared" si="11"/>
        <v>0</v>
      </c>
      <c r="V72" s="54">
        <f t="shared" si="12"/>
        <v>0</v>
      </c>
    </row>
    <row r="73" spans="1:22" ht="25.5" x14ac:dyDescent="0.2">
      <c r="A73" s="11" t="str">
        <f>IF(M73="","",SUBTOTAL(3,$M$5:M73))</f>
        <v/>
      </c>
      <c r="B73" s="370"/>
      <c r="C73" s="371"/>
      <c r="D73" s="369"/>
      <c r="E73" s="369"/>
      <c r="F73" s="369"/>
      <c r="G73" s="45"/>
      <c r="H73" s="369"/>
      <c r="I73" s="39">
        <f t="shared" si="8"/>
        <v>0</v>
      </c>
      <c r="J73" s="368"/>
      <c r="K73" s="2" t="s">
        <v>402</v>
      </c>
      <c r="L73" s="51"/>
      <c r="M73" s="7"/>
      <c r="N73" s="21"/>
      <c r="O73" s="5"/>
      <c r="P73" s="5"/>
      <c r="Q73" s="7">
        <f t="shared" si="9"/>
        <v>0</v>
      </c>
      <c r="R73" s="6">
        <f t="shared" si="7"/>
        <v>0</v>
      </c>
      <c r="S73" s="368"/>
      <c r="T73" s="54">
        <f t="shared" si="10"/>
        <v>0</v>
      </c>
      <c r="U73" s="54">
        <f t="shared" si="11"/>
        <v>0</v>
      </c>
      <c r="V73" s="54">
        <f t="shared" si="12"/>
        <v>0</v>
      </c>
    </row>
    <row r="74" spans="1:22" x14ac:dyDescent="0.2">
      <c r="A74" s="11" t="str">
        <f>IF(M74="","",SUBTOTAL(3,$M$5:M74))</f>
        <v/>
      </c>
      <c r="B74" s="12"/>
      <c r="C74" s="40" t="s">
        <v>30</v>
      </c>
      <c r="D74" s="37"/>
      <c r="E74" s="37"/>
      <c r="F74" s="37"/>
      <c r="G74" s="45"/>
      <c r="H74" s="35"/>
      <c r="I74" s="39">
        <f t="shared" si="8"/>
        <v>0</v>
      </c>
      <c r="J74" s="9"/>
      <c r="K74" s="2"/>
      <c r="L74" s="51"/>
      <c r="M74" s="7"/>
      <c r="N74" s="21"/>
      <c r="O74" s="5"/>
      <c r="P74" s="5"/>
      <c r="Q74" s="7">
        <f t="shared" si="9"/>
        <v>0</v>
      </c>
      <c r="R74" s="6">
        <f t="shared" si="7"/>
        <v>0</v>
      </c>
      <c r="S74" s="9"/>
      <c r="T74" s="54">
        <f t="shared" si="10"/>
        <v>0</v>
      </c>
      <c r="U74" s="54">
        <f t="shared" si="11"/>
        <v>0</v>
      </c>
      <c r="V74" s="54">
        <f t="shared" si="12"/>
        <v>0</v>
      </c>
    </row>
    <row r="75" spans="1:22" ht="12.75" customHeight="1" x14ac:dyDescent="0.2">
      <c r="A75" s="11">
        <f>IF(M75="","",SUBTOTAL(3,$M$5:M75))</f>
        <v>21</v>
      </c>
      <c r="B75" s="370"/>
      <c r="C75" s="371" t="s">
        <v>31</v>
      </c>
      <c r="D75" s="369" t="s">
        <v>334</v>
      </c>
      <c r="E75" s="369"/>
      <c r="F75" s="369" t="s">
        <v>12</v>
      </c>
      <c r="G75" s="44">
        <f>[1]TH!$I$36</f>
        <v>221</v>
      </c>
      <c r="H75" s="369">
        <v>220</v>
      </c>
      <c r="I75" s="39">
        <f t="shared" si="8"/>
        <v>1</v>
      </c>
      <c r="J75" s="368" t="s">
        <v>387</v>
      </c>
      <c r="K75" s="2" t="s">
        <v>403</v>
      </c>
      <c r="L75" s="51">
        <f>'[1]Don gia'!$R$35</f>
        <v>28506</v>
      </c>
      <c r="M75" s="7">
        <f>+'[2]TH lop 6'!$E$33</f>
        <v>18375</v>
      </c>
      <c r="N75" s="21">
        <v>221</v>
      </c>
      <c r="O75" s="5"/>
      <c r="P75" s="5">
        <f>+[4]L6!$I$38</f>
        <v>33500</v>
      </c>
      <c r="Q75" s="7">
        <f t="shared" si="9"/>
        <v>221</v>
      </c>
      <c r="R75" s="6">
        <f t="shared" si="7"/>
        <v>48620</v>
      </c>
      <c r="S75" s="368"/>
      <c r="T75" s="54">
        <f t="shared" si="10"/>
        <v>28285</v>
      </c>
      <c r="U75" s="54">
        <f t="shared" si="11"/>
        <v>6299826</v>
      </c>
      <c r="V75" s="54">
        <f t="shared" si="12"/>
        <v>48841</v>
      </c>
    </row>
    <row r="76" spans="1:22" ht="25.5" x14ac:dyDescent="0.2">
      <c r="A76" s="11" t="str">
        <f>IF(M76="","",SUBTOTAL(3,$M$5:M76))</f>
        <v/>
      </c>
      <c r="B76" s="370"/>
      <c r="C76" s="371"/>
      <c r="D76" s="369"/>
      <c r="E76" s="369"/>
      <c r="F76" s="369"/>
      <c r="G76" s="45"/>
      <c r="H76" s="369"/>
      <c r="I76" s="39">
        <f t="shared" si="8"/>
        <v>0</v>
      </c>
      <c r="J76" s="368"/>
      <c r="K76" s="2" t="s">
        <v>404</v>
      </c>
      <c r="L76" s="51"/>
      <c r="M76" s="7"/>
      <c r="N76" s="21"/>
      <c r="O76" s="5"/>
      <c r="P76" s="5"/>
      <c r="Q76" s="7">
        <f t="shared" si="9"/>
        <v>0</v>
      </c>
      <c r="R76" s="6">
        <f t="shared" si="7"/>
        <v>0</v>
      </c>
      <c r="S76" s="368"/>
      <c r="T76" s="54">
        <f t="shared" si="10"/>
        <v>0</v>
      </c>
      <c r="U76" s="54">
        <f t="shared" si="11"/>
        <v>0</v>
      </c>
      <c r="V76" s="54">
        <f t="shared" si="12"/>
        <v>0</v>
      </c>
    </row>
    <row r="77" spans="1:22" ht="25.5" x14ac:dyDescent="0.2">
      <c r="A77" s="11" t="str">
        <f>IF(M77="","",SUBTOTAL(3,$M$5:M77))</f>
        <v/>
      </c>
      <c r="B77" s="370"/>
      <c r="C77" s="371"/>
      <c r="D77" s="369"/>
      <c r="E77" s="369"/>
      <c r="F77" s="369"/>
      <c r="G77" s="45"/>
      <c r="H77" s="369"/>
      <c r="I77" s="39">
        <f t="shared" si="8"/>
        <v>0</v>
      </c>
      <c r="J77" s="368"/>
      <c r="K77" s="2" t="s">
        <v>405</v>
      </c>
      <c r="L77" s="51"/>
      <c r="M77" s="7"/>
      <c r="N77" s="21"/>
      <c r="O77" s="5"/>
      <c r="P77" s="5"/>
      <c r="Q77" s="7">
        <f t="shared" si="9"/>
        <v>0</v>
      </c>
      <c r="R77" s="6">
        <f t="shared" si="7"/>
        <v>0</v>
      </c>
      <c r="S77" s="368"/>
      <c r="T77" s="54">
        <f t="shared" si="10"/>
        <v>0</v>
      </c>
      <c r="U77" s="54">
        <f t="shared" si="11"/>
        <v>0</v>
      </c>
      <c r="V77" s="54">
        <f t="shared" si="12"/>
        <v>0</v>
      </c>
    </row>
    <row r="78" spans="1:22" ht="25.5" x14ac:dyDescent="0.2">
      <c r="A78" s="11" t="str">
        <f>IF(M78="","",SUBTOTAL(3,$M$5:M78))</f>
        <v/>
      </c>
      <c r="B78" s="370"/>
      <c r="C78" s="371"/>
      <c r="D78" s="369"/>
      <c r="E78" s="369"/>
      <c r="F78" s="369"/>
      <c r="G78" s="45"/>
      <c r="H78" s="369"/>
      <c r="I78" s="39">
        <f t="shared" si="8"/>
        <v>0</v>
      </c>
      <c r="J78" s="368"/>
      <c r="K78" s="2" t="s">
        <v>406</v>
      </c>
      <c r="L78" s="51"/>
      <c r="M78" s="7"/>
      <c r="N78" s="21"/>
      <c r="O78" s="5"/>
      <c r="P78" s="5"/>
      <c r="Q78" s="7">
        <f t="shared" si="9"/>
        <v>0</v>
      </c>
      <c r="R78" s="6">
        <f t="shared" si="7"/>
        <v>0</v>
      </c>
      <c r="S78" s="368"/>
      <c r="T78" s="54">
        <f t="shared" si="10"/>
        <v>0</v>
      </c>
      <c r="U78" s="54">
        <f t="shared" si="11"/>
        <v>0</v>
      </c>
      <c r="V78" s="54">
        <f t="shared" si="12"/>
        <v>0</v>
      </c>
    </row>
    <row r="79" spans="1:22" ht="38.25" x14ac:dyDescent="0.2">
      <c r="A79" s="11">
        <f>IF(M79="","",SUBTOTAL(3,$M$5:M79))</f>
        <v>22</v>
      </c>
      <c r="B79" s="370"/>
      <c r="C79" s="371" t="s">
        <v>32</v>
      </c>
      <c r="D79" s="369" t="s">
        <v>334</v>
      </c>
      <c r="E79" s="369"/>
      <c r="F79" s="369" t="s">
        <v>12</v>
      </c>
      <c r="G79" s="44">
        <f>[1]TH!$I$37</f>
        <v>218</v>
      </c>
      <c r="H79" s="369">
        <v>214</v>
      </c>
      <c r="I79" s="39">
        <f t="shared" si="8"/>
        <v>4</v>
      </c>
      <c r="J79" s="368" t="s">
        <v>387</v>
      </c>
      <c r="K79" s="2" t="s">
        <v>407</v>
      </c>
      <c r="L79" s="51">
        <f>'[1]Don gia'!$R$36</f>
        <v>117288</v>
      </c>
      <c r="M79" s="7">
        <f>+'[2]TH lop 6'!$E$34</f>
        <v>91140</v>
      </c>
      <c r="N79" s="21">
        <v>117900</v>
      </c>
      <c r="O79" s="5"/>
      <c r="P79" s="5">
        <f>+[4]L6!$I$42</f>
        <v>167500</v>
      </c>
      <c r="Q79" s="7">
        <f t="shared" si="9"/>
        <v>91140</v>
      </c>
      <c r="R79" s="6">
        <f t="shared" si="7"/>
        <v>19503960</v>
      </c>
      <c r="S79" s="368"/>
      <c r="T79" s="54">
        <f t="shared" si="10"/>
        <v>26148</v>
      </c>
      <c r="U79" s="54">
        <f t="shared" si="11"/>
        <v>25568784</v>
      </c>
      <c r="V79" s="54">
        <f t="shared" si="12"/>
        <v>19868520</v>
      </c>
    </row>
    <row r="80" spans="1:22" ht="25.5" x14ac:dyDescent="0.2">
      <c r="A80" s="11" t="str">
        <f>IF(M80="","",SUBTOTAL(3,$M$5:M80))</f>
        <v/>
      </c>
      <c r="B80" s="370"/>
      <c r="C80" s="371"/>
      <c r="D80" s="369"/>
      <c r="E80" s="369"/>
      <c r="F80" s="369"/>
      <c r="G80" s="45"/>
      <c r="H80" s="369"/>
      <c r="I80" s="39">
        <f t="shared" si="8"/>
        <v>0</v>
      </c>
      <c r="J80" s="368"/>
      <c r="K80" s="2" t="s">
        <v>406</v>
      </c>
      <c r="L80" s="51"/>
      <c r="M80" s="7"/>
      <c r="N80" s="21"/>
      <c r="O80" s="5"/>
      <c r="P80" s="5"/>
      <c r="Q80" s="7">
        <f t="shared" si="9"/>
        <v>0</v>
      </c>
      <c r="R80" s="6">
        <f t="shared" si="7"/>
        <v>0</v>
      </c>
      <c r="S80" s="368"/>
      <c r="T80" s="54">
        <f t="shared" si="10"/>
        <v>0</v>
      </c>
      <c r="U80" s="54">
        <f t="shared" si="11"/>
        <v>0</v>
      </c>
      <c r="V80" s="54">
        <f t="shared" si="12"/>
        <v>0</v>
      </c>
    </row>
    <row r="81" spans="1:22" x14ac:dyDescent="0.2">
      <c r="A81" s="11" t="str">
        <f>IF(M81="","",SUBTOTAL(3,$M$5:M81))</f>
        <v/>
      </c>
      <c r="B81" s="370"/>
      <c r="C81" s="371"/>
      <c r="D81" s="369"/>
      <c r="E81" s="369"/>
      <c r="F81" s="369"/>
      <c r="G81" s="45"/>
      <c r="H81" s="369"/>
      <c r="I81" s="39">
        <f t="shared" si="8"/>
        <v>0</v>
      </c>
      <c r="J81" s="368"/>
      <c r="K81" s="2" t="s">
        <v>408</v>
      </c>
      <c r="L81" s="51"/>
      <c r="M81" s="7"/>
      <c r="N81" s="21"/>
      <c r="O81" s="5"/>
      <c r="P81" s="5"/>
      <c r="Q81" s="7">
        <f t="shared" si="9"/>
        <v>0</v>
      </c>
      <c r="R81" s="6">
        <f t="shared" si="7"/>
        <v>0</v>
      </c>
      <c r="S81" s="368"/>
      <c r="T81" s="54">
        <f t="shared" si="10"/>
        <v>0</v>
      </c>
      <c r="U81" s="54">
        <f t="shared" si="11"/>
        <v>0</v>
      </c>
      <c r="V81" s="54">
        <f t="shared" si="12"/>
        <v>0</v>
      </c>
    </row>
    <row r="82" spans="1:22" ht="25.5" x14ac:dyDescent="0.2">
      <c r="A82" s="11" t="str">
        <f>IF(M82="","",SUBTOTAL(3,$M$5:M82))</f>
        <v/>
      </c>
      <c r="B82" s="370"/>
      <c r="C82" s="371"/>
      <c r="D82" s="369"/>
      <c r="E82" s="369"/>
      <c r="F82" s="369"/>
      <c r="G82" s="45"/>
      <c r="H82" s="369"/>
      <c r="I82" s="39">
        <f t="shared" si="8"/>
        <v>0</v>
      </c>
      <c r="J82" s="368"/>
      <c r="K82" s="2" t="s">
        <v>409</v>
      </c>
      <c r="L82" s="51"/>
      <c r="M82" s="7"/>
      <c r="N82" s="21"/>
      <c r="O82" s="5"/>
      <c r="P82" s="5"/>
      <c r="Q82" s="7">
        <f t="shared" si="9"/>
        <v>0</v>
      </c>
      <c r="R82" s="6">
        <f t="shared" si="7"/>
        <v>0</v>
      </c>
      <c r="S82" s="368"/>
      <c r="T82" s="54">
        <f t="shared" si="10"/>
        <v>0</v>
      </c>
      <c r="U82" s="54">
        <f t="shared" si="11"/>
        <v>0</v>
      </c>
      <c r="V82" s="54">
        <f t="shared" si="12"/>
        <v>0</v>
      </c>
    </row>
    <row r="83" spans="1:22" x14ac:dyDescent="0.2">
      <c r="A83" s="11" t="str">
        <f>IF(M83="","",SUBTOTAL(3,$M$5:M83))</f>
        <v/>
      </c>
      <c r="B83" s="370"/>
      <c r="C83" s="371"/>
      <c r="D83" s="369"/>
      <c r="E83" s="369"/>
      <c r="F83" s="369"/>
      <c r="G83" s="45"/>
      <c r="H83" s="369"/>
      <c r="I83" s="39">
        <f t="shared" si="8"/>
        <v>0</v>
      </c>
      <c r="J83" s="368"/>
      <c r="K83" s="2" t="s">
        <v>410</v>
      </c>
      <c r="L83" s="51"/>
      <c r="M83" s="7"/>
      <c r="N83" s="21"/>
      <c r="O83" s="5"/>
      <c r="P83" s="5"/>
      <c r="Q83" s="7">
        <f t="shared" si="9"/>
        <v>0</v>
      </c>
      <c r="R83" s="6">
        <f t="shared" si="7"/>
        <v>0</v>
      </c>
      <c r="S83" s="368"/>
      <c r="T83" s="54">
        <f t="shared" si="10"/>
        <v>0</v>
      </c>
      <c r="U83" s="54">
        <f t="shared" si="11"/>
        <v>0</v>
      </c>
      <c r="V83" s="54">
        <f t="shared" si="12"/>
        <v>0</v>
      </c>
    </row>
    <row r="84" spans="1:22" ht="25.5" x14ac:dyDescent="0.2">
      <c r="A84" s="11" t="str">
        <f>IF(M84="","",SUBTOTAL(3,$M$5:M84))</f>
        <v/>
      </c>
      <c r="B84" s="370"/>
      <c r="C84" s="371"/>
      <c r="D84" s="369"/>
      <c r="E84" s="369"/>
      <c r="F84" s="369"/>
      <c r="G84" s="45"/>
      <c r="H84" s="369"/>
      <c r="I84" s="39">
        <f t="shared" si="8"/>
        <v>0</v>
      </c>
      <c r="J84" s="368"/>
      <c r="K84" s="2" t="s">
        <v>411</v>
      </c>
      <c r="L84" s="51"/>
      <c r="M84" s="7"/>
      <c r="N84" s="21"/>
      <c r="O84" s="5"/>
      <c r="P84" s="5"/>
      <c r="Q84" s="7">
        <f t="shared" si="9"/>
        <v>0</v>
      </c>
      <c r="R84" s="6">
        <f t="shared" si="7"/>
        <v>0</v>
      </c>
      <c r="S84" s="368"/>
      <c r="T84" s="54">
        <f t="shared" si="10"/>
        <v>0</v>
      </c>
      <c r="U84" s="54">
        <f t="shared" si="11"/>
        <v>0</v>
      </c>
      <c r="V84" s="54">
        <f t="shared" si="12"/>
        <v>0</v>
      </c>
    </row>
    <row r="85" spans="1:22" x14ac:dyDescent="0.2">
      <c r="A85" s="11" t="str">
        <f>IF(M85="","",SUBTOTAL(3,$M$5:M85))</f>
        <v/>
      </c>
      <c r="B85" s="370"/>
      <c r="C85" s="371"/>
      <c r="D85" s="369"/>
      <c r="E85" s="369"/>
      <c r="F85" s="369"/>
      <c r="G85" s="45"/>
      <c r="H85" s="369"/>
      <c r="I85" s="39">
        <f t="shared" si="8"/>
        <v>0</v>
      </c>
      <c r="J85" s="368"/>
      <c r="K85" s="2" t="s">
        <v>412</v>
      </c>
      <c r="L85" s="51"/>
      <c r="M85" s="7"/>
      <c r="N85" s="21"/>
      <c r="O85" s="5"/>
      <c r="P85" s="5"/>
      <c r="Q85" s="7">
        <f t="shared" si="9"/>
        <v>0</v>
      </c>
      <c r="R85" s="6">
        <f t="shared" si="7"/>
        <v>0</v>
      </c>
      <c r="S85" s="368"/>
      <c r="T85" s="54">
        <f t="shared" si="10"/>
        <v>0</v>
      </c>
      <c r="U85" s="54">
        <f t="shared" si="11"/>
        <v>0</v>
      </c>
      <c r="V85" s="54">
        <f t="shared" si="12"/>
        <v>0</v>
      </c>
    </row>
    <row r="86" spans="1:22" x14ac:dyDescent="0.2">
      <c r="A86" s="11" t="str">
        <f>IF(M86="","",SUBTOTAL(3,$M$5:M86))</f>
        <v/>
      </c>
      <c r="B86" s="370"/>
      <c r="C86" s="371"/>
      <c r="D86" s="369"/>
      <c r="E86" s="369"/>
      <c r="F86" s="369"/>
      <c r="G86" s="45"/>
      <c r="H86" s="369"/>
      <c r="I86" s="39">
        <f t="shared" si="8"/>
        <v>0</v>
      </c>
      <c r="J86" s="368"/>
      <c r="K86" s="2" t="s">
        <v>413</v>
      </c>
      <c r="L86" s="51"/>
      <c r="M86" s="7"/>
      <c r="N86" s="21"/>
      <c r="O86" s="5"/>
      <c r="P86" s="5"/>
      <c r="Q86" s="7">
        <f t="shared" si="9"/>
        <v>0</v>
      </c>
      <c r="R86" s="6">
        <f t="shared" si="7"/>
        <v>0</v>
      </c>
      <c r="S86" s="368"/>
      <c r="T86" s="54">
        <f t="shared" si="10"/>
        <v>0</v>
      </c>
      <c r="U86" s="54">
        <f t="shared" si="11"/>
        <v>0</v>
      </c>
      <c r="V86" s="54">
        <f t="shared" si="12"/>
        <v>0</v>
      </c>
    </row>
    <row r="87" spans="1:22" x14ac:dyDescent="0.2">
      <c r="A87" s="11" t="str">
        <f>IF(M87="","",SUBTOTAL(3,$M$5:M87))</f>
        <v/>
      </c>
      <c r="B87" s="11"/>
      <c r="C87" s="37" t="s">
        <v>33</v>
      </c>
      <c r="D87" s="35"/>
      <c r="E87" s="35"/>
      <c r="F87" s="35"/>
      <c r="G87" s="45"/>
      <c r="H87" s="35"/>
      <c r="I87" s="39">
        <f t="shared" si="8"/>
        <v>0</v>
      </c>
      <c r="J87" s="9"/>
      <c r="K87" s="2"/>
      <c r="L87" s="51"/>
      <c r="M87" s="7"/>
      <c r="N87" s="21"/>
      <c r="O87" s="5"/>
      <c r="P87" s="5"/>
      <c r="Q87" s="7">
        <f t="shared" si="9"/>
        <v>0</v>
      </c>
      <c r="R87" s="6">
        <f t="shared" si="7"/>
        <v>0</v>
      </c>
      <c r="S87" s="9"/>
      <c r="T87" s="54">
        <f t="shared" si="10"/>
        <v>0</v>
      </c>
      <c r="U87" s="54">
        <f t="shared" si="11"/>
        <v>0</v>
      </c>
      <c r="V87" s="54">
        <f t="shared" si="12"/>
        <v>0</v>
      </c>
    </row>
    <row r="88" spans="1:22" x14ac:dyDescent="0.2">
      <c r="A88" s="11" t="str">
        <f>IF(M88="","",SUBTOTAL(3,$M$5:M88))</f>
        <v/>
      </c>
      <c r="B88" s="12" t="s">
        <v>34</v>
      </c>
      <c r="C88" s="40" t="s">
        <v>2</v>
      </c>
      <c r="D88" s="37"/>
      <c r="E88" s="37"/>
      <c r="F88" s="37"/>
      <c r="G88" s="45"/>
      <c r="H88" s="35"/>
      <c r="I88" s="39">
        <f t="shared" si="8"/>
        <v>0</v>
      </c>
      <c r="J88" s="9"/>
      <c r="K88" s="2"/>
      <c r="L88" s="51"/>
      <c r="M88" s="7"/>
      <c r="N88" s="21"/>
      <c r="O88" s="5"/>
      <c r="P88" s="5"/>
      <c r="Q88" s="7">
        <f t="shared" si="9"/>
        <v>0</v>
      </c>
      <c r="R88" s="6">
        <f t="shared" si="7"/>
        <v>0</v>
      </c>
      <c r="S88" s="9"/>
      <c r="T88" s="54">
        <f t="shared" si="10"/>
        <v>0</v>
      </c>
      <c r="U88" s="54">
        <f t="shared" si="11"/>
        <v>0</v>
      </c>
      <c r="V88" s="54">
        <f t="shared" si="12"/>
        <v>0</v>
      </c>
    </row>
    <row r="89" spans="1:22" ht="12.75" customHeight="1" x14ac:dyDescent="0.2">
      <c r="A89" s="11">
        <f>IF(M89="","",SUBTOTAL(3,$M$5:M89))</f>
        <v>23</v>
      </c>
      <c r="B89" s="370"/>
      <c r="C89" s="371" t="s">
        <v>35</v>
      </c>
      <c r="D89" s="369" t="s">
        <v>334</v>
      </c>
      <c r="E89" s="369"/>
      <c r="F89" s="369" t="s">
        <v>12</v>
      </c>
      <c r="G89" s="44">
        <f>[1]TH!$I$40</f>
        <v>342</v>
      </c>
      <c r="H89" s="369">
        <v>340</v>
      </c>
      <c r="I89" s="39">
        <f t="shared" si="8"/>
        <v>2</v>
      </c>
      <c r="J89" s="368" t="s">
        <v>387</v>
      </c>
      <c r="K89" s="2" t="s">
        <v>414</v>
      </c>
      <c r="L89" s="51">
        <f>'[1]Don gia'!$R$39</f>
        <v>203050</v>
      </c>
      <c r="M89" s="7">
        <f>+'[2]TH lop 6'!$E$37</f>
        <v>213150</v>
      </c>
      <c r="N89" s="21">
        <v>207900</v>
      </c>
      <c r="O89" s="5"/>
      <c r="P89" s="5">
        <f>+[4]L6!$I$52</f>
        <v>346500</v>
      </c>
      <c r="Q89" s="7">
        <f t="shared" si="9"/>
        <v>207900</v>
      </c>
      <c r="R89" s="6">
        <f t="shared" si="7"/>
        <v>70686000</v>
      </c>
      <c r="S89" s="368"/>
      <c r="T89" s="54">
        <f t="shared" si="10"/>
        <v>-4850</v>
      </c>
      <c r="U89" s="54">
        <f t="shared" si="11"/>
        <v>69443100</v>
      </c>
      <c r="V89" s="54">
        <f t="shared" si="12"/>
        <v>71101800</v>
      </c>
    </row>
    <row r="90" spans="1:22" x14ac:dyDescent="0.2">
      <c r="A90" s="11" t="str">
        <f>IF(M90="","",SUBTOTAL(3,$M$5:M90))</f>
        <v/>
      </c>
      <c r="B90" s="370"/>
      <c r="C90" s="371"/>
      <c r="D90" s="369"/>
      <c r="E90" s="369"/>
      <c r="F90" s="369"/>
      <c r="G90" s="45"/>
      <c r="H90" s="369"/>
      <c r="I90" s="39">
        <f t="shared" si="8"/>
        <v>0</v>
      </c>
      <c r="J90" s="368"/>
      <c r="K90" s="2" t="s">
        <v>415</v>
      </c>
      <c r="L90" s="51"/>
      <c r="M90" s="7"/>
      <c r="N90" s="21"/>
      <c r="O90" s="5"/>
      <c r="P90" s="5"/>
      <c r="Q90" s="7">
        <f t="shared" si="9"/>
        <v>0</v>
      </c>
      <c r="R90" s="6">
        <f t="shared" si="7"/>
        <v>0</v>
      </c>
      <c r="S90" s="368"/>
      <c r="T90" s="54">
        <f t="shared" si="10"/>
        <v>0</v>
      </c>
      <c r="U90" s="54">
        <f t="shared" si="11"/>
        <v>0</v>
      </c>
      <c r="V90" s="54">
        <f t="shared" si="12"/>
        <v>0</v>
      </c>
    </row>
    <row r="91" spans="1:22" ht="25.5" x14ac:dyDescent="0.2">
      <c r="A91" s="11" t="str">
        <f>IF(M91="","",SUBTOTAL(3,$M$5:M91))</f>
        <v/>
      </c>
      <c r="B91" s="370"/>
      <c r="C91" s="371"/>
      <c r="D91" s="369"/>
      <c r="E91" s="369"/>
      <c r="F91" s="369"/>
      <c r="G91" s="45"/>
      <c r="H91" s="369"/>
      <c r="I91" s="39">
        <f t="shared" si="8"/>
        <v>0</v>
      </c>
      <c r="J91" s="368"/>
      <c r="K91" s="2" t="s">
        <v>416</v>
      </c>
      <c r="L91" s="51"/>
      <c r="M91" s="7"/>
      <c r="N91" s="21"/>
      <c r="O91" s="5"/>
      <c r="P91" s="5"/>
      <c r="Q91" s="7">
        <f t="shared" si="9"/>
        <v>0</v>
      </c>
      <c r="R91" s="6">
        <f t="shared" si="7"/>
        <v>0</v>
      </c>
      <c r="S91" s="368"/>
      <c r="T91" s="54">
        <f t="shared" si="10"/>
        <v>0</v>
      </c>
      <c r="U91" s="54">
        <f t="shared" si="11"/>
        <v>0</v>
      </c>
      <c r="V91" s="54">
        <f t="shared" si="12"/>
        <v>0</v>
      </c>
    </row>
    <row r="92" spans="1:22" x14ac:dyDescent="0.2">
      <c r="A92" s="11" t="str">
        <f>IF(M92="","",SUBTOTAL(3,$M$5:M92))</f>
        <v/>
      </c>
      <c r="B92" s="370"/>
      <c r="C92" s="371"/>
      <c r="D92" s="369"/>
      <c r="E92" s="369"/>
      <c r="F92" s="369"/>
      <c r="G92" s="45"/>
      <c r="H92" s="369"/>
      <c r="I92" s="39">
        <f t="shared" si="8"/>
        <v>0</v>
      </c>
      <c r="J92" s="368"/>
      <c r="K92" s="2" t="s">
        <v>417</v>
      </c>
      <c r="L92" s="51"/>
      <c r="M92" s="7"/>
      <c r="N92" s="21"/>
      <c r="O92" s="5"/>
      <c r="P92" s="5"/>
      <c r="Q92" s="7">
        <f t="shared" si="9"/>
        <v>0</v>
      </c>
      <c r="R92" s="6">
        <f t="shared" si="7"/>
        <v>0</v>
      </c>
      <c r="S92" s="368"/>
      <c r="T92" s="54">
        <f t="shared" si="10"/>
        <v>0</v>
      </c>
      <c r="U92" s="54">
        <f t="shared" si="11"/>
        <v>0</v>
      </c>
      <c r="V92" s="54">
        <f t="shared" si="12"/>
        <v>0</v>
      </c>
    </row>
    <row r="93" spans="1:22" x14ac:dyDescent="0.2">
      <c r="A93" s="11" t="str">
        <f>IF(M93="","",SUBTOTAL(3,$M$5:M93))</f>
        <v/>
      </c>
      <c r="B93" s="370"/>
      <c r="C93" s="371"/>
      <c r="D93" s="369"/>
      <c r="E93" s="369"/>
      <c r="F93" s="369"/>
      <c r="G93" s="45"/>
      <c r="H93" s="369"/>
      <c r="I93" s="39">
        <f t="shared" si="8"/>
        <v>0</v>
      </c>
      <c r="J93" s="368"/>
      <c r="K93" s="2" t="s">
        <v>418</v>
      </c>
      <c r="L93" s="51"/>
      <c r="M93" s="7"/>
      <c r="N93" s="21"/>
      <c r="O93" s="5"/>
      <c r="P93" s="5"/>
      <c r="Q93" s="7">
        <f t="shared" si="9"/>
        <v>0</v>
      </c>
      <c r="R93" s="6">
        <f t="shared" si="7"/>
        <v>0</v>
      </c>
      <c r="S93" s="368"/>
      <c r="T93" s="54">
        <f t="shared" si="10"/>
        <v>0</v>
      </c>
      <c r="U93" s="54">
        <f t="shared" si="11"/>
        <v>0</v>
      </c>
      <c r="V93" s="54">
        <f t="shared" si="12"/>
        <v>0</v>
      </c>
    </row>
    <row r="94" spans="1:22" ht="25.5" x14ac:dyDescent="0.2">
      <c r="A94" s="11" t="str">
        <f>IF(M94="","",SUBTOTAL(3,$M$5:M94))</f>
        <v/>
      </c>
      <c r="B94" s="370"/>
      <c r="C94" s="371"/>
      <c r="D94" s="369"/>
      <c r="E94" s="369"/>
      <c r="F94" s="369"/>
      <c r="G94" s="45"/>
      <c r="H94" s="369"/>
      <c r="I94" s="39">
        <f t="shared" si="8"/>
        <v>0</v>
      </c>
      <c r="J94" s="368"/>
      <c r="K94" s="2" t="s">
        <v>419</v>
      </c>
      <c r="L94" s="51"/>
      <c r="M94" s="7"/>
      <c r="N94" s="21"/>
      <c r="O94" s="5"/>
      <c r="P94" s="5"/>
      <c r="Q94" s="7">
        <f t="shared" si="9"/>
        <v>0</v>
      </c>
      <c r="R94" s="6">
        <f t="shared" si="7"/>
        <v>0</v>
      </c>
      <c r="S94" s="368"/>
      <c r="T94" s="54">
        <f t="shared" si="10"/>
        <v>0</v>
      </c>
      <c r="U94" s="54">
        <f t="shared" si="11"/>
        <v>0</v>
      </c>
      <c r="V94" s="54">
        <f t="shared" si="12"/>
        <v>0</v>
      </c>
    </row>
    <row r="95" spans="1:22" ht="25.5" x14ac:dyDescent="0.2">
      <c r="A95" s="11" t="str">
        <f>IF(M95="","",SUBTOTAL(3,$M$5:M95))</f>
        <v/>
      </c>
      <c r="B95" s="370"/>
      <c r="C95" s="371"/>
      <c r="D95" s="369"/>
      <c r="E95" s="369"/>
      <c r="F95" s="369"/>
      <c r="G95" s="45"/>
      <c r="H95" s="369"/>
      <c r="I95" s="39">
        <f t="shared" si="8"/>
        <v>0</v>
      </c>
      <c r="J95" s="368"/>
      <c r="K95" s="2" t="s">
        <v>420</v>
      </c>
      <c r="L95" s="51"/>
      <c r="M95" s="7"/>
      <c r="N95" s="21"/>
      <c r="O95" s="5"/>
      <c r="P95" s="5"/>
      <c r="Q95" s="7">
        <f t="shared" si="9"/>
        <v>0</v>
      </c>
      <c r="R95" s="6">
        <f t="shared" si="7"/>
        <v>0</v>
      </c>
      <c r="S95" s="368"/>
      <c r="T95" s="54">
        <f t="shared" si="10"/>
        <v>0</v>
      </c>
      <c r="U95" s="54">
        <f t="shared" si="11"/>
        <v>0</v>
      </c>
      <c r="V95" s="54">
        <f t="shared" si="12"/>
        <v>0</v>
      </c>
    </row>
    <row r="96" spans="1:22" ht="12.75" customHeight="1" x14ac:dyDescent="0.2">
      <c r="A96" s="11">
        <f>IF(M96="","",SUBTOTAL(3,$M$5:M96))</f>
        <v>24</v>
      </c>
      <c r="B96" s="370"/>
      <c r="C96" s="371" t="s">
        <v>36</v>
      </c>
      <c r="D96" s="369" t="s">
        <v>334</v>
      </c>
      <c r="E96" s="369" t="s">
        <v>334</v>
      </c>
      <c r="F96" s="369" t="s">
        <v>12</v>
      </c>
      <c r="G96" s="44">
        <f>[1]TH!$I$41</f>
        <v>1114</v>
      </c>
      <c r="H96" s="369">
        <v>1114</v>
      </c>
      <c r="I96" s="39">
        <f t="shared" si="8"/>
        <v>0</v>
      </c>
      <c r="J96" s="368"/>
      <c r="K96" s="2" t="s">
        <v>421</v>
      </c>
      <c r="L96" s="51">
        <f>'[1]Don gia'!$R$40</f>
        <v>1181450</v>
      </c>
      <c r="M96" s="7">
        <f>+'[2]TH lop 6'!$E$38</f>
        <v>1690500</v>
      </c>
      <c r="N96" s="21">
        <v>1178000</v>
      </c>
      <c r="O96" s="5"/>
      <c r="P96" s="5">
        <f>[4]L6!$I$59</f>
        <v>2231300</v>
      </c>
      <c r="Q96" s="7">
        <f t="shared" si="9"/>
        <v>1178000</v>
      </c>
      <c r="R96" s="6">
        <f t="shared" si="7"/>
        <v>1312292000</v>
      </c>
      <c r="S96" s="368"/>
      <c r="T96" s="54">
        <f t="shared" si="10"/>
        <v>3450</v>
      </c>
      <c r="U96" s="54">
        <f t="shared" si="11"/>
        <v>1316135300</v>
      </c>
      <c r="V96" s="54">
        <f t="shared" si="12"/>
        <v>1312292000</v>
      </c>
    </row>
    <row r="97" spans="1:22" x14ac:dyDescent="0.2">
      <c r="A97" s="11" t="str">
        <f>IF(M97="","",SUBTOTAL(3,$M$5:M97))</f>
        <v/>
      </c>
      <c r="B97" s="370"/>
      <c r="C97" s="371"/>
      <c r="D97" s="369"/>
      <c r="E97" s="369"/>
      <c r="F97" s="369"/>
      <c r="G97" s="45"/>
      <c r="H97" s="369"/>
      <c r="I97" s="39">
        <f t="shared" si="8"/>
        <v>0</v>
      </c>
      <c r="J97" s="368"/>
      <c r="K97" s="2" t="s">
        <v>422</v>
      </c>
      <c r="L97" s="51"/>
      <c r="M97" s="7"/>
      <c r="N97" s="21"/>
      <c r="O97" s="5"/>
      <c r="P97" s="5"/>
      <c r="Q97" s="7">
        <f t="shared" si="9"/>
        <v>0</v>
      </c>
      <c r="R97" s="6">
        <f t="shared" si="7"/>
        <v>0</v>
      </c>
      <c r="S97" s="368"/>
      <c r="T97" s="54">
        <f t="shared" si="10"/>
        <v>0</v>
      </c>
      <c r="U97" s="54">
        <f t="shared" si="11"/>
        <v>0</v>
      </c>
      <c r="V97" s="54">
        <f t="shared" si="12"/>
        <v>0</v>
      </c>
    </row>
    <row r="98" spans="1:22" x14ac:dyDescent="0.2">
      <c r="A98" s="11" t="str">
        <f>IF(M98="","",SUBTOTAL(3,$M$5:M98))</f>
        <v/>
      </c>
      <c r="B98" s="370"/>
      <c r="C98" s="371"/>
      <c r="D98" s="369"/>
      <c r="E98" s="369"/>
      <c r="F98" s="369"/>
      <c r="G98" s="45"/>
      <c r="H98" s="369"/>
      <c r="I98" s="39">
        <f t="shared" si="8"/>
        <v>0</v>
      </c>
      <c r="J98" s="368"/>
      <c r="K98" s="2" t="s">
        <v>423</v>
      </c>
      <c r="L98" s="51"/>
      <c r="M98" s="7"/>
      <c r="N98" s="21"/>
      <c r="O98" s="5"/>
      <c r="P98" s="5"/>
      <c r="Q98" s="7">
        <f t="shared" si="9"/>
        <v>0</v>
      </c>
      <c r="R98" s="6">
        <f t="shared" si="7"/>
        <v>0</v>
      </c>
      <c r="S98" s="368"/>
      <c r="T98" s="54">
        <f t="shared" si="10"/>
        <v>0</v>
      </c>
      <c r="U98" s="54">
        <f t="shared" si="11"/>
        <v>0</v>
      </c>
      <c r="V98" s="54">
        <f t="shared" si="12"/>
        <v>0</v>
      </c>
    </row>
    <row r="99" spans="1:22" ht="25.5" x14ac:dyDescent="0.2">
      <c r="A99" s="11" t="str">
        <f>IF(M99="","",SUBTOTAL(3,$M$5:M99))</f>
        <v/>
      </c>
      <c r="B99" s="370"/>
      <c r="C99" s="371"/>
      <c r="D99" s="369"/>
      <c r="E99" s="369"/>
      <c r="F99" s="369"/>
      <c r="G99" s="45"/>
      <c r="H99" s="369"/>
      <c r="I99" s="39">
        <f t="shared" si="8"/>
        <v>0</v>
      </c>
      <c r="J99" s="368"/>
      <c r="K99" s="2" t="s">
        <v>424</v>
      </c>
      <c r="L99" s="51"/>
      <c r="M99" s="7"/>
      <c r="N99" s="21"/>
      <c r="O99" s="5"/>
      <c r="P99" s="5"/>
      <c r="Q99" s="7">
        <f t="shared" si="9"/>
        <v>0</v>
      </c>
      <c r="R99" s="6">
        <f t="shared" si="7"/>
        <v>0</v>
      </c>
      <c r="S99" s="368"/>
      <c r="T99" s="54">
        <f t="shared" si="10"/>
        <v>0</v>
      </c>
      <c r="U99" s="54">
        <f t="shared" si="11"/>
        <v>0</v>
      </c>
      <c r="V99" s="54">
        <f t="shared" si="12"/>
        <v>0</v>
      </c>
    </row>
    <row r="100" spans="1:22" x14ac:dyDescent="0.2">
      <c r="A100" s="11" t="str">
        <f>IF(M100="","",SUBTOTAL(3,$M$5:M100))</f>
        <v/>
      </c>
      <c r="B100" s="370"/>
      <c r="C100" s="371"/>
      <c r="D100" s="369"/>
      <c r="E100" s="369"/>
      <c r="F100" s="369"/>
      <c r="G100" s="45"/>
      <c r="H100" s="369"/>
      <c r="I100" s="39">
        <f t="shared" si="8"/>
        <v>0</v>
      </c>
      <c r="J100" s="368"/>
      <c r="K100" s="2" t="s">
        <v>425</v>
      </c>
      <c r="L100" s="51"/>
      <c r="M100" s="7"/>
      <c r="N100" s="21"/>
      <c r="O100" s="5"/>
      <c r="P100" s="5"/>
      <c r="Q100" s="7">
        <f t="shared" si="9"/>
        <v>0</v>
      </c>
      <c r="R100" s="6">
        <f t="shared" si="7"/>
        <v>0</v>
      </c>
      <c r="S100" s="368"/>
      <c r="T100" s="54">
        <f t="shared" si="10"/>
        <v>0</v>
      </c>
      <c r="U100" s="54">
        <f t="shared" si="11"/>
        <v>0</v>
      </c>
      <c r="V100" s="54">
        <f t="shared" si="12"/>
        <v>0</v>
      </c>
    </row>
    <row r="101" spans="1:22" ht="38.25" x14ac:dyDescent="0.2">
      <c r="A101" s="11" t="str">
        <f>IF(M101="","",SUBTOTAL(3,$M$5:M101))</f>
        <v/>
      </c>
      <c r="B101" s="370"/>
      <c r="C101" s="371"/>
      <c r="D101" s="369"/>
      <c r="E101" s="369"/>
      <c r="F101" s="369"/>
      <c r="G101" s="45"/>
      <c r="H101" s="369"/>
      <c r="I101" s="39">
        <f t="shared" si="8"/>
        <v>0</v>
      </c>
      <c r="J101" s="368"/>
      <c r="K101" s="2" t="s">
        <v>426</v>
      </c>
      <c r="L101" s="51"/>
      <c r="M101" s="7"/>
      <c r="N101" s="21"/>
      <c r="O101" s="5"/>
      <c r="P101" s="5"/>
      <c r="Q101" s="7">
        <f t="shared" si="9"/>
        <v>0</v>
      </c>
      <c r="R101" s="6">
        <f t="shared" si="7"/>
        <v>0</v>
      </c>
      <c r="S101" s="368"/>
      <c r="T101" s="54">
        <f t="shared" si="10"/>
        <v>0</v>
      </c>
      <c r="U101" s="54">
        <f t="shared" si="11"/>
        <v>0</v>
      </c>
      <c r="V101" s="54">
        <f t="shared" si="12"/>
        <v>0</v>
      </c>
    </row>
    <row r="102" spans="1:22" x14ac:dyDescent="0.2">
      <c r="A102" s="11" t="str">
        <f>IF(M102="","",SUBTOTAL(3,$M$5:M102))</f>
        <v/>
      </c>
      <c r="B102" s="370"/>
      <c r="C102" s="371"/>
      <c r="D102" s="369"/>
      <c r="E102" s="369"/>
      <c r="F102" s="369"/>
      <c r="G102" s="45"/>
      <c r="H102" s="369"/>
      <c r="I102" s="39">
        <f t="shared" si="8"/>
        <v>0</v>
      </c>
      <c r="J102" s="368"/>
      <c r="K102" s="2" t="s">
        <v>427</v>
      </c>
      <c r="L102" s="51"/>
      <c r="M102" s="7"/>
      <c r="N102" s="21"/>
      <c r="O102" s="5"/>
      <c r="P102" s="5"/>
      <c r="Q102" s="7">
        <f t="shared" si="9"/>
        <v>0</v>
      </c>
      <c r="R102" s="6">
        <f t="shared" si="7"/>
        <v>0</v>
      </c>
      <c r="S102" s="368"/>
      <c r="T102" s="54">
        <f t="shared" si="10"/>
        <v>0</v>
      </c>
      <c r="U102" s="54">
        <f t="shared" si="11"/>
        <v>0</v>
      </c>
      <c r="V102" s="54">
        <f t="shared" si="12"/>
        <v>0</v>
      </c>
    </row>
    <row r="103" spans="1:22" ht="38.25" x14ac:dyDescent="0.2">
      <c r="A103" s="11" t="str">
        <f>IF(M103="","",SUBTOTAL(3,$M$5:M103))</f>
        <v/>
      </c>
      <c r="B103" s="370"/>
      <c r="C103" s="371"/>
      <c r="D103" s="369"/>
      <c r="E103" s="369"/>
      <c r="F103" s="369"/>
      <c r="G103" s="45"/>
      <c r="H103" s="369"/>
      <c r="I103" s="39">
        <f t="shared" si="8"/>
        <v>0</v>
      </c>
      <c r="J103" s="368"/>
      <c r="K103" s="2" t="s">
        <v>428</v>
      </c>
      <c r="L103" s="51"/>
      <c r="M103" s="7"/>
      <c r="N103" s="21"/>
      <c r="O103" s="5"/>
      <c r="P103" s="5"/>
      <c r="Q103" s="7">
        <f t="shared" si="9"/>
        <v>0</v>
      </c>
      <c r="R103" s="6">
        <f t="shared" si="7"/>
        <v>0</v>
      </c>
      <c r="S103" s="368"/>
      <c r="T103" s="54">
        <f t="shared" si="10"/>
        <v>0</v>
      </c>
      <c r="U103" s="54">
        <f t="shared" si="11"/>
        <v>0</v>
      </c>
      <c r="V103" s="54">
        <f t="shared" si="12"/>
        <v>0</v>
      </c>
    </row>
    <row r="104" spans="1:22" ht="25.5" x14ac:dyDescent="0.2">
      <c r="A104" s="11" t="str">
        <f>IF(M104="","",SUBTOTAL(3,$M$5:M104))</f>
        <v/>
      </c>
      <c r="B104" s="370"/>
      <c r="C104" s="371"/>
      <c r="D104" s="369"/>
      <c r="E104" s="369"/>
      <c r="F104" s="369"/>
      <c r="G104" s="45"/>
      <c r="H104" s="369"/>
      <c r="I104" s="39">
        <f t="shared" si="8"/>
        <v>0</v>
      </c>
      <c r="J104" s="368"/>
      <c r="K104" s="2" t="s">
        <v>429</v>
      </c>
      <c r="L104" s="51"/>
      <c r="M104" s="7"/>
      <c r="N104" s="21"/>
      <c r="O104" s="5"/>
      <c r="P104" s="5"/>
      <c r="Q104" s="7">
        <f t="shared" si="9"/>
        <v>0</v>
      </c>
      <c r="R104" s="6">
        <f t="shared" si="7"/>
        <v>0</v>
      </c>
      <c r="S104" s="368"/>
      <c r="T104" s="54">
        <f t="shared" si="10"/>
        <v>0</v>
      </c>
      <c r="U104" s="54">
        <f t="shared" si="11"/>
        <v>0</v>
      </c>
      <c r="V104" s="54">
        <f t="shared" si="12"/>
        <v>0</v>
      </c>
    </row>
    <row r="105" spans="1:22" x14ac:dyDescent="0.2">
      <c r="A105" s="11" t="str">
        <f>IF(M105="","",SUBTOTAL(3,$M$5:M105))</f>
        <v/>
      </c>
      <c r="B105" s="370"/>
      <c r="C105" s="371"/>
      <c r="D105" s="369"/>
      <c r="E105" s="369"/>
      <c r="F105" s="369"/>
      <c r="G105" s="45"/>
      <c r="H105" s="369"/>
      <c r="I105" s="39">
        <f t="shared" si="8"/>
        <v>0</v>
      </c>
      <c r="J105" s="368"/>
      <c r="K105" s="2" t="s">
        <v>430</v>
      </c>
      <c r="L105" s="51"/>
      <c r="M105" s="7"/>
      <c r="N105" s="21"/>
      <c r="O105" s="5"/>
      <c r="P105" s="5"/>
      <c r="Q105" s="7">
        <f t="shared" si="9"/>
        <v>0</v>
      </c>
      <c r="R105" s="6">
        <f t="shared" si="7"/>
        <v>0</v>
      </c>
      <c r="S105" s="368"/>
      <c r="T105" s="54">
        <f t="shared" si="10"/>
        <v>0</v>
      </c>
      <c r="U105" s="54">
        <f t="shared" si="11"/>
        <v>0</v>
      </c>
      <c r="V105" s="54">
        <f t="shared" si="12"/>
        <v>0</v>
      </c>
    </row>
    <row r="106" spans="1:22" x14ac:dyDescent="0.2">
      <c r="A106" s="11" t="str">
        <f>IF(M106="","",SUBTOTAL(3,$M$5:M106))</f>
        <v/>
      </c>
      <c r="B106" s="370"/>
      <c r="C106" s="371"/>
      <c r="D106" s="369"/>
      <c r="E106" s="369"/>
      <c r="F106" s="369"/>
      <c r="G106" s="45"/>
      <c r="H106" s="369"/>
      <c r="I106" s="39">
        <f t="shared" si="8"/>
        <v>0</v>
      </c>
      <c r="J106" s="368"/>
      <c r="K106" s="2" t="s">
        <v>431</v>
      </c>
      <c r="L106" s="51"/>
      <c r="M106" s="7"/>
      <c r="N106" s="21"/>
      <c r="O106" s="5"/>
      <c r="P106" s="5"/>
      <c r="Q106" s="7">
        <f t="shared" si="9"/>
        <v>0</v>
      </c>
      <c r="R106" s="6">
        <f t="shared" si="7"/>
        <v>0</v>
      </c>
      <c r="S106" s="368"/>
      <c r="T106" s="54">
        <f t="shared" si="10"/>
        <v>0</v>
      </c>
      <c r="U106" s="54">
        <f t="shared" si="11"/>
        <v>0</v>
      </c>
      <c r="V106" s="54">
        <f t="shared" si="12"/>
        <v>0</v>
      </c>
    </row>
    <row r="107" spans="1:22" x14ac:dyDescent="0.2">
      <c r="A107" s="11" t="str">
        <f>IF(M107="","",SUBTOTAL(3,$M$5:M107))</f>
        <v/>
      </c>
      <c r="B107" s="370"/>
      <c r="C107" s="371"/>
      <c r="D107" s="369"/>
      <c r="E107" s="369"/>
      <c r="F107" s="369"/>
      <c r="G107" s="45"/>
      <c r="H107" s="369"/>
      <c r="I107" s="39">
        <f t="shared" si="8"/>
        <v>0</v>
      </c>
      <c r="J107" s="368"/>
      <c r="K107" s="2" t="s">
        <v>432</v>
      </c>
      <c r="L107" s="51"/>
      <c r="M107" s="7"/>
      <c r="N107" s="21"/>
      <c r="O107" s="5"/>
      <c r="P107" s="5"/>
      <c r="Q107" s="7">
        <f t="shared" si="9"/>
        <v>0</v>
      </c>
      <c r="R107" s="6">
        <f t="shared" si="7"/>
        <v>0</v>
      </c>
      <c r="S107" s="368"/>
      <c r="T107" s="54">
        <f t="shared" si="10"/>
        <v>0</v>
      </c>
      <c r="U107" s="54">
        <f t="shared" si="11"/>
        <v>0</v>
      </c>
      <c r="V107" s="54">
        <f t="shared" si="12"/>
        <v>0</v>
      </c>
    </row>
    <row r="108" spans="1:22" x14ac:dyDescent="0.2">
      <c r="A108" s="11" t="str">
        <f>IF(M108="","",SUBTOTAL(3,$M$5:M108))</f>
        <v/>
      </c>
      <c r="B108" s="370"/>
      <c r="C108" s="371"/>
      <c r="D108" s="369"/>
      <c r="E108" s="369"/>
      <c r="F108" s="369"/>
      <c r="G108" s="45"/>
      <c r="H108" s="369"/>
      <c r="I108" s="39">
        <f t="shared" si="8"/>
        <v>0</v>
      </c>
      <c r="J108" s="368"/>
      <c r="K108" s="2" t="s">
        <v>433</v>
      </c>
      <c r="L108" s="51"/>
      <c r="M108" s="7"/>
      <c r="N108" s="21"/>
      <c r="O108" s="5"/>
      <c r="P108" s="5"/>
      <c r="Q108" s="7">
        <f t="shared" si="9"/>
        <v>0</v>
      </c>
      <c r="R108" s="6">
        <f t="shared" si="7"/>
        <v>0</v>
      </c>
      <c r="S108" s="368"/>
      <c r="T108" s="54">
        <f t="shared" si="10"/>
        <v>0</v>
      </c>
      <c r="U108" s="54">
        <f t="shared" si="11"/>
        <v>0</v>
      </c>
      <c r="V108" s="54">
        <f t="shared" si="12"/>
        <v>0</v>
      </c>
    </row>
    <row r="109" spans="1:22" x14ac:dyDescent="0.2">
      <c r="A109" s="11" t="str">
        <f>IF(M109="","",SUBTOTAL(3,$M$5:M109))</f>
        <v/>
      </c>
      <c r="B109" s="370"/>
      <c r="C109" s="371"/>
      <c r="D109" s="369"/>
      <c r="E109" s="369"/>
      <c r="F109" s="369"/>
      <c r="G109" s="45"/>
      <c r="H109" s="369"/>
      <c r="I109" s="39">
        <f t="shared" si="8"/>
        <v>0</v>
      </c>
      <c r="J109" s="368"/>
      <c r="K109" s="2" t="s">
        <v>434</v>
      </c>
      <c r="L109" s="51"/>
      <c r="M109" s="7"/>
      <c r="N109" s="21"/>
      <c r="O109" s="5"/>
      <c r="P109" s="5"/>
      <c r="Q109" s="7">
        <f t="shared" si="9"/>
        <v>0</v>
      </c>
      <c r="R109" s="6">
        <f t="shared" si="7"/>
        <v>0</v>
      </c>
      <c r="S109" s="368"/>
      <c r="T109" s="54">
        <f t="shared" si="10"/>
        <v>0</v>
      </c>
      <c r="U109" s="54">
        <f t="shared" si="11"/>
        <v>0</v>
      </c>
      <c r="V109" s="54">
        <f t="shared" si="12"/>
        <v>0</v>
      </c>
    </row>
    <row r="110" spans="1:22" x14ac:dyDescent="0.2">
      <c r="A110" s="11" t="str">
        <f>IF(M110="","",SUBTOTAL(3,$M$5:M110))</f>
        <v/>
      </c>
      <c r="B110" s="370"/>
      <c r="C110" s="371"/>
      <c r="D110" s="369"/>
      <c r="E110" s="369"/>
      <c r="F110" s="369"/>
      <c r="G110" s="45"/>
      <c r="H110" s="369"/>
      <c r="I110" s="39">
        <f t="shared" si="8"/>
        <v>0</v>
      </c>
      <c r="J110" s="368"/>
      <c r="K110" s="2" t="s">
        <v>435</v>
      </c>
      <c r="L110" s="51"/>
      <c r="M110" s="7"/>
      <c r="N110" s="21"/>
      <c r="O110" s="5"/>
      <c r="P110" s="5"/>
      <c r="Q110" s="7">
        <f t="shared" si="9"/>
        <v>0</v>
      </c>
      <c r="R110" s="6">
        <f t="shared" si="7"/>
        <v>0</v>
      </c>
      <c r="S110" s="368"/>
      <c r="T110" s="54">
        <f t="shared" si="10"/>
        <v>0</v>
      </c>
      <c r="U110" s="54">
        <f t="shared" si="11"/>
        <v>0</v>
      </c>
      <c r="V110" s="54">
        <f t="shared" si="12"/>
        <v>0</v>
      </c>
    </row>
    <row r="111" spans="1:22" ht="38.25" x14ac:dyDescent="0.2">
      <c r="A111" s="11" t="str">
        <f>IF(M111="","",SUBTOTAL(3,$M$5:M111))</f>
        <v/>
      </c>
      <c r="B111" s="370"/>
      <c r="C111" s="371"/>
      <c r="D111" s="369"/>
      <c r="E111" s="369"/>
      <c r="F111" s="369"/>
      <c r="G111" s="45"/>
      <c r="H111" s="369"/>
      <c r="I111" s="39">
        <f t="shared" si="8"/>
        <v>0</v>
      </c>
      <c r="J111" s="368"/>
      <c r="K111" s="2" t="s">
        <v>436</v>
      </c>
      <c r="L111" s="51"/>
      <c r="M111" s="7"/>
      <c r="N111" s="21"/>
      <c r="O111" s="5"/>
      <c r="P111" s="5"/>
      <c r="Q111" s="7">
        <f t="shared" si="9"/>
        <v>0</v>
      </c>
      <c r="R111" s="6">
        <f t="shared" si="7"/>
        <v>0</v>
      </c>
      <c r="S111" s="368"/>
      <c r="T111" s="54">
        <f t="shared" si="10"/>
        <v>0</v>
      </c>
      <c r="U111" s="54">
        <f t="shared" si="11"/>
        <v>0</v>
      </c>
      <c r="V111" s="54">
        <f t="shared" si="12"/>
        <v>0</v>
      </c>
    </row>
    <row r="112" spans="1:22" ht="51" x14ac:dyDescent="0.2">
      <c r="A112" s="11" t="str">
        <f>IF(M112="","",SUBTOTAL(3,$M$5:M112))</f>
        <v/>
      </c>
      <c r="B112" s="370"/>
      <c r="C112" s="371"/>
      <c r="D112" s="369"/>
      <c r="E112" s="369"/>
      <c r="F112" s="369"/>
      <c r="G112" s="45"/>
      <c r="H112" s="369"/>
      <c r="I112" s="39">
        <f t="shared" si="8"/>
        <v>0</v>
      </c>
      <c r="J112" s="368"/>
      <c r="K112" s="2" t="s">
        <v>437</v>
      </c>
      <c r="L112" s="51"/>
      <c r="M112" s="7"/>
      <c r="N112" s="21"/>
      <c r="O112" s="5"/>
      <c r="P112" s="5"/>
      <c r="Q112" s="7">
        <f t="shared" si="9"/>
        <v>0</v>
      </c>
      <c r="R112" s="6">
        <f t="shared" ref="R112:R175" si="13">Q112*H112</f>
        <v>0</v>
      </c>
      <c r="S112" s="368"/>
      <c r="T112" s="54">
        <f t="shared" si="10"/>
        <v>0</v>
      </c>
      <c r="U112" s="54">
        <f t="shared" si="11"/>
        <v>0</v>
      </c>
      <c r="V112" s="54">
        <f t="shared" si="12"/>
        <v>0</v>
      </c>
    </row>
    <row r="113" spans="1:22" ht="25.5" x14ac:dyDescent="0.2">
      <c r="A113" s="11" t="str">
        <f>IF(M113="","",SUBTOTAL(3,$M$5:M113))</f>
        <v/>
      </c>
      <c r="B113" s="370"/>
      <c r="C113" s="371"/>
      <c r="D113" s="369"/>
      <c r="E113" s="369"/>
      <c r="F113" s="369"/>
      <c r="G113" s="45"/>
      <c r="H113" s="369"/>
      <c r="I113" s="39">
        <f t="shared" si="8"/>
        <v>0</v>
      </c>
      <c r="J113" s="368"/>
      <c r="K113" s="2" t="s">
        <v>438</v>
      </c>
      <c r="L113" s="51"/>
      <c r="M113" s="7"/>
      <c r="N113" s="21"/>
      <c r="O113" s="5"/>
      <c r="P113" s="5"/>
      <c r="Q113" s="7">
        <f t="shared" si="9"/>
        <v>0</v>
      </c>
      <c r="R113" s="6">
        <f t="shared" si="13"/>
        <v>0</v>
      </c>
      <c r="S113" s="368"/>
      <c r="T113" s="54">
        <f t="shared" si="10"/>
        <v>0</v>
      </c>
      <c r="U113" s="54">
        <f t="shared" si="11"/>
        <v>0</v>
      </c>
      <c r="V113" s="54">
        <f t="shared" si="12"/>
        <v>0</v>
      </c>
    </row>
    <row r="114" spans="1:22" ht="25.5" x14ac:dyDescent="0.2">
      <c r="A114" s="11" t="str">
        <f>IF(M114="","",SUBTOTAL(3,$M$5:M114))</f>
        <v/>
      </c>
      <c r="B114" s="370"/>
      <c r="C114" s="371"/>
      <c r="D114" s="369"/>
      <c r="E114" s="369"/>
      <c r="F114" s="369"/>
      <c r="G114" s="45"/>
      <c r="H114" s="369"/>
      <c r="I114" s="39">
        <f t="shared" si="8"/>
        <v>0</v>
      </c>
      <c r="J114" s="368"/>
      <c r="K114" s="2" t="s">
        <v>439</v>
      </c>
      <c r="L114" s="51"/>
      <c r="M114" s="7"/>
      <c r="N114" s="21"/>
      <c r="O114" s="5"/>
      <c r="P114" s="5"/>
      <c r="Q114" s="7">
        <f t="shared" si="9"/>
        <v>0</v>
      </c>
      <c r="R114" s="6">
        <f t="shared" si="13"/>
        <v>0</v>
      </c>
      <c r="S114" s="368"/>
      <c r="T114" s="54">
        <f t="shared" si="10"/>
        <v>0</v>
      </c>
      <c r="U114" s="54">
        <f t="shared" si="11"/>
        <v>0</v>
      </c>
      <c r="V114" s="54">
        <f t="shared" si="12"/>
        <v>0</v>
      </c>
    </row>
    <row r="115" spans="1:22" x14ac:dyDescent="0.2">
      <c r="A115" s="11">
        <f>IF(M115="","",SUBTOTAL(3,$M$5:M115))</f>
        <v>25</v>
      </c>
      <c r="B115" s="370"/>
      <c r="C115" s="371" t="s">
        <v>37</v>
      </c>
      <c r="D115" s="369" t="s">
        <v>334</v>
      </c>
      <c r="E115" s="369" t="s">
        <v>334</v>
      </c>
      <c r="F115" s="369" t="s">
        <v>12</v>
      </c>
      <c r="G115" s="44">
        <f>[1]TH!$I$42</f>
        <v>2357</v>
      </c>
      <c r="H115" s="369">
        <v>2357</v>
      </c>
      <c r="I115" s="39">
        <f t="shared" si="8"/>
        <v>0</v>
      </c>
      <c r="J115" s="368" t="s">
        <v>387</v>
      </c>
      <c r="K115" s="2" t="s">
        <v>440</v>
      </c>
      <c r="L115" s="51">
        <f>'[1]Don gia'!$R$41</f>
        <v>98219</v>
      </c>
      <c r="M115" s="7">
        <f>+'[2]TH lop 6'!$E$39</f>
        <v>80850</v>
      </c>
      <c r="N115" s="21">
        <f>'[3]Lớp 6'!$I$89</f>
        <v>88400</v>
      </c>
      <c r="O115" s="5"/>
      <c r="P115" s="5">
        <f>[4]L6!$I$78</f>
        <v>104000</v>
      </c>
      <c r="Q115" s="7">
        <f t="shared" si="9"/>
        <v>80850</v>
      </c>
      <c r="R115" s="6">
        <f t="shared" si="13"/>
        <v>190563450</v>
      </c>
      <c r="S115" s="368"/>
      <c r="T115" s="54">
        <f t="shared" si="10"/>
        <v>17369</v>
      </c>
      <c r="U115" s="54">
        <f t="shared" si="11"/>
        <v>231502183</v>
      </c>
      <c r="V115" s="54">
        <f t="shared" si="12"/>
        <v>190563450</v>
      </c>
    </row>
    <row r="116" spans="1:22" ht="25.5" customHeight="1" x14ac:dyDescent="0.2">
      <c r="A116" s="11" t="str">
        <f>IF(M116="","",SUBTOTAL(3,$M$5:M116))</f>
        <v/>
      </c>
      <c r="B116" s="370"/>
      <c r="C116" s="371"/>
      <c r="D116" s="369"/>
      <c r="E116" s="369"/>
      <c r="F116" s="369"/>
      <c r="G116" s="45"/>
      <c r="H116" s="369"/>
      <c r="I116" s="39">
        <f t="shared" si="8"/>
        <v>0</v>
      </c>
      <c r="J116" s="368"/>
      <c r="K116" s="2" t="s">
        <v>441</v>
      </c>
      <c r="L116" s="51"/>
      <c r="M116" s="7"/>
      <c r="N116" s="21"/>
      <c r="O116" s="5"/>
      <c r="P116" s="5"/>
      <c r="Q116" s="7">
        <f t="shared" si="9"/>
        <v>0</v>
      </c>
      <c r="R116" s="6">
        <f t="shared" si="13"/>
        <v>0</v>
      </c>
      <c r="S116" s="368"/>
      <c r="T116" s="54">
        <f t="shared" si="10"/>
        <v>0</v>
      </c>
      <c r="U116" s="54">
        <f t="shared" si="11"/>
        <v>0</v>
      </c>
      <c r="V116" s="54">
        <f t="shared" si="12"/>
        <v>0</v>
      </c>
    </row>
    <row r="117" spans="1:22" ht="25.5" x14ac:dyDescent="0.2">
      <c r="A117" s="11" t="str">
        <f>IF(M117="","",SUBTOTAL(3,$M$5:M117))</f>
        <v/>
      </c>
      <c r="B117" s="370"/>
      <c r="C117" s="371"/>
      <c r="D117" s="369"/>
      <c r="E117" s="369"/>
      <c r="F117" s="369"/>
      <c r="G117" s="45"/>
      <c r="H117" s="369"/>
      <c r="I117" s="39">
        <f t="shared" si="8"/>
        <v>0</v>
      </c>
      <c r="J117" s="368"/>
      <c r="K117" s="2" t="s">
        <v>442</v>
      </c>
      <c r="L117" s="51"/>
      <c r="M117" s="7"/>
      <c r="N117" s="21"/>
      <c r="O117" s="5"/>
      <c r="P117" s="5"/>
      <c r="Q117" s="7">
        <f t="shared" si="9"/>
        <v>0</v>
      </c>
      <c r="R117" s="6">
        <f t="shared" si="13"/>
        <v>0</v>
      </c>
      <c r="S117" s="368"/>
      <c r="T117" s="54">
        <f t="shared" si="10"/>
        <v>0</v>
      </c>
      <c r="U117" s="54">
        <f t="shared" si="11"/>
        <v>0</v>
      </c>
      <c r="V117" s="54">
        <f t="shared" si="12"/>
        <v>0</v>
      </c>
    </row>
    <row r="118" spans="1:22" ht="38.25" x14ac:dyDescent="0.2">
      <c r="A118" s="11" t="str">
        <f>IF(M118="","",SUBTOTAL(3,$M$5:M118))</f>
        <v/>
      </c>
      <c r="B118" s="370"/>
      <c r="C118" s="371"/>
      <c r="D118" s="369"/>
      <c r="E118" s="369"/>
      <c r="F118" s="369"/>
      <c r="G118" s="45"/>
      <c r="H118" s="369"/>
      <c r="I118" s="39">
        <f t="shared" si="8"/>
        <v>0</v>
      </c>
      <c r="J118" s="368"/>
      <c r="K118" s="2" t="s">
        <v>443</v>
      </c>
      <c r="L118" s="51"/>
      <c r="M118" s="7"/>
      <c r="N118" s="21"/>
      <c r="O118" s="5"/>
      <c r="P118" s="5"/>
      <c r="Q118" s="7">
        <f t="shared" si="9"/>
        <v>0</v>
      </c>
      <c r="R118" s="6">
        <f t="shared" si="13"/>
        <v>0</v>
      </c>
      <c r="S118" s="368"/>
      <c r="T118" s="54">
        <f t="shared" si="10"/>
        <v>0</v>
      </c>
      <c r="U118" s="54">
        <f t="shared" si="11"/>
        <v>0</v>
      </c>
      <c r="V118" s="54">
        <f t="shared" si="12"/>
        <v>0</v>
      </c>
    </row>
    <row r="119" spans="1:22" ht="38.25" x14ac:dyDescent="0.2">
      <c r="A119" s="11" t="str">
        <f>IF(M119="","",SUBTOTAL(3,$M$5:M119))</f>
        <v/>
      </c>
      <c r="B119" s="370"/>
      <c r="C119" s="371"/>
      <c r="D119" s="369"/>
      <c r="E119" s="369"/>
      <c r="F119" s="369"/>
      <c r="G119" s="45"/>
      <c r="H119" s="369"/>
      <c r="I119" s="39">
        <f t="shared" si="8"/>
        <v>0</v>
      </c>
      <c r="J119" s="368"/>
      <c r="K119" s="2" t="s">
        <v>444</v>
      </c>
      <c r="L119" s="51"/>
      <c r="M119" s="7"/>
      <c r="N119" s="21"/>
      <c r="O119" s="5"/>
      <c r="P119" s="5"/>
      <c r="Q119" s="7">
        <f t="shared" si="9"/>
        <v>0</v>
      </c>
      <c r="R119" s="6">
        <f t="shared" si="13"/>
        <v>0</v>
      </c>
      <c r="S119" s="368"/>
      <c r="T119" s="54">
        <f t="shared" si="10"/>
        <v>0</v>
      </c>
      <c r="U119" s="54">
        <f t="shared" si="11"/>
        <v>0</v>
      </c>
      <c r="V119" s="54">
        <f t="shared" si="12"/>
        <v>0</v>
      </c>
    </row>
    <row r="120" spans="1:22" x14ac:dyDescent="0.2">
      <c r="A120" s="11" t="str">
        <f>IF(M120="","",SUBTOTAL(3,$M$5:M120))</f>
        <v/>
      </c>
      <c r="B120" s="12" t="s">
        <v>38</v>
      </c>
      <c r="C120" s="40" t="s">
        <v>39</v>
      </c>
      <c r="D120" s="37"/>
      <c r="E120" s="37"/>
      <c r="F120" s="37"/>
      <c r="G120" s="45"/>
      <c r="H120" s="35"/>
      <c r="I120" s="39">
        <f t="shared" si="8"/>
        <v>0</v>
      </c>
      <c r="J120" s="9"/>
      <c r="K120" s="2"/>
      <c r="L120" s="51"/>
      <c r="M120" s="7"/>
      <c r="N120" s="21"/>
      <c r="O120" s="5"/>
      <c r="P120" s="5"/>
      <c r="Q120" s="7">
        <f t="shared" si="9"/>
        <v>0</v>
      </c>
      <c r="R120" s="6">
        <f t="shared" si="13"/>
        <v>0</v>
      </c>
      <c r="S120" s="9"/>
      <c r="T120" s="54">
        <f t="shared" si="10"/>
        <v>0</v>
      </c>
      <c r="U120" s="54">
        <f t="shared" si="11"/>
        <v>0</v>
      </c>
      <c r="V120" s="54">
        <f t="shared" si="12"/>
        <v>0</v>
      </c>
    </row>
    <row r="121" spans="1:22" x14ac:dyDescent="0.2">
      <c r="A121" s="11" t="str">
        <f>IF(M121="","",SUBTOTAL(3,$M$5:M121))</f>
        <v/>
      </c>
      <c r="B121" s="12" t="s">
        <v>21</v>
      </c>
      <c r="C121" s="40" t="s">
        <v>40</v>
      </c>
      <c r="D121" s="37"/>
      <c r="E121" s="37"/>
      <c r="F121" s="37"/>
      <c r="G121" s="45"/>
      <c r="H121" s="35"/>
      <c r="I121" s="39">
        <f t="shared" si="8"/>
        <v>0</v>
      </c>
      <c r="J121" s="9"/>
      <c r="K121" s="2"/>
      <c r="L121" s="51"/>
      <c r="M121" s="7"/>
      <c r="N121" s="21"/>
      <c r="O121" s="5"/>
      <c r="P121" s="5"/>
      <c r="Q121" s="7">
        <f t="shared" si="9"/>
        <v>0</v>
      </c>
      <c r="R121" s="6">
        <f t="shared" si="13"/>
        <v>0</v>
      </c>
      <c r="S121" s="9"/>
      <c r="T121" s="54">
        <f t="shared" si="10"/>
        <v>0</v>
      </c>
      <c r="U121" s="54">
        <f t="shared" si="11"/>
        <v>0</v>
      </c>
      <c r="V121" s="54">
        <f t="shared" si="12"/>
        <v>0</v>
      </c>
    </row>
    <row r="122" spans="1:22" x14ac:dyDescent="0.2">
      <c r="A122" s="11" t="str">
        <f>IF(M122="","",SUBTOTAL(3,$M$5:M122))</f>
        <v/>
      </c>
      <c r="B122" s="12">
        <v>1</v>
      </c>
      <c r="C122" s="40" t="s">
        <v>41</v>
      </c>
      <c r="D122" s="37"/>
      <c r="E122" s="37"/>
      <c r="F122" s="37"/>
      <c r="G122" s="45"/>
      <c r="H122" s="35"/>
      <c r="I122" s="39">
        <f t="shared" si="8"/>
        <v>0</v>
      </c>
      <c r="J122" s="9"/>
      <c r="K122" s="2"/>
      <c r="L122" s="51"/>
      <c r="M122" s="7"/>
      <c r="N122" s="21"/>
      <c r="O122" s="5"/>
      <c r="P122" s="5"/>
      <c r="Q122" s="7">
        <f t="shared" si="9"/>
        <v>0</v>
      </c>
      <c r="R122" s="6">
        <f t="shared" si="13"/>
        <v>0</v>
      </c>
      <c r="S122" s="9"/>
      <c r="T122" s="54">
        <f t="shared" si="10"/>
        <v>0</v>
      </c>
      <c r="U122" s="54">
        <f t="shared" si="11"/>
        <v>0</v>
      </c>
      <c r="V122" s="54">
        <f t="shared" si="12"/>
        <v>0</v>
      </c>
    </row>
    <row r="123" spans="1:22" x14ac:dyDescent="0.2">
      <c r="A123" s="11">
        <f>IF(M123="","",SUBTOTAL(3,$M$5:M123))</f>
        <v>26</v>
      </c>
      <c r="B123" s="370"/>
      <c r="C123" s="371" t="s">
        <v>42</v>
      </c>
      <c r="D123" s="369" t="s">
        <v>334</v>
      </c>
      <c r="E123" s="369" t="s">
        <v>334</v>
      </c>
      <c r="F123" s="369" t="s">
        <v>12</v>
      </c>
      <c r="G123" s="44">
        <f>[1]TH!$I$46</f>
        <v>2344</v>
      </c>
      <c r="H123" s="369">
        <v>2341</v>
      </c>
      <c r="I123" s="39">
        <f t="shared" si="8"/>
        <v>3</v>
      </c>
      <c r="J123" s="368" t="s">
        <v>387</v>
      </c>
      <c r="K123" s="2" t="s">
        <v>445</v>
      </c>
      <c r="L123" s="51">
        <f>'[1]Don gia'!$R$45</f>
        <v>54233</v>
      </c>
      <c r="M123" s="7">
        <f>+'[2]TH lop 6'!$E$43</f>
        <v>36750</v>
      </c>
      <c r="N123" s="21">
        <f>'[3]Lớp 6'!$I$97</f>
        <v>60500</v>
      </c>
      <c r="O123" s="5"/>
      <c r="P123" s="5">
        <f>[4]L6!$I$86</f>
        <v>75600</v>
      </c>
      <c r="Q123" s="7">
        <f t="shared" si="9"/>
        <v>36750</v>
      </c>
      <c r="R123" s="6">
        <f t="shared" si="13"/>
        <v>86031750</v>
      </c>
      <c r="S123" s="368"/>
      <c r="T123" s="54">
        <f t="shared" si="10"/>
        <v>17483</v>
      </c>
      <c r="U123" s="54">
        <f t="shared" si="11"/>
        <v>127122152</v>
      </c>
      <c r="V123" s="54">
        <f t="shared" si="12"/>
        <v>86142000</v>
      </c>
    </row>
    <row r="124" spans="1:22" x14ac:dyDescent="0.2">
      <c r="A124" s="11" t="str">
        <f>IF(M124="","",SUBTOTAL(3,$M$5:M124))</f>
        <v/>
      </c>
      <c r="B124" s="370"/>
      <c r="C124" s="371"/>
      <c r="D124" s="369"/>
      <c r="E124" s="369"/>
      <c r="F124" s="369"/>
      <c r="G124" s="45"/>
      <c r="H124" s="369"/>
      <c r="I124" s="39">
        <f t="shared" si="8"/>
        <v>0</v>
      </c>
      <c r="J124" s="368"/>
      <c r="K124" s="2" t="s">
        <v>446</v>
      </c>
      <c r="L124" s="51"/>
      <c r="M124" s="7"/>
      <c r="N124" s="21"/>
      <c r="O124" s="5"/>
      <c r="P124" s="5"/>
      <c r="Q124" s="7">
        <f t="shared" si="9"/>
        <v>0</v>
      </c>
      <c r="R124" s="6">
        <f t="shared" si="13"/>
        <v>0</v>
      </c>
      <c r="S124" s="368"/>
      <c r="T124" s="54">
        <f t="shared" si="10"/>
        <v>0</v>
      </c>
      <c r="U124" s="54">
        <f t="shared" si="11"/>
        <v>0</v>
      </c>
      <c r="V124" s="54">
        <f t="shared" si="12"/>
        <v>0</v>
      </c>
    </row>
    <row r="125" spans="1:22" x14ac:dyDescent="0.2">
      <c r="A125" s="11" t="str">
        <f>IF(M125="","",SUBTOTAL(3,$M$5:M125))</f>
        <v/>
      </c>
      <c r="B125" s="370"/>
      <c r="C125" s="371"/>
      <c r="D125" s="369"/>
      <c r="E125" s="369"/>
      <c r="F125" s="369"/>
      <c r="G125" s="45"/>
      <c r="H125" s="369"/>
      <c r="I125" s="39">
        <f t="shared" si="8"/>
        <v>0</v>
      </c>
      <c r="J125" s="368"/>
      <c r="K125" s="2" t="s">
        <v>447</v>
      </c>
      <c r="L125" s="51"/>
      <c r="M125" s="7"/>
      <c r="N125" s="21"/>
      <c r="O125" s="5"/>
      <c r="P125" s="5"/>
      <c r="Q125" s="7">
        <f t="shared" si="9"/>
        <v>0</v>
      </c>
      <c r="R125" s="6">
        <f t="shared" si="13"/>
        <v>0</v>
      </c>
      <c r="S125" s="368"/>
      <c r="T125" s="54">
        <f t="shared" si="10"/>
        <v>0</v>
      </c>
      <c r="U125" s="54">
        <f t="shared" si="11"/>
        <v>0</v>
      </c>
      <c r="V125" s="54">
        <f t="shared" si="12"/>
        <v>0</v>
      </c>
    </row>
    <row r="126" spans="1:22" ht="38.25" x14ac:dyDescent="0.2">
      <c r="A126" s="11" t="str">
        <f>IF(M126="","",SUBTOTAL(3,$M$5:M126))</f>
        <v/>
      </c>
      <c r="B126" s="370"/>
      <c r="C126" s="371"/>
      <c r="D126" s="369"/>
      <c r="E126" s="369"/>
      <c r="F126" s="369"/>
      <c r="G126" s="45"/>
      <c r="H126" s="369"/>
      <c r="I126" s="39">
        <f t="shared" si="8"/>
        <v>0</v>
      </c>
      <c r="J126" s="368"/>
      <c r="K126" s="2" t="s">
        <v>448</v>
      </c>
      <c r="L126" s="51"/>
      <c r="M126" s="7"/>
      <c r="N126" s="21"/>
      <c r="O126" s="5"/>
      <c r="P126" s="5"/>
      <c r="Q126" s="7">
        <f t="shared" si="9"/>
        <v>0</v>
      </c>
      <c r="R126" s="6">
        <f t="shared" si="13"/>
        <v>0</v>
      </c>
      <c r="S126" s="368"/>
      <c r="T126" s="54">
        <f t="shared" si="10"/>
        <v>0</v>
      </c>
      <c r="U126" s="54">
        <f t="shared" si="11"/>
        <v>0</v>
      </c>
      <c r="V126" s="54">
        <f t="shared" si="12"/>
        <v>0</v>
      </c>
    </row>
    <row r="127" spans="1:22" ht="25.5" x14ac:dyDescent="0.2">
      <c r="A127" s="11" t="str">
        <f>IF(M127="","",SUBTOTAL(3,$M$5:M127))</f>
        <v/>
      </c>
      <c r="B127" s="370"/>
      <c r="C127" s="371"/>
      <c r="D127" s="369"/>
      <c r="E127" s="369"/>
      <c r="F127" s="369"/>
      <c r="G127" s="45"/>
      <c r="H127" s="369"/>
      <c r="I127" s="39">
        <f t="shared" si="8"/>
        <v>0</v>
      </c>
      <c r="J127" s="368"/>
      <c r="K127" s="2" t="s">
        <v>449</v>
      </c>
      <c r="L127" s="51"/>
      <c r="M127" s="7"/>
      <c r="N127" s="21"/>
      <c r="O127" s="5"/>
      <c r="P127" s="5"/>
      <c r="Q127" s="7">
        <f t="shared" si="9"/>
        <v>0</v>
      </c>
      <c r="R127" s="6">
        <f t="shared" si="13"/>
        <v>0</v>
      </c>
      <c r="S127" s="368"/>
      <c r="T127" s="54">
        <f t="shared" si="10"/>
        <v>0</v>
      </c>
      <c r="U127" s="54">
        <f t="shared" si="11"/>
        <v>0</v>
      </c>
      <c r="V127" s="54">
        <f t="shared" si="12"/>
        <v>0</v>
      </c>
    </row>
    <row r="128" spans="1:22" x14ac:dyDescent="0.2">
      <c r="A128" s="11" t="str">
        <f>IF(M128="","",SUBTOTAL(3,$M$5:M128))</f>
        <v/>
      </c>
      <c r="B128" s="11"/>
      <c r="C128" s="40" t="s">
        <v>45</v>
      </c>
      <c r="D128" s="35"/>
      <c r="E128" s="35"/>
      <c r="F128" s="35"/>
      <c r="G128" s="45"/>
      <c r="H128" s="35"/>
      <c r="I128" s="39">
        <f t="shared" si="8"/>
        <v>0</v>
      </c>
      <c r="J128" s="9"/>
      <c r="K128" s="2"/>
      <c r="L128" s="51"/>
      <c r="M128" s="7"/>
      <c r="N128" s="21"/>
      <c r="O128" s="5"/>
      <c r="P128" s="5"/>
      <c r="Q128" s="7">
        <f t="shared" si="9"/>
        <v>0</v>
      </c>
      <c r="R128" s="6">
        <f t="shared" si="13"/>
        <v>0</v>
      </c>
      <c r="S128" s="9"/>
      <c r="T128" s="54">
        <f t="shared" si="10"/>
        <v>0</v>
      </c>
      <c r="U128" s="54">
        <f t="shared" si="11"/>
        <v>0</v>
      </c>
      <c r="V128" s="54">
        <f t="shared" si="12"/>
        <v>0</v>
      </c>
    </row>
    <row r="129" spans="1:22" x14ac:dyDescent="0.2">
      <c r="A129" s="11" t="str">
        <f>IF(M129="","",SUBTOTAL(3,$M$5:M129))</f>
        <v/>
      </c>
      <c r="B129" s="12" t="s">
        <v>34</v>
      </c>
      <c r="C129" s="40" t="s">
        <v>46</v>
      </c>
      <c r="D129" s="37"/>
      <c r="E129" s="37"/>
      <c r="F129" s="37"/>
      <c r="G129" s="45"/>
      <c r="H129" s="35"/>
      <c r="I129" s="39">
        <f t="shared" si="8"/>
        <v>0</v>
      </c>
      <c r="J129" s="9"/>
      <c r="K129" s="2"/>
      <c r="L129" s="51"/>
      <c r="M129" s="7"/>
      <c r="N129" s="21"/>
      <c r="O129" s="5"/>
      <c r="P129" s="5"/>
      <c r="Q129" s="7">
        <f t="shared" si="9"/>
        <v>0</v>
      </c>
      <c r="R129" s="6">
        <f t="shared" si="13"/>
        <v>0</v>
      </c>
      <c r="S129" s="9"/>
      <c r="T129" s="54">
        <f t="shared" si="10"/>
        <v>0</v>
      </c>
      <c r="U129" s="54">
        <f t="shared" si="11"/>
        <v>0</v>
      </c>
      <c r="V129" s="54">
        <f t="shared" si="12"/>
        <v>0</v>
      </c>
    </row>
    <row r="130" spans="1:22" x14ac:dyDescent="0.2">
      <c r="A130" s="11" t="str">
        <f>IF(M130="","",SUBTOTAL(3,$M$5:M130))</f>
        <v/>
      </c>
      <c r="B130" s="12">
        <v>1</v>
      </c>
      <c r="C130" s="40" t="s">
        <v>47</v>
      </c>
      <c r="D130" s="37"/>
      <c r="E130" s="37"/>
      <c r="F130" s="37"/>
      <c r="G130" s="45"/>
      <c r="H130" s="35"/>
      <c r="I130" s="39">
        <f t="shared" si="8"/>
        <v>0</v>
      </c>
      <c r="J130" s="9"/>
      <c r="K130" s="2"/>
      <c r="L130" s="51"/>
      <c r="M130" s="7"/>
      <c r="N130" s="21"/>
      <c r="O130" s="5"/>
      <c r="P130" s="5"/>
      <c r="Q130" s="7">
        <f t="shared" si="9"/>
        <v>0</v>
      </c>
      <c r="R130" s="6">
        <f t="shared" si="13"/>
        <v>0</v>
      </c>
      <c r="S130" s="9"/>
      <c r="T130" s="54">
        <f t="shared" si="10"/>
        <v>0</v>
      </c>
      <c r="U130" s="54">
        <f t="shared" si="11"/>
        <v>0</v>
      </c>
      <c r="V130" s="54">
        <f t="shared" si="12"/>
        <v>0</v>
      </c>
    </row>
    <row r="131" spans="1:22" ht="25.5" x14ac:dyDescent="0.2">
      <c r="A131" s="11">
        <f>IF(M131="","",SUBTOTAL(3,$M$5:M131))</f>
        <v>27</v>
      </c>
      <c r="B131" s="370"/>
      <c r="C131" s="371" t="s">
        <v>48</v>
      </c>
      <c r="D131" s="369" t="s">
        <v>334</v>
      </c>
      <c r="E131" s="369"/>
      <c r="F131" s="369" t="s">
        <v>12</v>
      </c>
      <c r="G131" s="44">
        <f>[1]TH!$I$76</f>
        <v>157</v>
      </c>
      <c r="H131" s="369">
        <v>153</v>
      </c>
      <c r="I131" s="39">
        <f t="shared" si="8"/>
        <v>4</v>
      </c>
      <c r="J131" s="368" t="s">
        <v>387</v>
      </c>
      <c r="K131" s="2" t="s">
        <v>450</v>
      </c>
      <c r="L131" s="51">
        <f>'[1]Don gia'!$R$75</f>
        <v>116700</v>
      </c>
      <c r="M131" s="7">
        <f>+'[2]TH lop 6'!$E$51</f>
        <v>114660</v>
      </c>
      <c r="N131" s="21">
        <f>'[3]Lớp 6'!$I$105</f>
        <v>160800</v>
      </c>
      <c r="O131" s="5"/>
      <c r="P131" s="5">
        <f>[4]L6!$I$94</f>
        <v>132000</v>
      </c>
      <c r="Q131" s="7">
        <f t="shared" si="9"/>
        <v>114660</v>
      </c>
      <c r="R131" s="6">
        <f t="shared" si="13"/>
        <v>17542980</v>
      </c>
      <c r="S131" s="368"/>
      <c r="T131" s="54">
        <f t="shared" si="10"/>
        <v>2040</v>
      </c>
      <c r="U131" s="54">
        <f t="shared" si="11"/>
        <v>18321900</v>
      </c>
      <c r="V131" s="54">
        <f t="shared" si="12"/>
        <v>18001620</v>
      </c>
    </row>
    <row r="132" spans="1:22" x14ac:dyDescent="0.2">
      <c r="A132" s="11" t="str">
        <f>IF(M132="","",SUBTOTAL(3,$M$5:M132))</f>
        <v/>
      </c>
      <c r="B132" s="370"/>
      <c r="C132" s="371"/>
      <c r="D132" s="369"/>
      <c r="E132" s="369"/>
      <c r="F132" s="369"/>
      <c r="G132" s="45"/>
      <c r="H132" s="369"/>
      <c r="I132" s="39">
        <f t="shared" si="8"/>
        <v>0</v>
      </c>
      <c r="J132" s="368"/>
      <c r="K132" s="2" t="s">
        <v>451</v>
      </c>
      <c r="L132" s="51"/>
      <c r="M132" s="7"/>
      <c r="N132" s="21"/>
      <c r="O132" s="5"/>
      <c r="P132" s="5"/>
      <c r="Q132" s="7">
        <f t="shared" si="9"/>
        <v>0</v>
      </c>
      <c r="R132" s="6">
        <f t="shared" si="13"/>
        <v>0</v>
      </c>
      <c r="S132" s="368"/>
      <c r="T132" s="54">
        <f t="shared" si="10"/>
        <v>0</v>
      </c>
      <c r="U132" s="54">
        <f t="shared" si="11"/>
        <v>0</v>
      </c>
      <c r="V132" s="54">
        <f t="shared" si="12"/>
        <v>0</v>
      </c>
    </row>
    <row r="133" spans="1:22" x14ac:dyDescent="0.2">
      <c r="A133" s="11" t="str">
        <f>IF(M133="","",SUBTOTAL(3,$M$5:M133))</f>
        <v/>
      </c>
      <c r="B133" s="370"/>
      <c r="C133" s="371"/>
      <c r="D133" s="369"/>
      <c r="E133" s="369"/>
      <c r="F133" s="369"/>
      <c r="G133" s="45"/>
      <c r="H133" s="369"/>
      <c r="I133" s="39">
        <f t="shared" si="8"/>
        <v>0</v>
      </c>
      <c r="J133" s="368"/>
      <c r="K133" s="2" t="s">
        <v>452</v>
      </c>
      <c r="L133" s="51"/>
      <c r="M133" s="7"/>
      <c r="N133" s="21"/>
      <c r="O133" s="5"/>
      <c r="P133" s="5"/>
      <c r="Q133" s="7">
        <f t="shared" si="9"/>
        <v>0</v>
      </c>
      <c r="R133" s="6">
        <f t="shared" si="13"/>
        <v>0</v>
      </c>
      <c r="S133" s="368"/>
      <c r="T133" s="54">
        <f t="shared" si="10"/>
        <v>0</v>
      </c>
      <c r="U133" s="54">
        <f t="shared" si="11"/>
        <v>0</v>
      </c>
      <c r="V133" s="54">
        <f t="shared" si="12"/>
        <v>0</v>
      </c>
    </row>
    <row r="134" spans="1:22" x14ac:dyDescent="0.2">
      <c r="A134" s="11" t="str">
        <f>IF(M134="","",SUBTOTAL(3,$M$5:M134))</f>
        <v/>
      </c>
      <c r="B134" s="370"/>
      <c r="C134" s="371"/>
      <c r="D134" s="369"/>
      <c r="E134" s="369"/>
      <c r="F134" s="369"/>
      <c r="G134" s="45"/>
      <c r="H134" s="369"/>
      <c r="I134" s="39">
        <f t="shared" ref="I134:I197" si="14">+G134-H134</f>
        <v>0</v>
      </c>
      <c r="J134" s="368"/>
      <c r="K134" s="2" t="s">
        <v>453</v>
      </c>
      <c r="L134" s="51"/>
      <c r="M134" s="7"/>
      <c r="N134" s="21"/>
      <c r="O134" s="5"/>
      <c r="P134" s="5"/>
      <c r="Q134" s="7">
        <f t="shared" ref="Q134:Q197" si="15">MIN(M134:P134)</f>
        <v>0</v>
      </c>
      <c r="R134" s="6">
        <f t="shared" si="13"/>
        <v>0</v>
      </c>
      <c r="S134" s="368"/>
      <c r="T134" s="54">
        <f t="shared" ref="T134:T197" si="16">+L134-Q134</f>
        <v>0</v>
      </c>
      <c r="U134" s="54">
        <f t="shared" ref="U134:U197" si="17">+G134*L134</f>
        <v>0</v>
      </c>
      <c r="V134" s="54">
        <f t="shared" ref="V134:V197" si="18">+G134*Q134</f>
        <v>0</v>
      </c>
    </row>
    <row r="135" spans="1:22" ht="25.5" x14ac:dyDescent="0.2">
      <c r="A135" s="11" t="str">
        <f>IF(M135="","",SUBTOTAL(3,$M$5:M135))</f>
        <v/>
      </c>
      <c r="B135" s="370"/>
      <c r="C135" s="371"/>
      <c r="D135" s="369"/>
      <c r="E135" s="369"/>
      <c r="F135" s="369"/>
      <c r="G135" s="45"/>
      <c r="H135" s="369"/>
      <c r="I135" s="39">
        <f t="shared" si="14"/>
        <v>0</v>
      </c>
      <c r="J135" s="368"/>
      <c r="K135" s="2" t="s">
        <v>454</v>
      </c>
      <c r="L135" s="51"/>
      <c r="M135" s="7"/>
      <c r="N135" s="21"/>
      <c r="O135" s="5"/>
      <c r="P135" s="5"/>
      <c r="Q135" s="7">
        <f t="shared" si="15"/>
        <v>0</v>
      </c>
      <c r="R135" s="6">
        <f t="shared" si="13"/>
        <v>0</v>
      </c>
      <c r="S135" s="368"/>
      <c r="T135" s="54">
        <f t="shared" si="16"/>
        <v>0</v>
      </c>
      <c r="U135" s="54">
        <f t="shared" si="17"/>
        <v>0</v>
      </c>
      <c r="V135" s="54">
        <f t="shared" si="18"/>
        <v>0</v>
      </c>
    </row>
    <row r="136" spans="1:22" x14ac:dyDescent="0.2">
      <c r="A136" s="11" t="str">
        <f>IF(M136="","",SUBTOTAL(3,$M$5:M136))</f>
        <v/>
      </c>
      <c r="B136" s="12">
        <v>2</v>
      </c>
      <c r="C136" s="40" t="s">
        <v>50</v>
      </c>
      <c r="D136" s="37"/>
      <c r="E136" s="37"/>
      <c r="F136" s="37"/>
      <c r="G136" s="45"/>
      <c r="H136" s="35"/>
      <c r="I136" s="39">
        <f t="shared" si="14"/>
        <v>0</v>
      </c>
      <c r="J136" s="9"/>
      <c r="K136" s="2"/>
      <c r="L136" s="51"/>
      <c r="M136" s="7"/>
      <c r="N136" s="21"/>
      <c r="O136" s="5"/>
      <c r="P136" s="5"/>
      <c r="Q136" s="7">
        <f t="shared" si="15"/>
        <v>0</v>
      </c>
      <c r="R136" s="6">
        <f t="shared" si="13"/>
        <v>0</v>
      </c>
      <c r="S136" s="9"/>
      <c r="T136" s="54">
        <f t="shared" si="16"/>
        <v>0</v>
      </c>
      <c r="U136" s="54">
        <f t="shared" si="17"/>
        <v>0</v>
      </c>
      <c r="V136" s="54">
        <f t="shared" si="18"/>
        <v>0</v>
      </c>
    </row>
    <row r="137" spans="1:22" ht="25.5" x14ac:dyDescent="0.2">
      <c r="A137" s="11">
        <f>IF(M137="","",SUBTOTAL(3,$M$5:M137))</f>
        <v>28</v>
      </c>
      <c r="B137" s="370"/>
      <c r="C137" s="371" t="s">
        <v>51</v>
      </c>
      <c r="D137" s="369" t="s">
        <v>334</v>
      </c>
      <c r="E137" s="369"/>
      <c r="F137" s="369" t="s">
        <v>12</v>
      </c>
      <c r="G137" s="44">
        <f>[1]TH!$I$79</f>
        <v>152</v>
      </c>
      <c r="H137" s="369">
        <v>149</v>
      </c>
      <c r="I137" s="39">
        <f t="shared" si="14"/>
        <v>3</v>
      </c>
      <c r="J137" s="368" t="s">
        <v>387</v>
      </c>
      <c r="K137" s="2" t="s">
        <v>455</v>
      </c>
      <c r="L137" s="51">
        <f>'[1]Don gia'!$R$78</f>
        <v>191494</v>
      </c>
      <c r="M137" s="7">
        <f>+'[2]TH lop 6'!$E$53</f>
        <v>140385</v>
      </c>
      <c r="N137" s="21">
        <f>'[3]Lớp 6'!$I$112</f>
        <v>234000</v>
      </c>
      <c r="O137" s="5"/>
      <c r="P137" s="5">
        <f>[4]L6!$I$101</f>
        <v>209000</v>
      </c>
      <c r="Q137" s="7">
        <f t="shared" si="15"/>
        <v>140385</v>
      </c>
      <c r="R137" s="6">
        <f t="shared" si="13"/>
        <v>20917365</v>
      </c>
      <c r="S137" s="368"/>
      <c r="T137" s="54">
        <f t="shared" si="16"/>
        <v>51109</v>
      </c>
      <c r="U137" s="54">
        <f t="shared" si="17"/>
        <v>29107088</v>
      </c>
      <c r="V137" s="54">
        <f t="shared" si="18"/>
        <v>21338520</v>
      </c>
    </row>
    <row r="138" spans="1:22" x14ac:dyDescent="0.2">
      <c r="A138" s="11" t="str">
        <f>IF(M138="","",SUBTOTAL(3,$M$5:M138))</f>
        <v/>
      </c>
      <c r="B138" s="370"/>
      <c r="C138" s="371"/>
      <c r="D138" s="369"/>
      <c r="E138" s="369"/>
      <c r="F138" s="369"/>
      <c r="G138" s="45"/>
      <c r="H138" s="369"/>
      <c r="I138" s="39">
        <f t="shared" si="14"/>
        <v>0</v>
      </c>
      <c r="J138" s="368"/>
      <c r="K138" s="2" t="s">
        <v>456</v>
      </c>
      <c r="L138" s="51"/>
      <c r="M138" s="7"/>
      <c r="N138" s="21"/>
      <c r="O138" s="5"/>
      <c r="P138" s="5"/>
      <c r="Q138" s="7">
        <f t="shared" si="15"/>
        <v>0</v>
      </c>
      <c r="R138" s="6">
        <f t="shared" si="13"/>
        <v>0</v>
      </c>
      <c r="S138" s="368"/>
      <c r="T138" s="54">
        <f t="shared" si="16"/>
        <v>0</v>
      </c>
      <c r="U138" s="54">
        <f t="shared" si="17"/>
        <v>0</v>
      </c>
      <c r="V138" s="54">
        <f t="shared" si="18"/>
        <v>0</v>
      </c>
    </row>
    <row r="139" spans="1:22" x14ac:dyDescent="0.2">
      <c r="A139" s="11" t="str">
        <f>IF(M139="","",SUBTOTAL(3,$M$5:M139))</f>
        <v/>
      </c>
      <c r="B139" s="370"/>
      <c r="C139" s="371"/>
      <c r="D139" s="369"/>
      <c r="E139" s="369"/>
      <c r="F139" s="369"/>
      <c r="G139" s="45"/>
      <c r="H139" s="369"/>
      <c r="I139" s="39">
        <f t="shared" si="14"/>
        <v>0</v>
      </c>
      <c r="J139" s="368"/>
      <c r="K139" s="2" t="s">
        <v>457</v>
      </c>
      <c r="L139" s="51"/>
      <c r="M139" s="7"/>
      <c r="N139" s="21"/>
      <c r="O139" s="5"/>
      <c r="P139" s="5"/>
      <c r="Q139" s="7">
        <f t="shared" si="15"/>
        <v>0</v>
      </c>
      <c r="R139" s="6">
        <f t="shared" si="13"/>
        <v>0</v>
      </c>
      <c r="S139" s="368"/>
      <c r="T139" s="54">
        <f t="shared" si="16"/>
        <v>0</v>
      </c>
      <c r="U139" s="54">
        <f t="shared" si="17"/>
        <v>0</v>
      </c>
      <c r="V139" s="54">
        <f t="shared" si="18"/>
        <v>0</v>
      </c>
    </row>
    <row r="140" spans="1:22" x14ac:dyDescent="0.2">
      <c r="A140" s="11" t="str">
        <f>IF(M140="","",SUBTOTAL(3,$M$5:M140))</f>
        <v/>
      </c>
      <c r="B140" s="370"/>
      <c r="C140" s="371"/>
      <c r="D140" s="369"/>
      <c r="E140" s="369"/>
      <c r="F140" s="369"/>
      <c r="G140" s="45"/>
      <c r="H140" s="369"/>
      <c r="I140" s="39">
        <f t="shared" si="14"/>
        <v>0</v>
      </c>
      <c r="J140" s="368"/>
      <c r="K140" s="2" t="s">
        <v>458</v>
      </c>
      <c r="L140" s="51"/>
      <c r="M140" s="7"/>
      <c r="N140" s="21"/>
      <c r="O140" s="5"/>
      <c r="P140" s="5"/>
      <c r="Q140" s="7">
        <f t="shared" si="15"/>
        <v>0</v>
      </c>
      <c r="R140" s="6">
        <f t="shared" si="13"/>
        <v>0</v>
      </c>
      <c r="S140" s="368"/>
      <c r="T140" s="54">
        <f t="shared" si="16"/>
        <v>0</v>
      </c>
      <c r="U140" s="54">
        <f t="shared" si="17"/>
        <v>0</v>
      </c>
      <c r="V140" s="54">
        <f t="shared" si="18"/>
        <v>0</v>
      </c>
    </row>
    <row r="141" spans="1:22" x14ac:dyDescent="0.2">
      <c r="A141" s="11" t="str">
        <f>IF(M141="","",SUBTOTAL(3,$M$5:M141))</f>
        <v/>
      </c>
      <c r="B141" s="370"/>
      <c r="C141" s="371"/>
      <c r="D141" s="369"/>
      <c r="E141" s="369"/>
      <c r="F141" s="369"/>
      <c r="G141" s="45"/>
      <c r="H141" s="369"/>
      <c r="I141" s="39">
        <f t="shared" si="14"/>
        <v>0</v>
      </c>
      <c r="J141" s="368"/>
      <c r="K141" s="2" t="s">
        <v>459</v>
      </c>
      <c r="L141" s="51"/>
      <c r="M141" s="7"/>
      <c r="N141" s="21"/>
      <c r="O141" s="5"/>
      <c r="P141" s="5"/>
      <c r="Q141" s="7">
        <f t="shared" si="15"/>
        <v>0</v>
      </c>
      <c r="R141" s="6">
        <f t="shared" si="13"/>
        <v>0</v>
      </c>
      <c r="S141" s="368"/>
      <c r="T141" s="54">
        <f t="shared" si="16"/>
        <v>0</v>
      </c>
      <c r="U141" s="54">
        <f t="shared" si="17"/>
        <v>0</v>
      </c>
      <c r="V141" s="54">
        <f t="shared" si="18"/>
        <v>0</v>
      </c>
    </row>
    <row r="142" spans="1:22" x14ac:dyDescent="0.2">
      <c r="A142" s="11" t="str">
        <f>IF(M142="","",SUBTOTAL(3,$M$5:M142))</f>
        <v/>
      </c>
      <c r="B142" s="370"/>
      <c r="C142" s="371"/>
      <c r="D142" s="369"/>
      <c r="E142" s="369"/>
      <c r="F142" s="369"/>
      <c r="G142" s="45"/>
      <c r="H142" s="369"/>
      <c r="I142" s="39">
        <f t="shared" si="14"/>
        <v>0</v>
      </c>
      <c r="J142" s="368"/>
      <c r="K142" s="2" t="s">
        <v>460</v>
      </c>
      <c r="L142" s="51"/>
      <c r="M142" s="7"/>
      <c r="N142" s="21"/>
      <c r="O142" s="5"/>
      <c r="P142" s="5"/>
      <c r="Q142" s="7">
        <f t="shared" si="15"/>
        <v>0</v>
      </c>
      <c r="R142" s="6">
        <f t="shared" si="13"/>
        <v>0</v>
      </c>
      <c r="S142" s="368"/>
      <c r="T142" s="54">
        <f t="shared" si="16"/>
        <v>0</v>
      </c>
      <c r="U142" s="54">
        <f t="shared" si="17"/>
        <v>0</v>
      </c>
      <c r="V142" s="54">
        <f t="shared" si="18"/>
        <v>0</v>
      </c>
    </row>
    <row r="143" spans="1:22" x14ac:dyDescent="0.2">
      <c r="A143" s="11" t="str">
        <f>IF(M143="","",SUBTOTAL(3,$M$5:M143))</f>
        <v/>
      </c>
      <c r="B143" s="370"/>
      <c r="C143" s="371"/>
      <c r="D143" s="369"/>
      <c r="E143" s="369"/>
      <c r="F143" s="369"/>
      <c r="G143" s="45"/>
      <c r="H143" s="369"/>
      <c r="I143" s="39">
        <f t="shared" si="14"/>
        <v>0</v>
      </c>
      <c r="J143" s="368"/>
      <c r="K143" s="2" t="s">
        <v>461</v>
      </c>
      <c r="L143" s="51"/>
      <c r="M143" s="7"/>
      <c r="N143" s="21"/>
      <c r="O143" s="5"/>
      <c r="P143" s="5"/>
      <c r="Q143" s="7">
        <f t="shared" si="15"/>
        <v>0</v>
      </c>
      <c r="R143" s="6">
        <f t="shared" si="13"/>
        <v>0</v>
      </c>
      <c r="S143" s="368"/>
      <c r="T143" s="54">
        <f t="shared" si="16"/>
        <v>0</v>
      </c>
      <c r="U143" s="54">
        <f t="shared" si="17"/>
        <v>0</v>
      </c>
      <c r="V143" s="54">
        <f t="shared" si="18"/>
        <v>0</v>
      </c>
    </row>
    <row r="144" spans="1:22" ht="25.5" x14ac:dyDescent="0.2">
      <c r="A144" s="11" t="str">
        <f>IF(M144="","",SUBTOTAL(3,$M$5:M144))</f>
        <v/>
      </c>
      <c r="B144" s="370"/>
      <c r="C144" s="371"/>
      <c r="D144" s="369"/>
      <c r="E144" s="369"/>
      <c r="F144" s="369"/>
      <c r="G144" s="45"/>
      <c r="H144" s="369"/>
      <c r="I144" s="39">
        <f t="shared" si="14"/>
        <v>0</v>
      </c>
      <c r="J144" s="368"/>
      <c r="K144" s="2" t="s">
        <v>454</v>
      </c>
      <c r="L144" s="51"/>
      <c r="M144" s="7"/>
      <c r="N144" s="21"/>
      <c r="O144" s="5"/>
      <c r="P144" s="5"/>
      <c r="Q144" s="7">
        <f t="shared" si="15"/>
        <v>0</v>
      </c>
      <c r="R144" s="6">
        <f t="shared" si="13"/>
        <v>0</v>
      </c>
      <c r="S144" s="368"/>
      <c r="T144" s="54">
        <f t="shared" si="16"/>
        <v>0</v>
      </c>
      <c r="U144" s="54">
        <f t="shared" si="17"/>
        <v>0</v>
      </c>
      <c r="V144" s="54">
        <f t="shared" si="18"/>
        <v>0</v>
      </c>
    </row>
    <row r="145" spans="1:22" x14ac:dyDescent="0.2">
      <c r="A145" s="11" t="str">
        <f>IF(M145="","",SUBTOTAL(3,$M$5:M145))</f>
        <v/>
      </c>
      <c r="B145" s="12">
        <v>3</v>
      </c>
      <c r="C145" s="40" t="s">
        <v>52</v>
      </c>
      <c r="D145" s="37"/>
      <c r="E145" s="37"/>
      <c r="F145" s="37"/>
      <c r="G145" s="45"/>
      <c r="H145" s="35"/>
      <c r="I145" s="39">
        <f t="shared" si="14"/>
        <v>0</v>
      </c>
      <c r="J145" s="9"/>
      <c r="K145" s="2"/>
      <c r="L145" s="51"/>
      <c r="M145" s="7"/>
      <c r="N145" s="21"/>
      <c r="O145" s="5"/>
      <c r="P145" s="5"/>
      <c r="Q145" s="7">
        <f t="shared" si="15"/>
        <v>0</v>
      </c>
      <c r="R145" s="6">
        <f t="shared" si="13"/>
        <v>0</v>
      </c>
      <c r="S145" s="9"/>
      <c r="T145" s="54">
        <f t="shared" si="16"/>
        <v>0</v>
      </c>
      <c r="U145" s="54">
        <f t="shared" si="17"/>
        <v>0</v>
      </c>
      <c r="V145" s="54">
        <f t="shared" si="18"/>
        <v>0</v>
      </c>
    </row>
    <row r="146" spans="1:22" ht="25.5" x14ac:dyDescent="0.2">
      <c r="A146" s="11">
        <f>IF(M146="","",SUBTOTAL(3,$M$5:M146))</f>
        <v>29</v>
      </c>
      <c r="B146" s="370"/>
      <c r="C146" s="371" t="s">
        <v>53</v>
      </c>
      <c r="D146" s="369" t="s">
        <v>334</v>
      </c>
      <c r="E146" s="369"/>
      <c r="F146" s="369" t="s">
        <v>12</v>
      </c>
      <c r="G146" s="44">
        <f>[1]TH!$I$81</f>
        <v>158</v>
      </c>
      <c r="H146" s="369">
        <v>154</v>
      </c>
      <c r="I146" s="39">
        <f t="shared" si="14"/>
        <v>4</v>
      </c>
      <c r="J146" s="368" t="s">
        <v>387</v>
      </c>
      <c r="K146" s="2" t="s">
        <v>450</v>
      </c>
      <c r="L146" s="51">
        <f>'[1]Don gia'!$R$80</f>
        <v>116450</v>
      </c>
      <c r="M146" s="7">
        <f>+'[2]TH lop 6'!$E$55</f>
        <v>85995</v>
      </c>
      <c r="N146" s="21">
        <f>'[3]Lớp 6'!$I$122</f>
        <v>121500</v>
      </c>
      <c r="O146" s="5"/>
      <c r="P146" s="5">
        <f>[4]L6!$I$110</f>
        <v>93500</v>
      </c>
      <c r="Q146" s="7">
        <f t="shared" si="15"/>
        <v>85995</v>
      </c>
      <c r="R146" s="6">
        <f t="shared" si="13"/>
        <v>13243230</v>
      </c>
      <c r="S146" s="368"/>
      <c r="T146" s="54">
        <f t="shared" si="16"/>
        <v>30455</v>
      </c>
      <c r="U146" s="54">
        <f t="shared" si="17"/>
        <v>18399100</v>
      </c>
      <c r="V146" s="54">
        <f t="shared" si="18"/>
        <v>13587210</v>
      </c>
    </row>
    <row r="147" spans="1:22" x14ac:dyDescent="0.2">
      <c r="A147" s="11" t="str">
        <f>IF(M147="","",SUBTOTAL(3,$M$5:M147))</f>
        <v/>
      </c>
      <c r="B147" s="370"/>
      <c r="C147" s="371"/>
      <c r="D147" s="369"/>
      <c r="E147" s="369"/>
      <c r="F147" s="369"/>
      <c r="G147" s="45"/>
      <c r="H147" s="369"/>
      <c r="I147" s="39">
        <f t="shared" si="14"/>
        <v>0</v>
      </c>
      <c r="J147" s="368"/>
      <c r="K147" s="2" t="s">
        <v>462</v>
      </c>
      <c r="L147" s="51"/>
      <c r="M147" s="7"/>
      <c r="N147" s="21"/>
      <c r="O147" s="5"/>
      <c r="P147" s="5"/>
      <c r="Q147" s="7">
        <f t="shared" si="15"/>
        <v>0</v>
      </c>
      <c r="R147" s="6">
        <f t="shared" si="13"/>
        <v>0</v>
      </c>
      <c r="S147" s="368"/>
      <c r="T147" s="54">
        <f t="shared" si="16"/>
        <v>0</v>
      </c>
      <c r="U147" s="54">
        <f t="shared" si="17"/>
        <v>0</v>
      </c>
      <c r="V147" s="54">
        <f t="shared" si="18"/>
        <v>0</v>
      </c>
    </row>
    <row r="148" spans="1:22" ht="25.5" x14ac:dyDescent="0.2">
      <c r="A148" s="11" t="str">
        <f>IF(M148="","",SUBTOTAL(3,$M$5:M148))</f>
        <v/>
      </c>
      <c r="B148" s="370"/>
      <c r="C148" s="371"/>
      <c r="D148" s="369"/>
      <c r="E148" s="369"/>
      <c r="F148" s="369"/>
      <c r="G148" s="45"/>
      <c r="H148" s="369"/>
      <c r="I148" s="39">
        <f t="shared" si="14"/>
        <v>0</v>
      </c>
      <c r="J148" s="368"/>
      <c r="K148" s="2" t="s">
        <v>463</v>
      </c>
      <c r="L148" s="51"/>
      <c r="M148" s="7"/>
      <c r="N148" s="21"/>
      <c r="O148" s="5"/>
      <c r="P148" s="5"/>
      <c r="Q148" s="7">
        <f t="shared" si="15"/>
        <v>0</v>
      </c>
      <c r="R148" s="6">
        <f t="shared" si="13"/>
        <v>0</v>
      </c>
      <c r="S148" s="368"/>
      <c r="T148" s="54">
        <f t="shared" si="16"/>
        <v>0</v>
      </c>
      <c r="U148" s="54">
        <f t="shared" si="17"/>
        <v>0</v>
      </c>
      <c r="V148" s="54">
        <f t="shared" si="18"/>
        <v>0</v>
      </c>
    </row>
    <row r="149" spans="1:22" x14ac:dyDescent="0.2">
      <c r="A149" s="11" t="str">
        <f>IF(M149="","",SUBTOTAL(3,$M$5:M149))</f>
        <v/>
      </c>
      <c r="B149" s="370"/>
      <c r="C149" s="371"/>
      <c r="D149" s="369"/>
      <c r="E149" s="369"/>
      <c r="F149" s="369"/>
      <c r="G149" s="45"/>
      <c r="H149" s="369"/>
      <c r="I149" s="39">
        <f t="shared" si="14"/>
        <v>0</v>
      </c>
      <c r="J149" s="368"/>
      <c r="K149" s="2" t="s">
        <v>464</v>
      </c>
      <c r="L149" s="51"/>
      <c r="M149" s="7"/>
      <c r="N149" s="21"/>
      <c r="O149" s="5"/>
      <c r="P149" s="5"/>
      <c r="Q149" s="7">
        <f t="shared" si="15"/>
        <v>0</v>
      </c>
      <c r="R149" s="6">
        <f t="shared" si="13"/>
        <v>0</v>
      </c>
      <c r="S149" s="368"/>
      <c r="T149" s="54">
        <f t="shared" si="16"/>
        <v>0</v>
      </c>
      <c r="U149" s="54">
        <f t="shared" si="17"/>
        <v>0</v>
      </c>
      <c r="V149" s="54">
        <f t="shared" si="18"/>
        <v>0</v>
      </c>
    </row>
    <row r="150" spans="1:22" ht="25.5" x14ac:dyDescent="0.2">
      <c r="A150" s="11" t="str">
        <f>IF(M150="","",SUBTOTAL(3,$M$5:M150))</f>
        <v/>
      </c>
      <c r="B150" s="370"/>
      <c r="C150" s="371"/>
      <c r="D150" s="369"/>
      <c r="E150" s="369"/>
      <c r="F150" s="369"/>
      <c r="G150" s="45"/>
      <c r="H150" s="369"/>
      <c r="I150" s="39">
        <f t="shared" si="14"/>
        <v>0</v>
      </c>
      <c r="J150" s="368"/>
      <c r="K150" s="2" t="s">
        <v>465</v>
      </c>
      <c r="L150" s="51"/>
      <c r="M150" s="7"/>
      <c r="N150" s="21"/>
      <c r="O150" s="5"/>
      <c r="P150" s="5"/>
      <c r="Q150" s="7">
        <f t="shared" si="15"/>
        <v>0</v>
      </c>
      <c r="R150" s="6">
        <f t="shared" si="13"/>
        <v>0</v>
      </c>
      <c r="S150" s="368"/>
      <c r="T150" s="54">
        <f t="shared" si="16"/>
        <v>0</v>
      </c>
      <c r="U150" s="54">
        <f t="shared" si="17"/>
        <v>0</v>
      </c>
      <c r="V150" s="54">
        <f t="shared" si="18"/>
        <v>0</v>
      </c>
    </row>
    <row r="151" spans="1:22" x14ac:dyDescent="0.2">
      <c r="A151" s="11" t="str">
        <f>IF(M151="","",SUBTOTAL(3,$M$5:M151))</f>
        <v/>
      </c>
      <c r="B151" s="12">
        <v>6</v>
      </c>
      <c r="C151" s="40" t="s">
        <v>54</v>
      </c>
      <c r="D151" s="37"/>
      <c r="E151" s="37"/>
      <c r="F151" s="37"/>
      <c r="G151" s="45"/>
      <c r="H151" s="35"/>
      <c r="I151" s="39">
        <f t="shared" si="14"/>
        <v>0</v>
      </c>
      <c r="J151" s="9"/>
      <c r="K151" s="2"/>
      <c r="L151" s="51"/>
      <c r="M151" s="7"/>
      <c r="N151" s="21"/>
      <c r="O151" s="5"/>
      <c r="P151" s="5"/>
      <c r="Q151" s="7">
        <f t="shared" si="15"/>
        <v>0</v>
      </c>
      <c r="R151" s="6">
        <f t="shared" si="13"/>
        <v>0</v>
      </c>
      <c r="S151" s="9"/>
      <c r="T151" s="54">
        <f t="shared" si="16"/>
        <v>0</v>
      </c>
      <c r="U151" s="54">
        <f t="shared" si="17"/>
        <v>0</v>
      </c>
      <c r="V151" s="54">
        <f t="shared" si="18"/>
        <v>0</v>
      </c>
    </row>
    <row r="152" spans="1:22" ht="12.75" customHeight="1" x14ac:dyDescent="0.2">
      <c r="A152" s="11">
        <f>IF(M152="","",SUBTOTAL(3,$M$5:M152))</f>
        <v>30</v>
      </c>
      <c r="B152" s="370"/>
      <c r="C152" s="371" t="s">
        <v>55</v>
      </c>
      <c r="D152" s="369" t="s">
        <v>334</v>
      </c>
      <c r="E152" s="369"/>
      <c r="F152" s="369" t="s">
        <v>12</v>
      </c>
      <c r="G152" s="44">
        <f>[1]TH!$I$86</f>
        <v>160</v>
      </c>
      <c r="H152" s="369">
        <v>156</v>
      </c>
      <c r="I152" s="39">
        <f t="shared" si="14"/>
        <v>4</v>
      </c>
      <c r="J152" s="368" t="s">
        <v>387</v>
      </c>
      <c r="K152" s="2" t="s">
        <v>466</v>
      </c>
      <c r="L152" s="51">
        <f>'[1]Don gia'!$R$85</f>
        <v>154194</v>
      </c>
      <c r="M152" s="7">
        <f>+'[2]TH lop 6'!$E$58</f>
        <v>114660</v>
      </c>
      <c r="N152" s="21">
        <f>'[3]Lớp 6'!$I$129</f>
        <v>165000</v>
      </c>
      <c r="O152" s="5"/>
      <c r="P152" s="5">
        <f>[4]L6!$I$116</f>
        <v>132000</v>
      </c>
      <c r="Q152" s="7">
        <f t="shared" si="15"/>
        <v>114660</v>
      </c>
      <c r="R152" s="6">
        <f t="shared" si="13"/>
        <v>17886960</v>
      </c>
      <c r="S152" s="368"/>
      <c r="T152" s="54">
        <f t="shared" si="16"/>
        <v>39534</v>
      </c>
      <c r="U152" s="54">
        <f t="shared" si="17"/>
        <v>24671040</v>
      </c>
      <c r="V152" s="54">
        <f t="shared" si="18"/>
        <v>18345600</v>
      </c>
    </row>
    <row r="153" spans="1:22" ht="12.75" customHeight="1" x14ac:dyDescent="0.2">
      <c r="A153" s="11" t="str">
        <f>IF(M153="","",SUBTOTAL(3,$M$5:M153))</f>
        <v/>
      </c>
      <c r="B153" s="370"/>
      <c r="C153" s="371"/>
      <c r="D153" s="369"/>
      <c r="E153" s="369"/>
      <c r="F153" s="369"/>
      <c r="G153" s="45"/>
      <c r="H153" s="369"/>
      <c r="I153" s="39">
        <f t="shared" si="14"/>
        <v>0</v>
      </c>
      <c r="J153" s="368"/>
      <c r="K153" s="2" t="s">
        <v>467</v>
      </c>
      <c r="L153" s="51"/>
      <c r="M153" s="7"/>
      <c r="N153" s="21"/>
      <c r="O153" s="5"/>
      <c r="P153" s="5"/>
      <c r="Q153" s="7">
        <f t="shared" si="15"/>
        <v>0</v>
      </c>
      <c r="R153" s="6">
        <f t="shared" si="13"/>
        <v>0</v>
      </c>
      <c r="S153" s="368"/>
      <c r="T153" s="54">
        <f t="shared" si="16"/>
        <v>0</v>
      </c>
      <c r="U153" s="54">
        <f t="shared" si="17"/>
        <v>0</v>
      </c>
      <c r="V153" s="54">
        <f t="shared" si="18"/>
        <v>0</v>
      </c>
    </row>
    <row r="154" spans="1:22" x14ac:dyDescent="0.2">
      <c r="A154" s="11" t="str">
        <f>IF(M154="","",SUBTOTAL(3,$M$5:M154))</f>
        <v/>
      </c>
      <c r="B154" s="370"/>
      <c r="C154" s="371"/>
      <c r="D154" s="369"/>
      <c r="E154" s="369"/>
      <c r="F154" s="369"/>
      <c r="G154" s="45"/>
      <c r="H154" s="369"/>
      <c r="I154" s="39">
        <f t="shared" si="14"/>
        <v>0</v>
      </c>
      <c r="J154" s="368"/>
      <c r="K154" s="2" t="s">
        <v>468</v>
      </c>
      <c r="L154" s="51"/>
      <c r="M154" s="7"/>
      <c r="N154" s="21"/>
      <c r="O154" s="5"/>
      <c r="P154" s="5"/>
      <c r="Q154" s="7">
        <f t="shared" si="15"/>
        <v>0</v>
      </c>
      <c r="R154" s="6">
        <f t="shared" si="13"/>
        <v>0</v>
      </c>
      <c r="S154" s="368"/>
      <c r="T154" s="54">
        <f t="shared" si="16"/>
        <v>0</v>
      </c>
      <c r="U154" s="54">
        <f t="shared" si="17"/>
        <v>0</v>
      </c>
      <c r="V154" s="54">
        <f t="shared" si="18"/>
        <v>0</v>
      </c>
    </row>
    <row r="155" spans="1:22" ht="51" x14ac:dyDescent="0.2">
      <c r="A155" s="11" t="str">
        <f>IF(M155="","",SUBTOTAL(3,$M$5:M155))</f>
        <v/>
      </c>
      <c r="B155" s="370"/>
      <c r="C155" s="371"/>
      <c r="D155" s="369"/>
      <c r="E155" s="369"/>
      <c r="F155" s="369"/>
      <c r="G155" s="45"/>
      <c r="H155" s="369"/>
      <c r="I155" s="39">
        <f t="shared" si="14"/>
        <v>0</v>
      </c>
      <c r="J155" s="368"/>
      <c r="K155" s="2" t="s">
        <v>469</v>
      </c>
      <c r="L155" s="51"/>
      <c r="M155" s="7"/>
      <c r="N155" s="21"/>
      <c r="O155" s="5"/>
      <c r="P155" s="5"/>
      <c r="Q155" s="7">
        <f t="shared" si="15"/>
        <v>0</v>
      </c>
      <c r="R155" s="6">
        <f t="shared" si="13"/>
        <v>0</v>
      </c>
      <c r="S155" s="368"/>
      <c r="T155" s="54">
        <f t="shared" si="16"/>
        <v>0</v>
      </c>
      <c r="U155" s="54">
        <f t="shared" si="17"/>
        <v>0</v>
      </c>
      <c r="V155" s="54">
        <f t="shared" si="18"/>
        <v>0</v>
      </c>
    </row>
    <row r="156" spans="1:22" x14ac:dyDescent="0.2">
      <c r="A156" s="11" t="str">
        <f>IF(M156="","",SUBTOTAL(3,$M$5:M156))</f>
        <v/>
      </c>
      <c r="B156" s="370"/>
      <c r="C156" s="371"/>
      <c r="D156" s="369"/>
      <c r="E156" s="369"/>
      <c r="F156" s="369"/>
      <c r="G156" s="45"/>
      <c r="H156" s="369"/>
      <c r="I156" s="39">
        <f t="shared" si="14"/>
        <v>0</v>
      </c>
      <c r="J156" s="368"/>
      <c r="K156" s="2" t="s">
        <v>470</v>
      </c>
      <c r="L156" s="51"/>
      <c r="M156" s="7"/>
      <c r="N156" s="21"/>
      <c r="O156" s="5"/>
      <c r="P156" s="5"/>
      <c r="Q156" s="7">
        <f t="shared" si="15"/>
        <v>0</v>
      </c>
      <c r="R156" s="6">
        <f t="shared" si="13"/>
        <v>0</v>
      </c>
      <c r="S156" s="368"/>
      <c r="T156" s="54">
        <f t="shared" si="16"/>
        <v>0</v>
      </c>
      <c r="U156" s="54">
        <f t="shared" si="17"/>
        <v>0</v>
      </c>
      <c r="V156" s="54">
        <f t="shared" si="18"/>
        <v>0</v>
      </c>
    </row>
    <row r="157" spans="1:22" ht="25.5" x14ac:dyDescent="0.2">
      <c r="A157" s="11" t="str">
        <f>IF(M157="","",SUBTOTAL(3,$M$5:M157))</f>
        <v/>
      </c>
      <c r="B157" s="370"/>
      <c r="C157" s="371"/>
      <c r="D157" s="369"/>
      <c r="E157" s="369"/>
      <c r="F157" s="369"/>
      <c r="G157" s="45"/>
      <c r="H157" s="369"/>
      <c r="I157" s="39">
        <f t="shared" si="14"/>
        <v>0</v>
      </c>
      <c r="J157" s="368"/>
      <c r="K157" s="2" t="s">
        <v>471</v>
      </c>
      <c r="L157" s="51"/>
      <c r="M157" s="7"/>
      <c r="N157" s="21"/>
      <c r="O157" s="5"/>
      <c r="P157" s="5"/>
      <c r="Q157" s="7">
        <f t="shared" si="15"/>
        <v>0</v>
      </c>
      <c r="R157" s="6">
        <f t="shared" si="13"/>
        <v>0</v>
      </c>
      <c r="S157" s="368"/>
      <c r="T157" s="54">
        <f t="shared" si="16"/>
        <v>0</v>
      </c>
      <c r="U157" s="54">
        <f t="shared" si="17"/>
        <v>0</v>
      </c>
      <c r="V157" s="54">
        <f t="shared" si="18"/>
        <v>0</v>
      </c>
    </row>
    <row r="158" spans="1:22" ht="25.5" x14ac:dyDescent="0.2">
      <c r="A158" s="11" t="str">
        <f>IF(M158="","",SUBTOTAL(3,$M$5:M158))</f>
        <v/>
      </c>
      <c r="B158" s="370"/>
      <c r="C158" s="371"/>
      <c r="D158" s="369"/>
      <c r="E158" s="369"/>
      <c r="F158" s="369"/>
      <c r="G158" s="45"/>
      <c r="H158" s="369"/>
      <c r="I158" s="39">
        <f t="shared" si="14"/>
        <v>0</v>
      </c>
      <c r="J158" s="368"/>
      <c r="K158" s="2" t="s">
        <v>472</v>
      </c>
      <c r="L158" s="51"/>
      <c r="M158" s="7"/>
      <c r="N158" s="21"/>
      <c r="O158" s="5"/>
      <c r="P158" s="5"/>
      <c r="Q158" s="7">
        <f t="shared" si="15"/>
        <v>0</v>
      </c>
      <c r="R158" s="6">
        <f t="shared" si="13"/>
        <v>0</v>
      </c>
      <c r="S158" s="368"/>
      <c r="T158" s="54">
        <f t="shared" si="16"/>
        <v>0</v>
      </c>
      <c r="U158" s="54">
        <f t="shared" si="17"/>
        <v>0</v>
      </c>
      <c r="V158" s="54">
        <f t="shared" si="18"/>
        <v>0</v>
      </c>
    </row>
    <row r="159" spans="1:22" x14ac:dyDescent="0.2">
      <c r="A159" s="11" t="str">
        <f>IF(M159="","",SUBTOTAL(3,$M$5:M159))</f>
        <v/>
      </c>
      <c r="B159" s="12">
        <v>7</v>
      </c>
      <c r="C159" s="40" t="s">
        <v>56</v>
      </c>
      <c r="D159" s="37"/>
      <c r="E159" s="37"/>
      <c r="F159" s="37"/>
      <c r="G159" s="45"/>
      <c r="H159" s="35"/>
      <c r="I159" s="39">
        <f t="shared" si="14"/>
        <v>0</v>
      </c>
      <c r="J159" s="9"/>
      <c r="K159" s="2"/>
      <c r="L159" s="51"/>
      <c r="M159" s="7"/>
      <c r="N159" s="21"/>
      <c r="O159" s="5"/>
      <c r="P159" s="5"/>
      <c r="Q159" s="7">
        <f t="shared" si="15"/>
        <v>0</v>
      </c>
      <c r="R159" s="6">
        <f t="shared" si="13"/>
        <v>0</v>
      </c>
      <c r="S159" s="9"/>
      <c r="T159" s="54">
        <f t="shared" si="16"/>
        <v>0</v>
      </c>
      <c r="U159" s="54">
        <f t="shared" si="17"/>
        <v>0</v>
      </c>
      <c r="V159" s="54">
        <f t="shared" si="18"/>
        <v>0</v>
      </c>
    </row>
    <row r="160" spans="1:22" ht="25.5" x14ac:dyDescent="0.2">
      <c r="A160" s="11">
        <f>IF(M160="","",SUBTOTAL(3,$M$5:M160))</f>
        <v>31</v>
      </c>
      <c r="B160" s="370"/>
      <c r="C160" s="371" t="s">
        <v>57</v>
      </c>
      <c r="D160" s="369" t="s">
        <v>334</v>
      </c>
      <c r="E160" s="369"/>
      <c r="F160" s="369" t="s">
        <v>12</v>
      </c>
      <c r="G160" s="44">
        <f>[1]TH!$I$89</f>
        <v>159</v>
      </c>
      <c r="H160" s="369">
        <v>155</v>
      </c>
      <c r="I160" s="39">
        <f t="shared" si="14"/>
        <v>4</v>
      </c>
      <c r="J160" s="368" t="s">
        <v>387</v>
      </c>
      <c r="K160" s="2" t="s">
        <v>473</v>
      </c>
      <c r="L160" s="51">
        <f>'[1]Don gia'!$R$88</f>
        <v>90400</v>
      </c>
      <c r="M160" s="7">
        <f>+'[2]TH lop 6'!$E$60</f>
        <v>57330</v>
      </c>
      <c r="N160" s="21">
        <f>'[3]Lớp 6'!$I$138</f>
        <v>110000</v>
      </c>
      <c r="O160" s="5"/>
      <c r="P160" s="5">
        <f>[4]L6!$I$124</f>
        <v>93500</v>
      </c>
      <c r="Q160" s="7">
        <f t="shared" si="15"/>
        <v>57330</v>
      </c>
      <c r="R160" s="6">
        <f t="shared" si="13"/>
        <v>8886150</v>
      </c>
      <c r="S160" s="368"/>
      <c r="T160" s="54">
        <f t="shared" si="16"/>
        <v>33070</v>
      </c>
      <c r="U160" s="54">
        <f t="shared" si="17"/>
        <v>14373600</v>
      </c>
      <c r="V160" s="54">
        <f t="shared" si="18"/>
        <v>9115470</v>
      </c>
    </row>
    <row r="161" spans="1:22" ht="25.5" x14ac:dyDescent="0.2">
      <c r="A161" s="11" t="str">
        <f>IF(M161="","",SUBTOTAL(3,$M$5:M161))</f>
        <v/>
      </c>
      <c r="B161" s="370"/>
      <c r="C161" s="371"/>
      <c r="D161" s="369"/>
      <c r="E161" s="369"/>
      <c r="F161" s="369"/>
      <c r="G161" s="45"/>
      <c r="H161" s="369"/>
      <c r="I161" s="39">
        <f t="shared" si="14"/>
        <v>0</v>
      </c>
      <c r="J161" s="368"/>
      <c r="K161" s="2" t="s">
        <v>474</v>
      </c>
      <c r="L161" s="51"/>
      <c r="M161" s="7"/>
      <c r="N161" s="21"/>
      <c r="O161" s="5"/>
      <c r="P161" s="5"/>
      <c r="Q161" s="7">
        <f t="shared" si="15"/>
        <v>0</v>
      </c>
      <c r="R161" s="6">
        <f t="shared" si="13"/>
        <v>0</v>
      </c>
      <c r="S161" s="368"/>
      <c r="T161" s="54">
        <f t="shared" si="16"/>
        <v>0</v>
      </c>
      <c r="U161" s="54">
        <f t="shared" si="17"/>
        <v>0</v>
      </c>
      <c r="V161" s="54">
        <f t="shared" si="18"/>
        <v>0</v>
      </c>
    </row>
    <row r="162" spans="1:22" x14ac:dyDescent="0.2">
      <c r="A162" s="11" t="str">
        <f>IF(M162="","",SUBTOTAL(3,$M$5:M162))</f>
        <v/>
      </c>
      <c r="B162" s="370"/>
      <c r="C162" s="371"/>
      <c r="D162" s="369"/>
      <c r="E162" s="369"/>
      <c r="F162" s="369"/>
      <c r="G162" s="45"/>
      <c r="H162" s="369"/>
      <c r="I162" s="39">
        <f t="shared" si="14"/>
        <v>0</v>
      </c>
      <c r="J162" s="368"/>
      <c r="K162" s="2" t="s">
        <v>475</v>
      </c>
      <c r="L162" s="51"/>
      <c r="M162" s="7"/>
      <c r="N162" s="21"/>
      <c r="O162" s="5"/>
      <c r="P162" s="5"/>
      <c r="Q162" s="7">
        <f t="shared" si="15"/>
        <v>0</v>
      </c>
      <c r="R162" s="6">
        <f t="shared" si="13"/>
        <v>0</v>
      </c>
      <c r="S162" s="368"/>
      <c r="T162" s="54">
        <f t="shared" si="16"/>
        <v>0</v>
      </c>
      <c r="U162" s="54">
        <f t="shared" si="17"/>
        <v>0</v>
      </c>
      <c r="V162" s="54">
        <f t="shared" si="18"/>
        <v>0</v>
      </c>
    </row>
    <row r="163" spans="1:22" ht="25.5" x14ac:dyDescent="0.2">
      <c r="A163" s="11" t="str">
        <f>IF(M163="","",SUBTOTAL(3,$M$5:M163))</f>
        <v/>
      </c>
      <c r="B163" s="370"/>
      <c r="C163" s="371"/>
      <c r="D163" s="369"/>
      <c r="E163" s="369"/>
      <c r="F163" s="369"/>
      <c r="G163" s="45"/>
      <c r="H163" s="369"/>
      <c r="I163" s="39">
        <f t="shared" si="14"/>
        <v>0</v>
      </c>
      <c r="J163" s="368"/>
      <c r="K163" s="2" t="s">
        <v>471</v>
      </c>
      <c r="L163" s="51"/>
      <c r="M163" s="7"/>
      <c r="N163" s="21"/>
      <c r="O163" s="5"/>
      <c r="P163" s="5"/>
      <c r="Q163" s="7">
        <f t="shared" si="15"/>
        <v>0</v>
      </c>
      <c r="R163" s="6">
        <f t="shared" si="13"/>
        <v>0</v>
      </c>
      <c r="S163" s="368"/>
      <c r="T163" s="54">
        <f t="shared" si="16"/>
        <v>0</v>
      </c>
      <c r="U163" s="54">
        <f t="shared" si="17"/>
        <v>0</v>
      </c>
      <c r="V163" s="54">
        <f t="shared" si="18"/>
        <v>0</v>
      </c>
    </row>
    <row r="164" spans="1:22" x14ac:dyDescent="0.2">
      <c r="A164" s="11" t="str">
        <f>IF(M164="","",SUBTOTAL(3,$M$5:M164))</f>
        <v/>
      </c>
      <c r="B164" s="12">
        <v>8</v>
      </c>
      <c r="C164" s="40" t="s">
        <v>58</v>
      </c>
      <c r="D164" s="37"/>
      <c r="E164" s="37"/>
      <c r="F164" s="37"/>
      <c r="G164" s="45"/>
      <c r="H164" s="35"/>
      <c r="I164" s="39">
        <f t="shared" si="14"/>
        <v>0</v>
      </c>
      <c r="J164" s="9"/>
      <c r="K164" s="2"/>
      <c r="L164" s="51"/>
      <c r="M164" s="7"/>
      <c r="N164" s="21"/>
      <c r="O164" s="5"/>
      <c r="P164" s="5"/>
      <c r="Q164" s="7">
        <f t="shared" si="15"/>
        <v>0</v>
      </c>
      <c r="R164" s="6">
        <f t="shared" si="13"/>
        <v>0</v>
      </c>
      <c r="S164" s="9"/>
      <c r="T164" s="54">
        <f t="shared" si="16"/>
        <v>0</v>
      </c>
      <c r="U164" s="54">
        <f t="shared" si="17"/>
        <v>0</v>
      </c>
      <c r="V164" s="54">
        <f t="shared" si="18"/>
        <v>0</v>
      </c>
    </row>
    <row r="165" spans="1:22" ht="25.5" x14ac:dyDescent="0.2">
      <c r="A165" s="11">
        <f>IF(M165="","",SUBTOTAL(3,$M$5:M165))</f>
        <v>32</v>
      </c>
      <c r="B165" s="370"/>
      <c r="C165" s="371" t="s">
        <v>59</v>
      </c>
      <c r="D165" s="369" t="s">
        <v>334</v>
      </c>
      <c r="E165" s="369"/>
      <c r="F165" s="369" t="s">
        <v>49</v>
      </c>
      <c r="G165" s="44">
        <f>[1]TH!$I$92</f>
        <v>154</v>
      </c>
      <c r="H165" s="369">
        <v>150</v>
      </c>
      <c r="I165" s="39">
        <f t="shared" si="14"/>
        <v>4</v>
      </c>
      <c r="J165" s="368" t="s">
        <v>387</v>
      </c>
      <c r="K165" s="2" t="s">
        <v>476</v>
      </c>
      <c r="L165" s="51">
        <f>'[1]Don gia'!$R$91</f>
        <v>53400</v>
      </c>
      <c r="M165" s="7">
        <f>+'[2]TH lop 6'!$E$62</f>
        <v>28665</v>
      </c>
      <c r="N165" s="21">
        <f>'[3]Lớp 6'!$I$144</f>
        <v>48000</v>
      </c>
      <c r="O165" s="5"/>
      <c r="P165" s="5">
        <f>[4]L6!$I$129</f>
        <v>55000</v>
      </c>
      <c r="Q165" s="7">
        <f t="shared" si="15"/>
        <v>28665</v>
      </c>
      <c r="R165" s="6">
        <f t="shared" si="13"/>
        <v>4299750</v>
      </c>
      <c r="S165" s="368"/>
      <c r="T165" s="54">
        <f t="shared" si="16"/>
        <v>24735</v>
      </c>
      <c r="U165" s="54">
        <f t="shared" si="17"/>
        <v>8223600</v>
      </c>
      <c r="V165" s="54">
        <f t="shared" si="18"/>
        <v>4414410</v>
      </c>
    </row>
    <row r="166" spans="1:22" x14ac:dyDescent="0.2">
      <c r="A166" s="11" t="str">
        <f>IF(M166="","",SUBTOTAL(3,$M$5:M166))</f>
        <v/>
      </c>
      <c r="B166" s="370"/>
      <c r="C166" s="371"/>
      <c r="D166" s="369"/>
      <c r="E166" s="369"/>
      <c r="F166" s="369"/>
      <c r="G166" s="45"/>
      <c r="H166" s="369"/>
      <c r="I166" s="39">
        <f t="shared" si="14"/>
        <v>0</v>
      </c>
      <c r="J166" s="368"/>
      <c r="K166" s="2" t="s">
        <v>477</v>
      </c>
      <c r="L166" s="51"/>
      <c r="M166" s="7"/>
      <c r="N166" s="21"/>
      <c r="O166" s="5"/>
      <c r="P166" s="5"/>
      <c r="Q166" s="7">
        <f t="shared" si="15"/>
        <v>0</v>
      </c>
      <c r="R166" s="6">
        <f t="shared" si="13"/>
        <v>0</v>
      </c>
      <c r="S166" s="368"/>
      <c r="T166" s="54">
        <f t="shared" si="16"/>
        <v>0</v>
      </c>
      <c r="U166" s="54">
        <f t="shared" si="17"/>
        <v>0</v>
      </c>
      <c r="V166" s="54">
        <f t="shared" si="18"/>
        <v>0</v>
      </c>
    </row>
    <row r="167" spans="1:22" x14ac:dyDescent="0.2">
      <c r="A167" s="11" t="str">
        <f>IF(M167="","",SUBTOTAL(3,$M$5:M167))</f>
        <v/>
      </c>
      <c r="B167" s="370"/>
      <c r="C167" s="371"/>
      <c r="D167" s="369"/>
      <c r="E167" s="369"/>
      <c r="F167" s="369"/>
      <c r="G167" s="45"/>
      <c r="H167" s="369"/>
      <c r="I167" s="39">
        <f t="shared" si="14"/>
        <v>0</v>
      </c>
      <c r="J167" s="368"/>
      <c r="K167" s="2" t="s">
        <v>478</v>
      </c>
      <c r="L167" s="51"/>
      <c r="M167" s="7"/>
      <c r="N167" s="21"/>
      <c r="O167" s="5"/>
      <c r="P167" s="5"/>
      <c r="Q167" s="7">
        <f t="shared" si="15"/>
        <v>0</v>
      </c>
      <c r="R167" s="6">
        <f t="shared" si="13"/>
        <v>0</v>
      </c>
      <c r="S167" s="368"/>
      <c r="T167" s="54">
        <f t="shared" si="16"/>
        <v>0</v>
      </c>
      <c r="U167" s="54">
        <f t="shared" si="17"/>
        <v>0</v>
      </c>
      <c r="V167" s="54">
        <f t="shared" si="18"/>
        <v>0</v>
      </c>
    </row>
    <row r="168" spans="1:22" ht="25.5" x14ac:dyDescent="0.2">
      <c r="A168" s="11" t="str">
        <f>IF(M168="","",SUBTOTAL(3,$M$5:M168))</f>
        <v/>
      </c>
      <c r="B168" s="370"/>
      <c r="C168" s="371"/>
      <c r="D168" s="369"/>
      <c r="E168" s="369"/>
      <c r="F168" s="369"/>
      <c r="G168" s="45"/>
      <c r="H168" s="369"/>
      <c r="I168" s="39">
        <f t="shared" si="14"/>
        <v>0</v>
      </c>
      <c r="J168" s="368"/>
      <c r="K168" s="2" t="s">
        <v>471</v>
      </c>
      <c r="L168" s="51"/>
      <c r="M168" s="7"/>
      <c r="N168" s="21"/>
      <c r="O168" s="5"/>
      <c r="P168" s="5"/>
      <c r="Q168" s="7">
        <f t="shared" si="15"/>
        <v>0</v>
      </c>
      <c r="R168" s="6">
        <f t="shared" si="13"/>
        <v>0</v>
      </c>
      <c r="S168" s="368"/>
      <c r="T168" s="54">
        <f t="shared" si="16"/>
        <v>0</v>
      </c>
      <c r="U168" s="54">
        <f t="shared" si="17"/>
        <v>0</v>
      </c>
      <c r="V168" s="54">
        <f t="shared" si="18"/>
        <v>0</v>
      </c>
    </row>
    <row r="169" spans="1:22" ht="25.5" x14ac:dyDescent="0.2">
      <c r="A169" s="11">
        <f>IF(M169="","",SUBTOTAL(3,$M$5:M169))</f>
        <v>33</v>
      </c>
      <c r="B169" s="370"/>
      <c r="C169" s="371" t="s">
        <v>60</v>
      </c>
      <c r="D169" s="369" t="s">
        <v>334</v>
      </c>
      <c r="E169" s="369"/>
      <c r="F169" s="369" t="s">
        <v>12</v>
      </c>
      <c r="G169" s="44">
        <f>[1]TH!$I$93</f>
        <v>156</v>
      </c>
      <c r="H169" s="369">
        <v>152</v>
      </c>
      <c r="I169" s="39">
        <f t="shared" si="14"/>
        <v>4</v>
      </c>
      <c r="J169" s="368" t="s">
        <v>387</v>
      </c>
      <c r="K169" s="2" t="s">
        <v>476</v>
      </c>
      <c r="L169" s="51">
        <f>'[1]Don gia'!$R$92</f>
        <v>150571</v>
      </c>
      <c r="M169" s="7">
        <f>+'[2]TH lop 6'!$E$63</f>
        <v>114660</v>
      </c>
      <c r="N169" s="21">
        <f>'[3]Lớp 6'!$I$149</f>
        <v>200000</v>
      </c>
      <c r="O169" s="5"/>
      <c r="P169" s="5">
        <f>[4]L6!$I$133</f>
        <v>170500</v>
      </c>
      <c r="Q169" s="7">
        <f t="shared" si="15"/>
        <v>114660</v>
      </c>
      <c r="R169" s="6">
        <f t="shared" si="13"/>
        <v>17428320</v>
      </c>
      <c r="S169" s="368"/>
      <c r="T169" s="54">
        <f t="shared" si="16"/>
        <v>35911</v>
      </c>
      <c r="U169" s="54">
        <f t="shared" si="17"/>
        <v>23489076</v>
      </c>
      <c r="V169" s="54">
        <f t="shared" si="18"/>
        <v>17886960</v>
      </c>
    </row>
    <row r="170" spans="1:22" x14ac:dyDescent="0.2">
      <c r="A170" s="11" t="str">
        <f>IF(M170="","",SUBTOTAL(3,$M$5:M170))</f>
        <v/>
      </c>
      <c r="B170" s="370"/>
      <c r="C170" s="371"/>
      <c r="D170" s="369"/>
      <c r="E170" s="369"/>
      <c r="F170" s="369"/>
      <c r="G170" s="45"/>
      <c r="H170" s="369"/>
      <c r="I170" s="39">
        <f t="shared" si="14"/>
        <v>0</v>
      </c>
      <c r="J170" s="368"/>
      <c r="K170" s="2" t="s">
        <v>477</v>
      </c>
      <c r="L170" s="51"/>
      <c r="M170" s="7"/>
      <c r="N170" s="21"/>
      <c r="O170" s="5"/>
      <c r="P170" s="5"/>
      <c r="Q170" s="7">
        <f t="shared" si="15"/>
        <v>0</v>
      </c>
      <c r="R170" s="6">
        <f t="shared" si="13"/>
        <v>0</v>
      </c>
      <c r="S170" s="368"/>
      <c r="T170" s="54">
        <f t="shared" si="16"/>
        <v>0</v>
      </c>
      <c r="U170" s="54">
        <f t="shared" si="17"/>
        <v>0</v>
      </c>
      <c r="V170" s="54">
        <f t="shared" si="18"/>
        <v>0</v>
      </c>
    </row>
    <row r="171" spans="1:22" x14ac:dyDescent="0.2">
      <c r="A171" s="11" t="str">
        <f>IF(M171="","",SUBTOTAL(3,$M$5:M171))</f>
        <v/>
      </c>
      <c r="B171" s="370"/>
      <c r="C171" s="371"/>
      <c r="D171" s="369"/>
      <c r="E171" s="369"/>
      <c r="F171" s="369"/>
      <c r="G171" s="45"/>
      <c r="H171" s="369"/>
      <c r="I171" s="39">
        <f t="shared" si="14"/>
        <v>0</v>
      </c>
      <c r="J171" s="368"/>
      <c r="K171" s="2" t="s">
        <v>478</v>
      </c>
      <c r="L171" s="51"/>
      <c r="M171" s="7"/>
      <c r="N171" s="21"/>
      <c r="O171" s="5"/>
      <c r="P171" s="5"/>
      <c r="Q171" s="7">
        <f t="shared" si="15"/>
        <v>0</v>
      </c>
      <c r="R171" s="6">
        <f t="shared" si="13"/>
        <v>0</v>
      </c>
      <c r="S171" s="368"/>
      <c r="T171" s="54">
        <f t="shared" si="16"/>
        <v>0</v>
      </c>
      <c r="U171" s="54">
        <f t="shared" si="17"/>
        <v>0</v>
      </c>
      <c r="V171" s="54">
        <f t="shared" si="18"/>
        <v>0</v>
      </c>
    </row>
    <row r="172" spans="1:22" ht="25.5" x14ac:dyDescent="0.2">
      <c r="A172" s="11" t="str">
        <f>IF(M172="","",SUBTOTAL(3,$M$5:M172))</f>
        <v/>
      </c>
      <c r="B172" s="370"/>
      <c r="C172" s="371"/>
      <c r="D172" s="369"/>
      <c r="E172" s="369"/>
      <c r="F172" s="369"/>
      <c r="G172" s="45"/>
      <c r="H172" s="369"/>
      <c r="I172" s="39">
        <f t="shared" si="14"/>
        <v>0</v>
      </c>
      <c r="J172" s="368"/>
      <c r="K172" s="2" t="s">
        <v>471</v>
      </c>
      <c r="L172" s="51"/>
      <c r="M172" s="7"/>
      <c r="N172" s="21"/>
      <c r="O172" s="5"/>
      <c r="P172" s="5"/>
      <c r="Q172" s="7">
        <f t="shared" si="15"/>
        <v>0</v>
      </c>
      <c r="R172" s="6">
        <f t="shared" si="13"/>
        <v>0</v>
      </c>
      <c r="S172" s="368"/>
      <c r="T172" s="54">
        <f t="shared" si="16"/>
        <v>0</v>
      </c>
      <c r="U172" s="54">
        <f t="shared" si="17"/>
        <v>0</v>
      </c>
      <c r="V172" s="54">
        <f t="shared" si="18"/>
        <v>0</v>
      </c>
    </row>
    <row r="173" spans="1:22" x14ac:dyDescent="0.2">
      <c r="A173" s="11" t="str">
        <f>IF(M173="","",SUBTOTAL(3,$M$5:M173))</f>
        <v/>
      </c>
      <c r="B173" s="12" t="s">
        <v>61</v>
      </c>
      <c r="C173" s="40" t="s">
        <v>62</v>
      </c>
      <c r="D173" s="37"/>
      <c r="E173" s="37"/>
      <c r="F173" s="37"/>
      <c r="G173" s="45"/>
      <c r="H173" s="35"/>
      <c r="I173" s="39">
        <f t="shared" si="14"/>
        <v>0</v>
      </c>
      <c r="J173" s="9"/>
      <c r="K173" s="2"/>
      <c r="L173" s="51"/>
      <c r="M173" s="7"/>
      <c r="N173" s="21"/>
      <c r="O173" s="5"/>
      <c r="P173" s="5"/>
      <c r="Q173" s="7">
        <f t="shared" si="15"/>
        <v>0</v>
      </c>
      <c r="R173" s="6">
        <f t="shared" si="13"/>
        <v>0</v>
      </c>
      <c r="S173" s="9"/>
      <c r="T173" s="54">
        <f t="shared" si="16"/>
        <v>0</v>
      </c>
      <c r="U173" s="54">
        <f t="shared" si="17"/>
        <v>0</v>
      </c>
      <c r="V173" s="54">
        <f t="shared" si="18"/>
        <v>0</v>
      </c>
    </row>
    <row r="174" spans="1:22" ht="25.5" x14ac:dyDescent="0.2">
      <c r="A174" s="11">
        <f>IF(M174="","",SUBTOTAL(3,$M$5:M174))</f>
        <v>34</v>
      </c>
      <c r="B174" s="370"/>
      <c r="C174" s="371" t="s">
        <v>63</v>
      </c>
      <c r="D174" s="369" t="s">
        <v>334</v>
      </c>
      <c r="E174" s="369" t="s">
        <v>334</v>
      </c>
      <c r="F174" s="369" t="s">
        <v>12</v>
      </c>
      <c r="G174" s="44">
        <f>[1]TH!$I$96</f>
        <v>2046</v>
      </c>
      <c r="H174" s="369">
        <v>2037</v>
      </c>
      <c r="I174" s="39">
        <f t="shared" si="14"/>
        <v>9</v>
      </c>
      <c r="J174" s="368" t="s">
        <v>387</v>
      </c>
      <c r="K174" s="2" t="s">
        <v>479</v>
      </c>
      <c r="L174" s="51">
        <f>'[1]Don gia'!$R$95</f>
        <v>1953450</v>
      </c>
      <c r="M174" s="7">
        <f>+'[2]TH lop 6'!$E$65</f>
        <v>279300</v>
      </c>
      <c r="N174" s="21">
        <f>'[3]Lớp 6'!$I$155</f>
        <v>1927800</v>
      </c>
      <c r="O174" s="5"/>
      <c r="P174" s="5">
        <f>[4]L6!$I$138</f>
        <v>2168800</v>
      </c>
      <c r="Q174" s="7">
        <f t="shared" si="15"/>
        <v>279300</v>
      </c>
      <c r="R174" s="6">
        <f t="shared" si="13"/>
        <v>568934100</v>
      </c>
      <c r="S174" s="368"/>
      <c r="T174" s="54">
        <f t="shared" si="16"/>
        <v>1674150</v>
      </c>
      <c r="U174" s="54">
        <f t="shared" si="17"/>
        <v>3996758700</v>
      </c>
      <c r="V174" s="54">
        <f t="shared" si="18"/>
        <v>571447800</v>
      </c>
    </row>
    <row r="175" spans="1:22" ht="38.25" x14ac:dyDescent="0.2">
      <c r="A175" s="11" t="str">
        <f>IF(M175="","",SUBTOTAL(3,$M$5:M175))</f>
        <v/>
      </c>
      <c r="B175" s="370"/>
      <c r="C175" s="371"/>
      <c r="D175" s="369"/>
      <c r="E175" s="369"/>
      <c r="F175" s="369"/>
      <c r="G175" s="45"/>
      <c r="H175" s="369"/>
      <c r="I175" s="39">
        <f t="shared" si="14"/>
        <v>0</v>
      </c>
      <c r="J175" s="368"/>
      <c r="K175" s="2" t="s">
        <v>480</v>
      </c>
      <c r="L175" s="51"/>
      <c r="M175" s="7"/>
      <c r="N175" s="21"/>
      <c r="O175" s="5"/>
      <c r="P175" s="5"/>
      <c r="Q175" s="7">
        <f t="shared" si="15"/>
        <v>0</v>
      </c>
      <c r="R175" s="6">
        <f t="shared" si="13"/>
        <v>0</v>
      </c>
      <c r="S175" s="368"/>
      <c r="T175" s="54">
        <f t="shared" si="16"/>
        <v>0</v>
      </c>
      <c r="U175" s="54">
        <f t="shared" si="17"/>
        <v>0</v>
      </c>
      <c r="V175" s="54">
        <f t="shared" si="18"/>
        <v>0</v>
      </c>
    </row>
    <row r="176" spans="1:22" x14ac:dyDescent="0.2">
      <c r="A176" s="11" t="str">
        <f>IF(M176="","",SUBTOTAL(3,$M$5:M176))</f>
        <v/>
      </c>
      <c r="B176" s="370"/>
      <c r="C176" s="371"/>
      <c r="D176" s="369"/>
      <c r="E176" s="369"/>
      <c r="F176" s="369"/>
      <c r="G176" s="45"/>
      <c r="H176" s="369"/>
      <c r="I176" s="39">
        <f t="shared" si="14"/>
        <v>0</v>
      </c>
      <c r="J176" s="368"/>
      <c r="K176" s="2" t="s">
        <v>481</v>
      </c>
      <c r="L176" s="51"/>
      <c r="M176" s="7"/>
      <c r="N176" s="21"/>
      <c r="O176" s="5"/>
      <c r="P176" s="5"/>
      <c r="Q176" s="7">
        <f t="shared" si="15"/>
        <v>0</v>
      </c>
      <c r="R176" s="6">
        <f t="shared" ref="R176:R239" si="19">Q176*H176</f>
        <v>0</v>
      </c>
      <c r="S176" s="368"/>
      <c r="T176" s="54">
        <f t="shared" si="16"/>
        <v>0</v>
      </c>
      <c r="U176" s="54">
        <f t="shared" si="17"/>
        <v>0</v>
      </c>
      <c r="V176" s="54">
        <f t="shared" si="18"/>
        <v>0</v>
      </c>
    </row>
    <row r="177" spans="1:22" x14ac:dyDescent="0.2">
      <c r="A177" s="11" t="str">
        <f>IF(M177="","",SUBTOTAL(3,$M$5:M177))</f>
        <v/>
      </c>
      <c r="B177" s="370"/>
      <c r="C177" s="371"/>
      <c r="D177" s="369"/>
      <c r="E177" s="369"/>
      <c r="F177" s="369"/>
      <c r="G177" s="45"/>
      <c r="H177" s="369"/>
      <c r="I177" s="39">
        <f t="shared" si="14"/>
        <v>0</v>
      </c>
      <c r="J177" s="368"/>
      <c r="K177" s="2" t="s">
        <v>482</v>
      </c>
      <c r="L177" s="51"/>
      <c r="M177" s="7"/>
      <c r="N177" s="21"/>
      <c r="O177" s="5"/>
      <c r="P177" s="5"/>
      <c r="Q177" s="7">
        <f t="shared" si="15"/>
        <v>0</v>
      </c>
      <c r="R177" s="6">
        <f t="shared" si="19"/>
        <v>0</v>
      </c>
      <c r="S177" s="368"/>
      <c r="T177" s="54">
        <f t="shared" si="16"/>
        <v>0</v>
      </c>
      <c r="U177" s="54">
        <f t="shared" si="17"/>
        <v>0</v>
      </c>
      <c r="V177" s="54">
        <f t="shared" si="18"/>
        <v>0</v>
      </c>
    </row>
    <row r="178" spans="1:22" ht="25.5" x14ac:dyDescent="0.2">
      <c r="A178" s="11" t="str">
        <f>IF(M178="","",SUBTOTAL(3,$M$5:M178))</f>
        <v/>
      </c>
      <c r="B178" s="370"/>
      <c r="C178" s="371"/>
      <c r="D178" s="369"/>
      <c r="E178" s="369"/>
      <c r="F178" s="369"/>
      <c r="G178" s="45"/>
      <c r="H178" s="369"/>
      <c r="I178" s="39">
        <f t="shared" si="14"/>
        <v>0</v>
      </c>
      <c r="J178" s="368"/>
      <c r="K178" s="2" t="s">
        <v>483</v>
      </c>
      <c r="L178" s="51"/>
      <c r="M178" s="7"/>
      <c r="N178" s="21"/>
      <c r="O178" s="5"/>
      <c r="P178" s="5"/>
      <c r="Q178" s="7">
        <f t="shared" si="15"/>
        <v>0</v>
      </c>
      <c r="R178" s="6">
        <f t="shared" si="19"/>
        <v>0</v>
      </c>
      <c r="S178" s="368"/>
      <c r="T178" s="54">
        <f t="shared" si="16"/>
        <v>0</v>
      </c>
      <c r="U178" s="54">
        <f t="shared" si="17"/>
        <v>0</v>
      </c>
      <c r="V178" s="54">
        <f t="shared" si="18"/>
        <v>0</v>
      </c>
    </row>
    <row r="179" spans="1:22" ht="25.5" x14ac:dyDescent="0.2">
      <c r="A179" s="11" t="str">
        <f>IF(M179="","",SUBTOTAL(3,$M$5:M179))</f>
        <v/>
      </c>
      <c r="B179" s="370"/>
      <c r="C179" s="371"/>
      <c r="D179" s="369"/>
      <c r="E179" s="369"/>
      <c r="F179" s="369"/>
      <c r="G179" s="45"/>
      <c r="H179" s="369"/>
      <c r="I179" s="39">
        <f t="shared" si="14"/>
        <v>0</v>
      </c>
      <c r="J179" s="368"/>
      <c r="K179" s="2" t="s">
        <v>484</v>
      </c>
      <c r="L179" s="51"/>
      <c r="M179" s="7"/>
      <c r="N179" s="21"/>
      <c r="O179" s="5"/>
      <c r="P179" s="5"/>
      <c r="Q179" s="7">
        <f t="shared" si="15"/>
        <v>0</v>
      </c>
      <c r="R179" s="6">
        <f t="shared" si="19"/>
        <v>0</v>
      </c>
      <c r="S179" s="368"/>
      <c r="T179" s="54">
        <f t="shared" si="16"/>
        <v>0</v>
      </c>
      <c r="U179" s="54">
        <f t="shared" si="17"/>
        <v>0</v>
      </c>
      <c r="V179" s="54">
        <f t="shared" si="18"/>
        <v>0</v>
      </c>
    </row>
    <row r="180" spans="1:22" ht="25.5" x14ac:dyDescent="0.2">
      <c r="A180" s="11" t="str">
        <f>IF(M180="","",SUBTOTAL(3,$M$5:M180))</f>
        <v/>
      </c>
      <c r="B180" s="370"/>
      <c r="C180" s="371"/>
      <c r="D180" s="369"/>
      <c r="E180" s="369"/>
      <c r="F180" s="369"/>
      <c r="G180" s="45"/>
      <c r="H180" s="369"/>
      <c r="I180" s="39">
        <f t="shared" si="14"/>
        <v>0</v>
      </c>
      <c r="J180" s="368"/>
      <c r="K180" s="2" t="s">
        <v>420</v>
      </c>
      <c r="L180" s="51"/>
      <c r="M180" s="7"/>
      <c r="N180" s="21"/>
      <c r="O180" s="5"/>
      <c r="P180" s="5"/>
      <c r="Q180" s="7">
        <f t="shared" si="15"/>
        <v>0</v>
      </c>
      <c r="R180" s="6">
        <f t="shared" si="19"/>
        <v>0</v>
      </c>
      <c r="S180" s="368"/>
      <c r="T180" s="54">
        <f t="shared" si="16"/>
        <v>0</v>
      </c>
      <c r="U180" s="54">
        <f t="shared" si="17"/>
        <v>0</v>
      </c>
      <c r="V180" s="54">
        <f t="shared" si="18"/>
        <v>0</v>
      </c>
    </row>
    <row r="181" spans="1:22" ht="12.75" customHeight="1" x14ac:dyDescent="0.2">
      <c r="A181" s="11">
        <f>IF(M181="","",SUBTOTAL(3,$M$5:M181))</f>
        <v>35</v>
      </c>
      <c r="B181" s="370"/>
      <c r="C181" s="371" t="s">
        <v>64</v>
      </c>
      <c r="D181" s="369" t="s">
        <v>334</v>
      </c>
      <c r="E181" s="369" t="s">
        <v>334</v>
      </c>
      <c r="F181" s="369" t="s">
        <v>12</v>
      </c>
      <c r="G181" s="44">
        <f>[1]TH!$I$97</f>
        <v>412</v>
      </c>
      <c r="H181" s="369">
        <v>411</v>
      </c>
      <c r="I181" s="39">
        <f t="shared" si="14"/>
        <v>1</v>
      </c>
      <c r="J181" s="368" t="s">
        <v>387</v>
      </c>
      <c r="K181" s="2" t="s">
        <v>485</v>
      </c>
      <c r="L181" s="51">
        <f>'[1]Don gia'!$R$96</f>
        <v>3646543</v>
      </c>
      <c r="M181" s="7">
        <f>+'[2]TH lop 6'!$E$66</f>
        <v>2205000</v>
      </c>
      <c r="N181" s="21">
        <f>'[3]Lớp 6'!$I$162</f>
        <v>3140100</v>
      </c>
      <c r="O181" s="5"/>
      <c r="P181" s="5">
        <f>[4]L6!$I$145</f>
        <v>3635900</v>
      </c>
      <c r="Q181" s="7">
        <f t="shared" si="15"/>
        <v>2205000</v>
      </c>
      <c r="R181" s="6">
        <f t="shared" si="19"/>
        <v>906255000</v>
      </c>
      <c r="S181" s="368"/>
      <c r="T181" s="54">
        <f t="shared" si="16"/>
        <v>1441543</v>
      </c>
      <c r="U181" s="54">
        <f t="shared" si="17"/>
        <v>1502375716</v>
      </c>
      <c r="V181" s="54">
        <f t="shared" si="18"/>
        <v>908460000</v>
      </c>
    </row>
    <row r="182" spans="1:22" x14ac:dyDescent="0.2">
      <c r="A182" s="11" t="str">
        <f>IF(M182="","",SUBTOTAL(3,$M$5:M182))</f>
        <v/>
      </c>
      <c r="B182" s="370"/>
      <c r="C182" s="371"/>
      <c r="D182" s="369"/>
      <c r="E182" s="369"/>
      <c r="F182" s="369"/>
      <c r="G182" s="45"/>
      <c r="H182" s="369"/>
      <c r="I182" s="39">
        <f t="shared" si="14"/>
        <v>0</v>
      </c>
      <c r="J182" s="368"/>
      <c r="K182" s="2" t="s">
        <v>486</v>
      </c>
      <c r="L182" s="51"/>
      <c r="M182" s="7"/>
      <c r="N182" s="21"/>
      <c r="O182" s="5"/>
      <c r="P182" s="5"/>
      <c r="Q182" s="7">
        <f t="shared" si="15"/>
        <v>0</v>
      </c>
      <c r="R182" s="6">
        <f t="shared" si="19"/>
        <v>0</v>
      </c>
      <c r="S182" s="368"/>
      <c r="T182" s="54">
        <f t="shared" si="16"/>
        <v>0</v>
      </c>
      <c r="U182" s="54">
        <f t="shared" si="17"/>
        <v>0</v>
      </c>
      <c r="V182" s="54">
        <f t="shared" si="18"/>
        <v>0</v>
      </c>
    </row>
    <row r="183" spans="1:22" x14ac:dyDescent="0.2">
      <c r="A183" s="11" t="str">
        <f>IF(M183="","",SUBTOTAL(3,$M$5:M183))</f>
        <v/>
      </c>
      <c r="B183" s="370"/>
      <c r="C183" s="371"/>
      <c r="D183" s="369"/>
      <c r="E183" s="369"/>
      <c r="F183" s="369"/>
      <c r="G183" s="45"/>
      <c r="H183" s="369"/>
      <c r="I183" s="39">
        <f t="shared" si="14"/>
        <v>0</v>
      </c>
      <c r="J183" s="368"/>
      <c r="K183" s="2" t="s">
        <v>487</v>
      </c>
      <c r="L183" s="51"/>
      <c r="M183" s="7"/>
      <c r="N183" s="21"/>
      <c r="O183" s="5"/>
      <c r="P183" s="5"/>
      <c r="Q183" s="7">
        <f t="shared" si="15"/>
        <v>0</v>
      </c>
      <c r="R183" s="6">
        <f t="shared" si="19"/>
        <v>0</v>
      </c>
      <c r="S183" s="368"/>
      <c r="T183" s="54">
        <f t="shared" si="16"/>
        <v>0</v>
      </c>
      <c r="U183" s="54">
        <f t="shared" si="17"/>
        <v>0</v>
      </c>
      <c r="V183" s="54">
        <f t="shared" si="18"/>
        <v>0</v>
      </c>
    </row>
    <row r="184" spans="1:22" x14ac:dyDescent="0.2">
      <c r="A184" s="11" t="str">
        <f>IF(M184="","",SUBTOTAL(3,$M$5:M184))</f>
        <v/>
      </c>
      <c r="B184" s="370"/>
      <c r="C184" s="371"/>
      <c r="D184" s="369"/>
      <c r="E184" s="369"/>
      <c r="F184" s="369"/>
      <c r="G184" s="45"/>
      <c r="H184" s="369"/>
      <c r="I184" s="39">
        <f t="shared" si="14"/>
        <v>0</v>
      </c>
      <c r="J184" s="368"/>
      <c r="K184" s="2" t="s">
        <v>488</v>
      </c>
      <c r="L184" s="51"/>
      <c r="M184" s="7"/>
      <c r="N184" s="21"/>
      <c r="O184" s="5"/>
      <c r="P184" s="5"/>
      <c r="Q184" s="7">
        <f t="shared" si="15"/>
        <v>0</v>
      </c>
      <c r="R184" s="6">
        <f t="shared" si="19"/>
        <v>0</v>
      </c>
      <c r="S184" s="368"/>
      <c r="T184" s="54">
        <f t="shared" si="16"/>
        <v>0</v>
      </c>
      <c r="U184" s="54">
        <f t="shared" si="17"/>
        <v>0</v>
      </c>
      <c r="V184" s="54">
        <f t="shared" si="18"/>
        <v>0</v>
      </c>
    </row>
    <row r="185" spans="1:22" x14ac:dyDescent="0.2">
      <c r="A185" s="11" t="str">
        <f>IF(M185="","",SUBTOTAL(3,$M$5:M185))</f>
        <v/>
      </c>
      <c r="B185" s="370"/>
      <c r="C185" s="371"/>
      <c r="D185" s="369"/>
      <c r="E185" s="369"/>
      <c r="F185" s="369"/>
      <c r="G185" s="45"/>
      <c r="H185" s="369"/>
      <c r="I185" s="39">
        <f t="shared" si="14"/>
        <v>0</v>
      </c>
      <c r="J185" s="368"/>
      <c r="K185" s="2" t="s">
        <v>489</v>
      </c>
      <c r="L185" s="51"/>
      <c r="M185" s="7"/>
      <c r="N185" s="21"/>
      <c r="O185" s="5"/>
      <c r="P185" s="5"/>
      <c r="Q185" s="7">
        <f t="shared" si="15"/>
        <v>0</v>
      </c>
      <c r="R185" s="6">
        <f t="shared" si="19"/>
        <v>0</v>
      </c>
      <c r="S185" s="368"/>
      <c r="T185" s="54">
        <f t="shared" si="16"/>
        <v>0</v>
      </c>
      <c r="U185" s="54">
        <f t="shared" si="17"/>
        <v>0</v>
      </c>
      <c r="V185" s="54">
        <f t="shared" si="18"/>
        <v>0</v>
      </c>
    </row>
    <row r="186" spans="1:22" x14ac:dyDescent="0.2">
      <c r="A186" s="11" t="str">
        <f>IF(M186="","",SUBTOTAL(3,$M$5:M186))</f>
        <v/>
      </c>
      <c r="B186" s="370"/>
      <c r="C186" s="371"/>
      <c r="D186" s="369"/>
      <c r="E186" s="369"/>
      <c r="F186" s="369"/>
      <c r="G186" s="45"/>
      <c r="H186" s="369"/>
      <c r="I186" s="39">
        <f t="shared" si="14"/>
        <v>0</v>
      </c>
      <c r="J186" s="368"/>
      <c r="K186" s="2" t="s">
        <v>490</v>
      </c>
      <c r="L186" s="51"/>
      <c r="M186" s="7"/>
      <c r="N186" s="21"/>
      <c r="O186" s="5"/>
      <c r="P186" s="5"/>
      <c r="Q186" s="7">
        <f t="shared" si="15"/>
        <v>0</v>
      </c>
      <c r="R186" s="6">
        <f t="shared" si="19"/>
        <v>0</v>
      </c>
      <c r="S186" s="368"/>
      <c r="T186" s="54">
        <f t="shared" si="16"/>
        <v>0</v>
      </c>
      <c r="U186" s="54">
        <f t="shared" si="17"/>
        <v>0</v>
      </c>
      <c r="V186" s="54">
        <f t="shared" si="18"/>
        <v>0</v>
      </c>
    </row>
    <row r="187" spans="1:22" x14ac:dyDescent="0.2">
      <c r="A187" s="11" t="str">
        <f>IF(M187="","",SUBTOTAL(3,$M$5:M187))</f>
        <v/>
      </c>
      <c r="B187" s="370"/>
      <c r="C187" s="371"/>
      <c r="D187" s="369"/>
      <c r="E187" s="369"/>
      <c r="F187" s="369"/>
      <c r="G187" s="45"/>
      <c r="H187" s="369"/>
      <c r="I187" s="39">
        <f t="shared" si="14"/>
        <v>0</v>
      </c>
      <c r="J187" s="368"/>
      <c r="K187" s="2" t="s">
        <v>491</v>
      </c>
      <c r="L187" s="51"/>
      <c r="M187" s="7"/>
      <c r="N187" s="21"/>
      <c r="O187" s="5"/>
      <c r="P187" s="5"/>
      <c r="Q187" s="7">
        <f t="shared" si="15"/>
        <v>0</v>
      </c>
      <c r="R187" s="6">
        <f t="shared" si="19"/>
        <v>0</v>
      </c>
      <c r="S187" s="368"/>
      <c r="T187" s="54">
        <f t="shared" si="16"/>
        <v>0</v>
      </c>
      <c r="U187" s="54">
        <f t="shared" si="17"/>
        <v>0</v>
      </c>
      <c r="V187" s="54">
        <f t="shared" si="18"/>
        <v>0</v>
      </c>
    </row>
    <row r="188" spans="1:22" x14ac:dyDescent="0.2">
      <c r="A188" s="11" t="str">
        <f>IF(M188="","",SUBTOTAL(3,$M$5:M188))</f>
        <v/>
      </c>
      <c r="B188" s="370"/>
      <c r="C188" s="371"/>
      <c r="D188" s="369"/>
      <c r="E188" s="369"/>
      <c r="F188" s="369"/>
      <c r="G188" s="45"/>
      <c r="H188" s="369"/>
      <c r="I188" s="39">
        <f t="shared" si="14"/>
        <v>0</v>
      </c>
      <c r="J188" s="368"/>
      <c r="K188" s="2" t="s">
        <v>492</v>
      </c>
      <c r="L188" s="51"/>
      <c r="M188" s="7"/>
      <c r="N188" s="21"/>
      <c r="O188" s="5"/>
      <c r="P188" s="5"/>
      <c r="Q188" s="7">
        <f t="shared" si="15"/>
        <v>0</v>
      </c>
      <c r="R188" s="6">
        <f t="shared" si="19"/>
        <v>0</v>
      </c>
      <c r="S188" s="368"/>
      <c r="T188" s="54">
        <f t="shared" si="16"/>
        <v>0</v>
      </c>
      <c r="U188" s="54">
        <f t="shared" si="17"/>
        <v>0</v>
      </c>
      <c r="V188" s="54">
        <f t="shared" si="18"/>
        <v>0</v>
      </c>
    </row>
    <row r="189" spans="1:22" x14ac:dyDescent="0.2">
      <c r="A189" s="11">
        <f>IF(M189="","",SUBTOTAL(3,$M$5:M189))</f>
        <v>36</v>
      </c>
      <c r="B189" s="370"/>
      <c r="C189" s="371" t="s">
        <v>65</v>
      </c>
      <c r="D189" s="369" t="s">
        <v>334</v>
      </c>
      <c r="E189" s="369" t="s">
        <v>334</v>
      </c>
      <c r="F189" s="369" t="s">
        <v>12</v>
      </c>
      <c r="G189" s="44">
        <f>[1]TH!$I$98</f>
        <v>3026</v>
      </c>
      <c r="H189" s="369">
        <v>3019</v>
      </c>
      <c r="I189" s="39">
        <f t="shared" si="14"/>
        <v>7</v>
      </c>
      <c r="J189" s="368" t="s">
        <v>387</v>
      </c>
      <c r="K189" s="2" t="s">
        <v>490</v>
      </c>
      <c r="L189" s="51">
        <f>'[1]Don gia'!$R$97</f>
        <v>236708</v>
      </c>
      <c r="M189" s="7">
        <f>+'[2]TH lop 6'!$E$67</f>
        <v>2205000</v>
      </c>
      <c r="N189" s="21">
        <f>'[3]Lớp 6'!$I$170</f>
        <v>223000</v>
      </c>
      <c r="O189" s="5"/>
      <c r="P189" s="5">
        <f>[4]L6!$I$153</f>
        <v>196400</v>
      </c>
      <c r="Q189" s="7">
        <f t="shared" si="15"/>
        <v>196400</v>
      </c>
      <c r="R189" s="6">
        <f t="shared" si="19"/>
        <v>592931600</v>
      </c>
      <c r="S189" s="368"/>
      <c r="T189" s="54">
        <f t="shared" si="16"/>
        <v>40308</v>
      </c>
      <c r="U189" s="54">
        <f t="shared" si="17"/>
        <v>716278408</v>
      </c>
      <c r="V189" s="54">
        <f t="shared" si="18"/>
        <v>594306400</v>
      </c>
    </row>
    <row r="190" spans="1:22" ht="51" x14ac:dyDescent="0.2">
      <c r="A190" s="11" t="str">
        <f>IF(M190="","",SUBTOTAL(3,$M$5:M190))</f>
        <v/>
      </c>
      <c r="B190" s="370"/>
      <c r="C190" s="371"/>
      <c r="D190" s="369"/>
      <c r="E190" s="369"/>
      <c r="F190" s="369"/>
      <c r="G190" s="45"/>
      <c r="H190" s="369"/>
      <c r="I190" s="39">
        <f t="shared" si="14"/>
        <v>0</v>
      </c>
      <c r="J190" s="368"/>
      <c r="K190" s="2" t="s">
        <v>493</v>
      </c>
      <c r="L190" s="51"/>
      <c r="M190" s="7"/>
      <c r="N190" s="21"/>
      <c r="O190" s="5"/>
      <c r="P190" s="5"/>
      <c r="Q190" s="7">
        <f t="shared" si="15"/>
        <v>0</v>
      </c>
      <c r="R190" s="6">
        <f t="shared" si="19"/>
        <v>0</v>
      </c>
      <c r="S190" s="368"/>
      <c r="T190" s="54">
        <f t="shared" si="16"/>
        <v>0</v>
      </c>
      <c r="U190" s="54">
        <f t="shared" si="17"/>
        <v>0</v>
      </c>
      <c r="V190" s="54">
        <f t="shared" si="18"/>
        <v>0</v>
      </c>
    </row>
    <row r="191" spans="1:22" ht="25.5" x14ac:dyDescent="0.2">
      <c r="A191" s="11" t="str">
        <f>IF(M191="","",SUBTOTAL(3,$M$5:M191))</f>
        <v/>
      </c>
      <c r="B191" s="370"/>
      <c r="C191" s="371"/>
      <c r="D191" s="369"/>
      <c r="E191" s="369"/>
      <c r="F191" s="369"/>
      <c r="G191" s="45"/>
      <c r="H191" s="369"/>
      <c r="I191" s="39">
        <f t="shared" si="14"/>
        <v>0</v>
      </c>
      <c r="J191" s="368"/>
      <c r="K191" s="2" t="s">
        <v>494</v>
      </c>
      <c r="L191" s="51"/>
      <c r="M191" s="7"/>
      <c r="N191" s="21"/>
      <c r="O191" s="5"/>
      <c r="P191" s="5"/>
      <c r="Q191" s="7">
        <f t="shared" si="15"/>
        <v>0</v>
      </c>
      <c r="R191" s="6">
        <f t="shared" si="19"/>
        <v>0</v>
      </c>
      <c r="S191" s="368"/>
      <c r="T191" s="54">
        <f t="shared" si="16"/>
        <v>0</v>
      </c>
      <c r="U191" s="54">
        <f t="shared" si="17"/>
        <v>0</v>
      </c>
      <c r="V191" s="54">
        <f t="shared" si="18"/>
        <v>0</v>
      </c>
    </row>
    <row r="192" spans="1:22" x14ac:dyDescent="0.2">
      <c r="A192" s="11" t="str">
        <f>IF(M192="","",SUBTOTAL(3,$M$5:M192))</f>
        <v/>
      </c>
      <c r="B192" s="11"/>
      <c r="C192" s="37" t="s">
        <v>66</v>
      </c>
      <c r="D192" s="35"/>
      <c r="E192" s="35"/>
      <c r="F192" s="35"/>
      <c r="G192" s="45"/>
      <c r="H192" s="35"/>
      <c r="I192" s="39">
        <f t="shared" si="14"/>
        <v>0</v>
      </c>
      <c r="J192" s="9"/>
      <c r="K192" s="2"/>
      <c r="L192" s="51"/>
      <c r="M192" s="7"/>
      <c r="N192" s="21"/>
      <c r="O192" s="5"/>
      <c r="P192" s="5"/>
      <c r="Q192" s="7">
        <f t="shared" si="15"/>
        <v>0</v>
      </c>
      <c r="R192" s="6">
        <f t="shared" si="19"/>
        <v>0</v>
      </c>
      <c r="S192" s="9"/>
      <c r="T192" s="54">
        <f t="shared" si="16"/>
        <v>0</v>
      </c>
      <c r="U192" s="54">
        <f t="shared" si="17"/>
        <v>0</v>
      </c>
      <c r="V192" s="54">
        <f t="shared" si="18"/>
        <v>0</v>
      </c>
    </row>
    <row r="193" spans="1:22" x14ac:dyDescent="0.2">
      <c r="A193" s="11" t="str">
        <f>IF(M193="","",SUBTOTAL(3,$M$5:M193))</f>
        <v/>
      </c>
      <c r="B193" s="12"/>
      <c r="C193" s="37" t="s">
        <v>67</v>
      </c>
      <c r="D193" s="37"/>
      <c r="E193" s="37"/>
      <c r="F193" s="37"/>
      <c r="G193" s="45"/>
      <c r="H193" s="35"/>
      <c r="I193" s="39">
        <f t="shared" si="14"/>
        <v>0</v>
      </c>
      <c r="J193" s="9"/>
      <c r="K193" s="2"/>
      <c r="L193" s="51"/>
      <c r="M193" s="7"/>
      <c r="N193" s="21"/>
      <c r="O193" s="5"/>
      <c r="P193" s="5"/>
      <c r="Q193" s="7">
        <f t="shared" si="15"/>
        <v>0</v>
      </c>
      <c r="R193" s="6">
        <f t="shared" si="19"/>
        <v>0</v>
      </c>
      <c r="S193" s="9"/>
      <c r="T193" s="54">
        <f t="shared" si="16"/>
        <v>0</v>
      </c>
      <c r="U193" s="54">
        <f t="shared" si="17"/>
        <v>0</v>
      </c>
      <c r="V193" s="54">
        <f t="shared" si="18"/>
        <v>0</v>
      </c>
    </row>
    <row r="194" spans="1:22" x14ac:dyDescent="0.2">
      <c r="A194" s="11" t="str">
        <f>IF(M194="","",SUBTOTAL(3,$M$5:M194))</f>
        <v/>
      </c>
      <c r="B194" s="12"/>
      <c r="C194" s="40" t="s">
        <v>68</v>
      </c>
      <c r="D194" s="37"/>
      <c r="E194" s="37"/>
      <c r="F194" s="37"/>
      <c r="G194" s="45"/>
      <c r="H194" s="35"/>
      <c r="I194" s="39">
        <f t="shared" si="14"/>
        <v>0</v>
      </c>
      <c r="J194" s="9"/>
      <c r="K194" s="2"/>
      <c r="L194" s="51"/>
      <c r="M194" s="7"/>
      <c r="N194" s="21"/>
      <c r="O194" s="5"/>
      <c r="P194" s="5"/>
      <c r="Q194" s="7">
        <f t="shared" si="15"/>
        <v>0</v>
      </c>
      <c r="R194" s="6">
        <f t="shared" si="19"/>
        <v>0</v>
      </c>
      <c r="S194" s="9"/>
      <c r="T194" s="54">
        <f t="shared" si="16"/>
        <v>0</v>
      </c>
      <c r="U194" s="54">
        <f t="shared" si="17"/>
        <v>0</v>
      </c>
      <c r="V194" s="54">
        <f t="shared" si="18"/>
        <v>0</v>
      </c>
    </row>
    <row r="195" spans="1:22" x14ac:dyDescent="0.2">
      <c r="A195" s="11" t="str">
        <f>IF(M195="","",SUBTOTAL(3,$M$5:M195))</f>
        <v/>
      </c>
      <c r="B195" s="12" t="s">
        <v>21</v>
      </c>
      <c r="C195" s="40" t="s">
        <v>69</v>
      </c>
      <c r="D195" s="37"/>
      <c r="E195" s="37"/>
      <c r="F195" s="37"/>
      <c r="G195" s="45"/>
      <c r="H195" s="35"/>
      <c r="I195" s="39">
        <f t="shared" si="14"/>
        <v>0</v>
      </c>
      <c r="J195" s="9"/>
      <c r="K195" s="2"/>
      <c r="L195" s="51"/>
      <c r="M195" s="7"/>
      <c r="N195" s="21"/>
      <c r="O195" s="5"/>
      <c r="P195" s="5"/>
      <c r="Q195" s="7">
        <f t="shared" si="15"/>
        <v>0</v>
      </c>
      <c r="R195" s="6">
        <f t="shared" si="19"/>
        <v>0</v>
      </c>
      <c r="S195" s="9"/>
      <c r="T195" s="54">
        <f t="shared" si="16"/>
        <v>0</v>
      </c>
      <c r="U195" s="54">
        <f t="shared" si="17"/>
        <v>0</v>
      </c>
      <c r="V195" s="54">
        <f t="shared" si="18"/>
        <v>0</v>
      </c>
    </row>
    <row r="196" spans="1:22" x14ac:dyDescent="0.2">
      <c r="A196" s="11" t="str">
        <f>IF(M196="","",SUBTOTAL(3,$M$5:M196))</f>
        <v/>
      </c>
      <c r="B196" s="12">
        <v>1</v>
      </c>
      <c r="C196" s="40" t="s">
        <v>70</v>
      </c>
      <c r="D196" s="37"/>
      <c r="E196" s="37"/>
      <c r="F196" s="37"/>
      <c r="G196" s="45"/>
      <c r="H196" s="35"/>
      <c r="I196" s="39">
        <f t="shared" si="14"/>
        <v>0</v>
      </c>
      <c r="J196" s="9"/>
      <c r="K196" s="2"/>
      <c r="L196" s="51"/>
      <c r="M196" s="7"/>
      <c r="N196" s="21"/>
      <c r="O196" s="5"/>
      <c r="P196" s="5"/>
      <c r="Q196" s="7">
        <f t="shared" si="15"/>
        <v>0</v>
      </c>
      <c r="R196" s="6">
        <f t="shared" si="19"/>
        <v>0</v>
      </c>
      <c r="S196" s="9"/>
      <c r="T196" s="54">
        <f t="shared" si="16"/>
        <v>0</v>
      </c>
      <c r="U196" s="54">
        <f t="shared" si="17"/>
        <v>0</v>
      </c>
      <c r="V196" s="54">
        <f t="shared" si="18"/>
        <v>0</v>
      </c>
    </row>
    <row r="197" spans="1:22" ht="44.25" customHeight="1" x14ac:dyDescent="0.2">
      <c r="A197" s="11">
        <f>IF(M197="","",SUBTOTAL(3,$M$5:M197))</f>
        <v>37</v>
      </c>
      <c r="B197" s="370"/>
      <c r="C197" s="371" t="s">
        <v>71</v>
      </c>
      <c r="D197" s="369" t="s">
        <v>334</v>
      </c>
      <c r="E197" s="369" t="s">
        <v>334</v>
      </c>
      <c r="F197" s="369" t="s">
        <v>49</v>
      </c>
      <c r="G197" s="48">
        <f>[1]TH!$I$104</f>
        <v>1218</v>
      </c>
      <c r="H197" s="369">
        <v>1186</v>
      </c>
      <c r="I197" s="39">
        <f t="shared" si="14"/>
        <v>32</v>
      </c>
      <c r="J197" s="368" t="s">
        <v>387</v>
      </c>
      <c r="K197" s="374" t="s">
        <v>926</v>
      </c>
      <c r="L197" s="51">
        <f>'[1]Don gia'!$R$103</f>
        <v>16536</v>
      </c>
      <c r="M197" s="7">
        <f>+'[2]TH lop 6'!$E$73</f>
        <v>6615</v>
      </c>
      <c r="N197" s="21">
        <f>'[3]Lớp 6'!$I$178</f>
        <v>18200</v>
      </c>
      <c r="O197" s="5"/>
      <c r="P197" s="5">
        <f>[4]L6!$I$161</f>
        <v>24000</v>
      </c>
      <c r="Q197" s="7">
        <f t="shared" si="15"/>
        <v>6615</v>
      </c>
      <c r="R197" s="6">
        <f t="shared" si="19"/>
        <v>7845390</v>
      </c>
      <c r="S197" s="22" t="s">
        <v>929</v>
      </c>
      <c r="T197" s="54">
        <f t="shared" si="16"/>
        <v>9921</v>
      </c>
      <c r="U197" s="54">
        <f t="shared" si="17"/>
        <v>20140848</v>
      </c>
      <c r="V197" s="54">
        <f t="shared" si="18"/>
        <v>8057070</v>
      </c>
    </row>
    <row r="198" spans="1:22" ht="36" customHeight="1" x14ac:dyDescent="0.2">
      <c r="A198" s="11" t="str">
        <f>IF(M198="","",SUBTOTAL(3,$M$5:M198))</f>
        <v/>
      </c>
      <c r="B198" s="370"/>
      <c r="C198" s="371"/>
      <c r="D198" s="369"/>
      <c r="E198" s="369"/>
      <c r="F198" s="369"/>
      <c r="G198" s="48"/>
      <c r="H198" s="369"/>
      <c r="I198" s="39">
        <f t="shared" ref="I198:I261" si="20">+G198-H198</f>
        <v>0</v>
      </c>
      <c r="J198" s="368"/>
      <c r="K198" s="374"/>
      <c r="L198" s="51"/>
      <c r="M198" s="7"/>
      <c r="N198" s="21"/>
      <c r="O198" s="5"/>
      <c r="P198" s="5"/>
      <c r="Q198" s="7">
        <f t="shared" ref="Q198:Q261" si="21">MIN(M198:P198)</f>
        <v>0</v>
      </c>
      <c r="R198" s="6">
        <f t="shared" si="19"/>
        <v>0</v>
      </c>
      <c r="S198" s="9"/>
      <c r="T198" s="54">
        <f t="shared" ref="T198:T261" si="22">+L198-Q198</f>
        <v>0</v>
      </c>
      <c r="U198" s="54">
        <f t="shared" ref="U198:U261" si="23">+G198*L198</f>
        <v>0</v>
      </c>
      <c r="V198" s="54">
        <f t="shared" ref="V198:V261" si="24">+G198*Q198</f>
        <v>0</v>
      </c>
    </row>
    <row r="199" spans="1:22" x14ac:dyDescent="0.2">
      <c r="A199" s="11" t="str">
        <f>IF(M199="","",SUBTOTAL(3,$M$5:M199))</f>
        <v/>
      </c>
      <c r="B199" s="12" t="s">
        <v>43</v>
      </c>
      <c r="C199" s="40" t="s">
        <v>72</v>
      </c>
      <c r="D199" s="37"/>
      <c r="E199" s="37"/>
      <c r="F199" s="37"/>
      <c r="G199" s="45"/>
      <c r="H199" s="35"/>
      <c r="I199" s="39">
        <f t="shared" si="20"/>
        <v>0</v>
      </c>
      <c r="J199" s="9"/>
      <c r="K199" s="2"/>
      <c r="L199" s="51"/>
      <c r="M199" s="7"/>
      <c r="N199" s="21"/>
      <c r="O199" s="5"/>
      <c r="P199" s="5"/>
      <c r="Q199" s="7">
        <f t="shared" si="21"/>
        <v>0</v>
      </c>
      <c r="R199" s="6">
        <f t="shared" si="19"/>
        <v>0</v>
      </c>
      <c r="S199" s="9"/>
      <c r="T199" s="54">
        <f t="shared" si="22"/>
        <v>0</v>
      </c>
      <c r="U199" s="54">
        <f t="shared" si="23"/>
        <v>0</v>
      </c>
      <c r="V199" s="54">
        <f t="shared" si="24"/>
        <v>0</v>
      </c>
    </row>
    <row r="200" spans="1:22" x14ac:dyDescent="0.2">
      <c r="A200" s="11" t="str">
        <f>IF(M200="","",SUBTOTAL(3,$M$5:M200))</f>
        <v/>
      </c>
      <c r="B200" s="12">
        <v>1</v>
      </c>
      <c r="C200" s="40" t="s">
        <v>73</v>
      </c>
      <c r="D200" s="37"/>
      <c r="E200" s="37"/>
      <c r="F200" s="37"/>
      <c r="G200" s="45"/>
      <c r="H200" s="35"/>
      <c r="I200" s="39">
        <f t="shared" si="20"/>
        <v>0</v>
      </c>
      <c r="J200" s="9"/>
      <c r="K200" s="2"/>
      <c r="L200" s="51"/>
      <c r="M200" s="7"/>
      <c r="N200" s="21"/>
      <c r="O200" s="5"/>
      <c r="P200" s="5"/>
      <c r="Q200" s="7">
        <f t="shared" si="21"/>
        <v>0</v>
      </c>
      <c r="R200" s="6">
        <f t="shared" si="19"/>
        <v>0</v>
      </c>
      <c r="S200" s="9"/>
      <c r="T200" s="54">
        <f t="shared" si="22"/>
        <v>0</v>
      </c>
      <c r="U200" s="54">
        <f t="shared" si="23"/>
        <v>0</v>
      </c>
      <c r="V200" s="54">
        <f t="shared" si="24"/>
        <v>0</v>
      </c>
    </row>
    <row r="201" spans="1:22" ht="44.25" customHeight="1" x14ac:dyDescent="0.2">
      <c r="A201" s="11">
        <f>IF(M201="","",SUBTOTAL(3,$M$5:M201))</f>
        <v>38</v>
      </c>
      <c r="B201" s="370"/>
      <c r="C201" s="371" t="s">
        <v>74</v>
      </c>
      <c r="D201" s="369" t="s">
        <v>334</v>
      </c>
      <c r="E201" s="369" t="s">
        <v>334</v>
      </c>
      <c r="F201" s="369" t="s">
        <v>12</v>
      </c>
      <c r="G201" s="44">
        <f>[1]TH!$I$107</f>
        <v>176</v>
      </c>
      <c r="H201" s="369">
        <v>168</v>
      </c>
      <c r="I201" s="39">
        <f t="shared" si="20"/>
        <v>8</v>
      </c>
      <c r="J201" s="368" t="s">
        <v>387</v>
      </c>
      <c r="K201" s="372" t="s">
        <v>495</v>
      </c>
      <c r="L201" s="51">
        <f>'[1]Don gia'!$R$106</f>
        <v>94788</v>
      </c>
      <c r="M201" s="7">
        <f>+'[2]TH lop 6'!$E$76</f>
        <v>57330</v>
      </c>
      <c r="N201" s="21">
        <f>'[3]Lớp 6'!$I$182</f>
        <v>70000</v>
      </c>
      <c r="O201" s="5"/>
      <c r="P201" s="5">
        <f>+[4]L6!$I$165</f>
        <v>93500</v>
      </c>
      <c r="Q201" s="7">
        <f t="shared" si="21"/>
        <v>57330</v>
      </c>
      <c r="R201" s="6">
        <f t="shared" si="19"/>
        <v>9631440</v>
      </c>
      <c r="S201" s="9"/>
      <c r="T201" s="54">
        <f t="shared" si="22"/>
        <v>37458</v>
      </c>
      <c r="U201" s="54">
        <f t="shared" si="23"/>
        <v>16682688</v>
      </c>
      <c r="V201" s="54">
        <f t="shared" si="24"/>
        <v>10090080</v>
      </c>
    </row>
    <row r="202" spans="1:22" ht="33.75" customHeight="1" x14ac:dyDescent="0.2">
      <c r="A202" s="11" t="str">
        <f>IF(M202="","",SUBTOTAL(3,$M$5:M202))</f>
        <v/>
      </c>
      <c r="B202" s="370"/>
      <c r="C202" s="371"/>
      <c r="D202" s="369"/>
      <c r="E202" s="369"/>
      <c r="F202" s="369"/>
      <c r="G202" s="45"/>
      <c r="H202" s="369"/>
      <c r="I202" s="39">
        <f t="shared" si="20"/>
        <v>0</v>
      </c>
      <c r="J202" s="368"/>
      <c r="K202" s="372"/>
      <c r="L202" s="51"/>
      <c r="M202" s="7"/>
      <c r="N202" s="21"/>
      <c r="O202" s="5"/>
      <c r="P202" s="5"/>
      <c r="Q202" s="7">
        <f t="shared" si="21"/>
        <v>0</v>
      </c>
      <c r="R202" s="6">
        <f t="shared" si="19"/>
        <v>0</v>
      </c>
      <c r="S202" s="9"/>
      <c r="T202" s="54">
        <f t="shared" si="22"/>
        <v>0</v>
      </c>
      <c r="U202" s="54">
        <f t="shared" si="23"/>
        <v>0</v>
      </c>
      <c r="V202" s="54">
        <f t="shared" si="24"/>
        <v>0</v>
      </c>
    </row>
    <row r="203" spans="1:22" x14ac:dyDescent="0.2">
      <c r="A203" s="11" t="str">
        <f>IF(M203="","",SUBTOTAL(3,$M$5:M203))</f>
        <v/>
      </c>
      <c r="B203" s="12" t="s">
        <v>44</v>
      </c>
      <c r="C203" s="40" t="s">
        <v>75</v>
      </c>
      <c r="D203" s="37"/>
      <c r="E203" s="37"/>
      <c r="F203" s="37"/>
      <c r="G203" s="45"/>
      <c r="H203" s="35"/>
      <c r="I203" s="39">
        <f t="shared" si="20"/>
        <v>0</v>
      </c>
      <c r="J203" s="9"/>
      <c r="K203" s="2"/>
      <c r="L203" s="51"/>
      <c r="M203" s="7"/>
      <c r="N203" s="21"/>
      <c r="O203" s="5"/>
      <c r="P203" s="5"/>
      <c r="Q203" s="7">
        <f t="shared" si="21"/>
        <v>0</v>
      </c>
      <c r="R203" s="6">
        <f t="shared" si="19"/>
        <v>0</v>
      </c>
      <c r="S203" s="9"/>
      <c r="T203" s="54">
        <f t="shared" si="22"/>
        <v>0</v>
      </c>
      <c r="U203" s="54">
        <f t="shared" si="23"/>
        <v>0</v>
      </c>
      <c r="V203" s="54">
        <f t="shared" si="24"/>
        <v>0</v>
      </c>
    </row>
    <row r="204" spans="1:22" ht="31.5" customHeight="1" x14ac:dyDescent="0.2">
      <c r="A204" s="11">
        <f>IF(M204="","",SUBTOTAL(3,$M$5:M204))</f>
        <v>39</v>
      </c>
      <c r="B204" s="370"/>
      <c r="C204" s="371" t="s">
        <v>76</v>
      </c>
      <c r="D204" s="369" t="s">
        <v>334</v>
      </c>
      <c r="E204" s="369" t="s">
        <v>334</v>
      </c>
      <c r="F204" s="369" t="s">
        <v>12</v>
      </c>
      <c r="G204" s="44">
        <f>[1]TH!$I$109</f>
        <v>174</v>
      </c>
      <c r="H204" s="369">
        <v>166</v>
      </c>
      <c r="I204" s="39">
        <f t="shared" si="20"/>
        <v>8</v>
      </c>
      <c r="J204" s="368" t="s">
        <v>387</v>
      </c>
      <c r="K204" s="372" t="s">
        <v>496</v>
      </c>
      <c r="L204" s="51">
        <f>'[1]Don gia'!$R$108</f>
        <v>277625</v>
      </c>
      <c r="M204" s="7">
        <f>+'[2]TH lop 6'!$E$78</f>
        <v>171990</v>
      </c>
      <c r="N204" s="21">
        <f>'[3]Lớp 6'!$I$185</f>
        <v>300000</v>
      </c>
      <c r="O204" s="5"/>
      <c r="P204" s="5">
        <f>+[4]L6!$I$168</f>
        <v>247500</v>
      </c>
      <c r="Q204" s="7">
        <f t="shared" si="21"/>
        <v>171990</v>
      </c>
      <c r="R204" s="6">
        <f t="shared" si="19"/>
        <v>28550340</v>
      </c>
      <c r="S204" s="9"/>
      <c r="T204" s="54">
        <f t="shared" si="22"/>
        <v>105635</v>
      </c>
      <c r="U204" s="54">
        <f t="shared" si="23"/>
        <v>48306750</v>
      </c>
      <c r="V204" s="54">
        <f t="shared" si="24"/>
        <v>29926260</v>
      </c>
    </row>
    <row r="205" spans="1:22" ht="31.5" customHeight="1" x14ac:dyDescent="0.2">
      <c r="A205" s="11" t="str">
        <f>IF(M205="","",SUBTOTAL(3,$M$5:M205))</f>
        <v/>
      </c>
      <c r="B205" s="370"/>
      <c r="C205" s="371"/>
      <c r="D205" s="369"/>
      <c r="E205" s="369"/>
      <c r="F205" s="369"/>
      <c r="G205" s="45"/>
      <c r="H205" s="369"/>
      <c r="I205" s="39">
        <f t="shared" si="20"/>
        <v>0</v>
      </c>
      <c r="J205" s="368"/>
      <c r="K205" s="372"/>
      <c r="L205" s="51"/>
      <c r="M205" s="7"/>
      <c r="N205" s="21"/>
      <c r="O205" s="5"/>
      <c r="P205" s="5"/>
      <c r="Q205" s="7">
        <f t="shared" si="21"/>
        <v>0</v>
      </c>
      <c r="R205" s="6">
        <f t="shared" si="19"/>
        <v>0</v>
      </c>
      <c r="S205" s="9"/>
      <c r="T205" s="54">
        <f t="shared" si="22"/>
        <v>0</v>
      </c>
      <c r="U205" s="54">
        <f t="shared" si="23"/>
        <v>0</v>
      </c>
      <c r="V205" s="54">
        <f t="shared" si="24"/>
        <v>0</v>
      </c>
    </row>
    <row r="206" spans="1:22" ht="25.5" x14ac:dyDescent="0.2">
      <c r="A206" s="11" t="str">
        <f>IF(M206="","",SUBTOTAL(3,$M$5:M206))</f>
        <v/>
      </c>
      <c r="B206" s="12" t="s">
        <v>77</v>
      </c>
      <c r="C206" s="40" t="s">
        <v>78</v>
      </c>
      <c r="D206" s="37"/>
      <c r="E206" s="37"/>
      <c r="F206" s="37"/>
      <c r="G206" s="45"/>
      <c r="H206" s="35"/>
      <c r="I206" s="39">
        <f t="shared" si="20"/>
        <v>0</v>
      </c>
      <c r="J206" s="9"/>
      <c r="K206" s="2"/>
      <c r="L206" s="51"/>
      <c r="M206" s="7"/>
      <c r="N206" s="21"/>
      <c r="O206" s="5"/>
      <c r="P206" s="5"/>
      <c r="Q206" s="7">
        <f t="shared" si="21"/>
        <v>0</v>
      </c>
      <c r="R206" s="6">
        <f t="shared" si="19"/>
        <v>0</v>
      </c>
      <c r="S206" s="9"/>
      <c r="T206" s="54">
        <f t="shared" si="22"/>
        <v>0</v>
      </c>
      <c r="U206" s="54">
        <f t="shared" si="23"/>
        <v>0</v>
      </c>
      <c r="V206" s="54">
        <f t="shared" si="24"/>
        <v>0</v>
      </c>
    </row>
    <row r="207" spans="1:22" ht="25.5" x14ac:dyDescent="0.2">
      <c r="A207" s="11" t="str">
        <f>IF(M207="","",SUBTOTAL(3,$M$5:M207))</f>
        <v/>
      </c>
      <c r="B207" s="12">
        <v>1</v>
      </c>
      <c r="C207" s="40" t="s">
        <v>79</v>
      </c>
      <c r="D207" s="37"/>
      <c r="E207" s="37"/>
      <c r="F207" s="37"/>
      <c r="G207" s="45"/>
      <c r="H207" s="35"/>
      <c r="I207" s="39">
        <f t="shared" si="20"/>
        <v>0</v>
      </c>
      <c r="J207" s="9"/>
      <c r="K207" s="2"/>
      <c r="L207" s="51"/>
      <c r="M207" s="7"/>
      <c r="N207" s="21"/>
      <c r="O207" s="5"/>
      <c r="P207" s="5"/>
      <c r="Q207" s="7">
        <f t="shared" si="21"/>
        <v>0</v>
      </c>
      <c r="R207" s="6">
        <f t="shared" si="19"/>
        <v>0</v>
      </c>
      <c r="S207" s="9"/>
      <c r="T207" s="54">
        <f t="shared" si="22"/>
        <v>0</v>
      </c>
      <c r="U207" s="54">
        <f t="shared" si="23"/>
        <v>0</v>
      </c>
      <c r="V207" s="54">
        <f t="shared" si="24"/>
        <v>0</v>
      </c>
    </row>
    <row r="208" spans="1:22" ht="12.75" customHeight="1" x14ac:dyDescent="0.2">
      <c r="A208" s="11">
        <f>IF(M208="","",SUBTOTAL(3,$M$5:M208))</f>
        <v>40</v>
      </c>
      <c r="B208" s="370"/>
      <c r="C208" s="371" t="s">
        <v>80</v>
      </c>
      <c r="D208" s="369" t="s">
        <v>334</v>
      </c>
      <c r="E208" s="369" t="s">
        <v>334</v>
      </c>
      <c r="F208" s="369" t="s">
        <v>49</v>
      </c>
      <c r="G208" s="44">
        <f>[1]TH!$I$112</f>
        <v>177</v>
      </c>
      <c r="H208" s="369">
        <v>168</v>
      </c>
      <c r="I208" s="39">
        <f t="shared" si="20"/>
        <v>9</v>
      </c>
      <c r="J208" s="368"/>
      <c r="K208" s="2" t="s">
        <v>497</v>
      </c>
      <c r="L208" s="51">
        <f>'[1]Don gia'!$R$111</f>
        <v>142331</v>
      </c>
      <c r="M208" s="7">
        <f>+'[2]TH lop 6'!$E$81</f>
        <v>28665</v>
      </c>
      <c r="N208" s="21">
        <f>'[3]Lớp 6'!$I$189</f>
        <v>50000</v>
      </c>
      <c r="O208" s="5"/>
      <c r="P208" s="5">
        <f>+[4]L6!$I$172</f>
        <v>55000</v>
      </c>
      <c r="Q208" s="7">
        <f t="shared" si="21"/>
        <v>28665</v>
      </c>
      <c r="R208" s="6">
        <f t="shared" si="19"/>
        <v>4815720</v>
      </c>
      <c r="S208" s="9"/>
      <c r="T208" s="54">
        <f t="shared" si="22"/>
        <v>113666</v>
      </c>
      <c r="U208" s="54">
        <f t="shared" si="23"/>
        <v>25192587</v>
      </c>
      <c r="V208" s="54">
        <f t="shared" si="24"/>
        <v>5073705</v>
      </c>
    </row>
    <row r="209" spans="1:22" x14ac:dyDescent="0.2">
      <c r="A209" s="11" t="str">
        <f>IF(M209="","",SUBTOTAL(3,$M$5:M209))</f>
        <v/>
      </c>
      <c r="B209" s="370"/>
      <c r="C209" s="371"/>
      <c r="D209" s="369"/>
      <c r="E209" s="369"/>
      <c r="F209" s="369"/>
      <c r="G209" s="45"/>
      <c r="H209" s="369"/>
      <c r="I209" s="39">
        <f t="shared" si="20"/>
        <v>0</v>
      </c>
      <c r="J209" s="368"/>
      <c r="K209" s="2" t="s">
        <v>498</v>
      </c>
      <c r="L209" s="51"/>
      <c r="M209" s="7"/>
      <c r="N209" s="21"/>
      <c r="O209" s="5"/>
      <c r="P209" s="5"/>
      <c r="Q209" s="7">
        <f t="shared" si="21"/>
        <v>0</v>
      </c>
      <c r="R209" s="6">
        <f t="shared" si="19"/>
        <v>0</v>
      </c>
      <c r="S209" s="9"/>
      <c r="T209" s="54">
        <f t="shared" si="22"/>
        <v>0</v>
      </c>
      <c r="U209" s="54">
        <f t="shared" si="23"/>
        <v>0</v>
      </c>
      <c r="V209" s="54">
        <f t="shared" si="24"/>
        <v>0</v>
      </c>
    </row>
    <row r="210" spans="1:22" x14ac:dyDescent="0.2">
      <c r="A210" s="11" t="str">
        <f>IF(M210="","",SUBTOTAL(3,$M$5:M210))</f>
        <v/>
      </c>
      <c r="B210" s="370"/>
      <c r="C210" s="371"/>
      <c r="D210" s="369"/>
      <c r="E210" s="369"/>
      <c r="F210" s="369"/>
      <c r="G210" s="45"/>
      <c r="H210" s="369"/>
      <c r="I210" s="39">
        <f t="shared" si="20"/>
        <v>0</v>
      </c>
      <c r="J210" s="368"/>
      <c r="K210" s="2" t="s">
        <v>499</v>
      </c>
      <c r="L210" s="51"/>
      <c r="M210" s="7"/>
      <c r="N210" s="21"/>
      <c r="O210" s="5"/>
      <c r="P210" s="5"/>
      <c r="Q210" s="7">
        <f t="shared" si="21"/>
        <v>0</v>
      </c>
      <c r="R210" s="6">
        <f t="shared" si="19"/>
        <v>0</v>
      </c>
      <c r="S210" s="13"/>
      <c r="T210" s="54">
        <f t="shared" si="22"/>
        <v>0</v>
      </c>
      <c r="U210" s="54">
        <f t="shared" si="23"/>
        <v>0</v>
      </c>
      <c r="V210" s="54">
        <f t="shared" si="24"/>
        <v>0</v>
      </c>
    </row>
    <row r="211" spans="1:22" ht="25.5" x14ac:dyDescent="0.2">
      <c r="A211" s="11" t="str">
        <f>IF(M211="","",SUBTOTAL(3,$M$5:M211))</f>
        <v/>
      </c>
      <c r="B211" s="370"/>
      <c r="C211" s="371"/>
      <c r="D211" s="369"/>
      <c r="E211" s="369"/>
      <c r="F211" s="369"/>
      <c r="G211" s="45"/>
      <c r="H211" s="369"/>
      <c r="I211" s="39">
        <f t="shared" si="20"/>
        <v>0</v>
      </c>
      <c r="J211" s="368"/>
      <c r="K211" s="2" t="s">
        <v>500</v>
      </c>
      <c r="L211" s="51"/>
      <c r="M211" s="7"/>
      <c r="N211" s="21"/>
      <c r="O211" s="5"/>
      <c r="P211" s="5"/>
      <c r="Q211" s="7">
        <f t="shared" si="21"/>
        <v>0</v>
      </c>
      <c r="R211" s="6">
        <f t="shared" si="19"/>
        <v>0</v>
      </c>
      <c r="S211" s="13"/>
      <c r="T211" s="54">
        <f t="shared" si="22"/>
        <v>0</v>
      </c>
      <c r="U211" s="54">
        <f t="shared" si="23"/>
        <v>0</v>
      </c>
      <c r="V211" s="54">
        <f t="shared" si="24"/>
        <v>0</v>
      </c>
    </row>
    <row r="212" spans="1:22" x14ac:dyDescent="0.2">
      <c r="A212" s="11" t="str">
        <f>IF(M212="","",SUBTOTAL(3,$M$5:M212))</f>
        <v/>
      </c>
      <c r="B212" s="12"/>
      <c r="C212" s="37" t="s">
        <v>81</v>
      </c>
      <c r="D212" s="37"/>
      <c r="E212" s="37"/>
      <c r="F212" s="37"/>
      <c r="G212" s="45"/>
      <c r="H212" s="35"/>
      <c r="I212" s="39">
        <f t="shared" si="20"/>
        <v>0</v>
      </c>
      <c r="J212" s="9"/>
      <c r="K212" s="2"/>
      <c r="L212" s="51"/>
      <c r="M212" s="7"/>
      <c r="N212" s="21"/>
      <c r="O212" s="5"/>
      <c r="P212" s="5"/>
      <c r="Q212" s="7">
        <f t="shared" si="21"/>
        <v>0</v>
      </c>
      <c r="R212" s="6">
        <f t="shared" si="19"/>
        <v>0</v>
      </c>
      <c r="S212" s="9"/>
      <c r="T212" s="54">
        <f t="shared" si="22"/>
        <v>0</v>
      </c>
      <c r="U212" s="54">
        <f t="shared" si="23"/>
        <v>0</v>
      </c>
      <c r="V212" s="54">
        <f t="shared" si="24"/>
        <v>0</v>
      </c>
    </row>
    <row r="213" spans="1:22" x14ac:dyDescent="0.2">
      <c r="A213" s="11" t="str">
        <f>IF(M213="","",SUBTOTAL(3,$M$5:M213))</f>
        <v/>
      </c>
      <c r="B213" s="12" t="s">
        <v>34</v>
      </c>
      <c r="C213" s="40" t="s">
        <v>2</v>
      </c>
      <c r="D213" s="37"/>
      <c r="E213" s="37"/>
      <c r="F213" s="37"/>
      <c r="G213" s="45"/>
      <c r="H213" s="35"/>
      <c r="I213" s="39">
        <f t="shared" si="20"/>
        <v>0</v>
      </c>
      <c r="J213" s="9"/>
      <c r="K213" s="2"/>
      <c r="L213" s="51"/>
      <c r="M213" s="7"/>
      <c r="N213" s="21"/>
      <c r="O213" s="5"/>
      <c r="P213" s="5"/>
      <c r="Q213" s="7">
        <f t="shared" si="21"/>
        <v>0</v>
      </c>
      <c r="R213" s="6">
        <f t="shared" si="19"/>
        <v>0</v>
      </c>
      <c r="S213" s="9"/>
      <c r="T213" s="54">
        <f t="shared" si="22"/>
        <v>0</v>
      </c>
      <c r="U213" s="54">
        <f t="shared" si="23"/>
        <v>0</v>
      </c>
      <c r="V213" s="54">
        <f t="shared" si="24"/>
        <v>0</v>
      </c>
    </row>
    <row r="214" spans="1:22" x14ac:dyDescent="0.2">
      <c r="A214" s="11">
        <f>IF(M214="","",SUBTOTAL(3,$M$5:M214))</f>
        <v>41</v>
      </c>
      <c r="B214" s="370"/>
      <c r="C214" s="371" t="s">
        <v>82</v>
      </c>
      <c r="D214" s="369"/>
      <c r="E214" s="369" t="s">
        <v>334</v>
      </c>
      <c r="F214" s="369" t="s">
        <v>83</v>
      </c>
      <c r="G214" s="44">
        <f>[1]TH!$I$124</f>
        <v>296</v>
      </c>
      <c r="H214" s="369">
        <v>296</v>
      </c>
      <c r="I214" s="39">
        <f t="shared" si="20"/>
        <v>0</v>
      </c>
      <c r="J214" s="368" t="s">
        <v>387</v>
      </c>
      <c r="K214" s="2" t="s">
        <v>501</v>
      </c>
      <c r="L214" s="51">
        <f>'[1]Don gia'!$R$123</f>
        <v>535750</v>
      </c>
      <c r="M214" s="7">
        <f>+'[2]TH lop 6'!$E$91</f>
        <v>367500</v>
      </c>
      <c r="N214" s="21">
        <f>'[3]Lớp 6'!$I$199</f>
        <v>400000</v>
      </c>
      <c r="O214" s="5"/>
      <c r="P214" s="5">
        <f>[4]L6!$I$182</f>
        <v>520000</v>
      </c>
      <c r="Q214" s="7">
        <f t="shared" si="21"/>
        <v>367500</v>
      </c>
      <c r="R214" s="6">
        <f t="shared" si="19"/>
        <v>108780000</v>
      </c>
      <c r="S214" s="368"/>
      <c r="T214" s="54">
        <f t="shared" si="22"/>
        <v>168250</v>
      </c>
      <c r="U214" s="54">
        <f t="shared" si="23"/>
        <v>158582000</v>
      </c>
      <c r="V214" s="54">
        <f t="shared" si="24"/>
        <v>108780000</v>
      </c>
    </row>
    <row r="215" spans="1:22" x14ac:dyDescent="0.2">
      <c r="A215" s="11" t="str">
        <f>IF(M215="","",SUBTOTAL(3,$M$5:M215))</f>
        <v/>
      </c>
      <c r="B215" s="370"/>
      <c r="C215" s="371"/>
      <c r="D215" s="369"/>
      <c r="E215" s="369"/>
      <c r="F215" s="369"/>
      <c r="G215" s="45"/>
      <c r="H215" s="369"/>
      <c r="I215" s="39">
        <f t="shared" si="20"/>
        <v>0</v>
      </c>
      <c r="J215" s="368"/>
      <c r="K215" s="2" t="s">
        <v>502</v>
      </c>
      <c r="L215" s="51"/>
      <c r="M215" s="7"/>
      <c r="N215" s="21"/>
      <c r="O215" s="5"/>
      <c r="P215" s="5"/>
      <c r="Q215" s="7">
        <f t="shared" si="21"/>
        <v>0</v>
      </c>
      <c r="R215" s="6">
        <f t="shared" si="19"/>
        <v>0</v>
      </c>
      <c r="S215" s="368"/>
      <c r="T215" s="54">
        <f t="shared" si="22"/>
        <v>0</v>
      </c>
      <c r="U215" s="54">
        <f t="shared" si="23"/>
        <v>0</v>
      </c>
      <c r="V215" s="54">
        <f t="shared" si="24"/>
        <v>0</v>
      </c>
    </row>
    <row r="216" spans="1:22" x14ac:dyDescent="0.2">
      <c r="A216" s="11" t="str">
        <f>IF(M216="","",SUBTOTAL(3,$M$5:M216))</f>
        <v/>
      </c>
      <c r="B216" s="370"/>
      <c r="C216" s="371"/>
      <c r="D216" s="369"/>
      <c r="E216" s="369"/>
      <c r="F216" s="369"/>
      <c r="G216" s="45"/>
      <c r="H216" s="369"/>
      <c r="I216" s="39">
        <f t="shared" si="20"/>
        <v>0</v>
      </c>
      <c r="J216" s="368"/>
      <c r="K216" s="2" t="s">
        <v>503</v>
      </c>
      <c r="L216" s="51"/>
      <c r="M216" s="7"/>
      <c r="N216" s="21"/>
      <c r="O216" s="5"/>
      <c r="P216" s="5"/>
      <c r="Q216" s="7">
        <f t="shared" si="21"/>
        <v>0</v>
      </c>
      <c r="R216" s="6">
        <f t="shared" si="19"/>
        <v>0</v>
      </c>
      <c r="S216" s="368"/>
      <c r="T216" s="54">
        <f t="shared" si="22"/>
        <v>0</v>
      </c>
      <c r="U216" s="54">
        <f t="shared" si="23"/>
        <v>0</v>
      </c>
      <c r="V216" s="54">
        <f t="shared" si="24"/>
        <v>0</v>
      </c>
    </row>
    <row r="217" spans="1:22" x14ac:dyDescent="0.2">
      <c r="A217" s="11" t="str">
        <f>IF(M217="","",SUBTOTAL(3,$M$5:M217))</f>
        <v/>
      </c>
      <c r="B217" s="370"/>
      <c r="C217" s="371"/>
      <c r="D217" s="369"/>
      <c r="E217" s="369"/>
      <c r="F217" s="369"/>
      <c r="G217" s="45"/>
      <c r="H217" s="369"/>
      <c r="I217" s="39">
        <f t="shared" si="20"/>
        <v>0</v>
      </c>
      <c r="J217" s="368"/>
      <c r="K217" s="2" t="s">
        <v>504</v>
      </c>
      <c r="L217" s="51"/>
      <c r="M217" s="7"/>
      <c r="N217" s="21"/>
      <c r="O217" s="5"/>
      <c r="P217" s="5"/>
      <c r="Q217" s="7">
        <f t="shared" si="21"/>
        <v>0</v>
      </c>
      <c r="R217" s="6">
        <f t="shared" si="19"/>
        <v>0</v>
      </c>
      <c r="S217" s="368"/>
      <c r="T217" s="54">
        <f t="shared" si="22"/>
        <v>0</v>
      </c>
      <c r="U217" s="54">
        <f t="shared" si="23"/>
        <v>0</v>
      </c>
      <c r="V217" s="54">
        <f t="shared" si="24"/>
        <v>0</v>
      </c>
    </row>
    <row r="218" spans="1:22" x14ac:dyDescent="0.2">
      <c r="A218" s="11">
        <f>IF(M218="","",SUBTOTAL(3,$M$5:M218))</f>
        <v>42</v>
      </c>
      <c r="B218" s="370"/>
      <c r="C218" s="371" t="s">
        <v>84</v>
      </c>
      <c r="D218" s="369"/>
      <c r="E218" s="369" t="s">
        <v>334</v>
      </c>
      <c r="F218" s="369" t="s">
        <v>83</v>
      </c>
      <c r="G218" s="44">
        <f>[1]TH!$I$125</f>
        <v>297</v>
      </c>
      <c r="H218" s="369">
        <v>295</v>
      </c>
      <c r="I218" s="39">
        <f t="shared" si="20"/>
        <v>2</v>
      </c>
      <c r="J218" s="368" t="s">
        <v>387</v>
      </c>
      <c r="K218" s="2" t="s">
        <v>505</v>
      </c>
      <c r="L218" s="51">
        <f>'[1]Don gia'!$R$124</f>
        <v>535750</v>
      </c>
      <c r="M218" s="7">
        <f>+'[2]TH lop 6'!$E$92</f>
        <v>367500</v>
      </c>
      <c r="N218" s="21">
        <f>'[3]Lớp 6'!$I$203</f>
        <v>400000</v>
      </c>
      <c r="O218" s="5"/>
      <c r="P218" s="5">
        <f>[4]L6!$I$186</f>
        <v>520000</v>
      </c>
      <c r="Q218" s="7">
        <f t="shared" si="21"/>
        <v>367500</v>
      </c>
      <c r="R218" s="6">
        <f t="shared" si="19"/>
        <v>108412500</v>
      </c>
      <c r="S218" s="368"/>
      <c r="T218" s="54">
        <f t="shared" si="22"/>
        <v>168250</v>
      </c>
      <c r="U218" s="54">
        <f t="shared" si="23"/>
        <v>159117750</v>
      </c>
      <c r="V218" s="54">
        <f t="shared" si="24"/>
        <v>109147500</v>
      </c>
    </row>
    <row r="219" spans="1:22" ht="25.5" x14ac:dyDescent="0.2">
      <c r="A219" s="11" t="str">
        <f>IF(M219="","",SUBTOTAL(3,$M$5:M219))</f>
        <v/>
      </c>
      <c r="B219" s="370"/>
      <c r="C219" s="371"/>
      <c r="D219" s="369"/>
      <c r="E219" s="369"/>
      <c r="F219" s="369"/>
      <c r="G219" s="45"/>
      <c r="H219" s="369"/>
      <c r="I219" s="39">
        <f t="shared" si="20"/>
        <v>0</v>
      </c>
      <c r="J219" s="368"/>
      <c r="K219" s="2" t="s">
        <v>506</v>
      </c>
      <c r="L219" s="51"/>
      <c r="M219" s="7"/>
      <c r="N219" s="21"/>
      <c r="O219" s="5"/>
      <c r="P219" s="5"/>
      <c r="Q219" s="7">
        <f t="shared" si="21"/>
        <v>0</v>
      </c>
      <c r="R219" s="6">
        <f t="shared" si="19"/>
        <v>0</v>
      </c>
      <c r="S219" s="368"/>
      <c r="T219" s="54">
        <f t="shared" si="22"/>
        <v>0</v>
      </c>
      <c r="U219" s="54">
        <f t="shared" si="23"/>
        <v>0</v>
      </c>
      <c r="V219" s="54">
        <f t="shared" si="24"/>
        <v>0</v>
      </c>
    </row>
    <row r="220" spans="1:22" x14ac:dyDescent="0.2">
      <c r="A220" s="11" t="str">
        <f>IF(M220="","",SUBTOTAL(3,$M$5:M220))</f>
        <v/>
      </c>
      <c r="B220" s="370"/>
      <c r="C220" s="371"/>
      <c r="D220" s="369"/>
      <c r="E220" s="369"/>
      <c r="F220" s="369"/>
      <c r="G220" s="45"/>
      <c r="H220" s="369"/>
      <c r="I220" s="39">
        <f t="shared" si="20"/>
        <v>0</v>
      </c>
      <c r="J220" s="368"/>
      <c r="K220" s="2" t="s">
        <v>507</v>
      </c>
      <c r="L220" s="51"/>
      <c r="M220" s="7"/>
      <c r="N220" s="21"/>
      <c r="O220" s="5"/>
      <c r="P220" s="5"/>
      <c r="Q220" s="7">
        <f t="shared" si="21"/>
        <v>0</v>
      </c>
      <c r="R220" s="6">
        <f t="shared" si="19"/>
        <v>0</v>
      </c>
      <c r="S220" s="368"/>
      <c r="T220" s="54">
        <f t="shared" si="22"/>
        <v>0</v>
      </c>
      <c r="U220" s="54">
        <f t="shared" si="23"/>
        <v>0</v>
      </c>
      <c r="V220" s="54">
        <f t="shared" si="24"/>
        <v>0</v>
      </c>
    </row>
    <row r="221" spans="1:22" ht="25.5" x14ac:dyDescent="0.2">
      <c r="A221" s="11" t="str">
        <f>IF(M221="","",SUBTOTAL(3,$M$5:M221))</f>
        <v/>
      </c>
      <c r="B221" s="370"/>
      <c r="C221" s="371"/>
      <c r="D221" s="369"/>
      <c r="E221" s="369"/>
      <c r="F221" s="369"/>
      <c r="G221" s="45"/>
      <c r="H221" s="369"/>
      <c r="I221" s="39">
        <f t="shared" si="20"/>
        <v>0</v>
      </c>
      <c r="J221" s="368"/>
      <c r="K221" s="2" t="s">
        <v>508</v>
      </c>
      <c r="L221" s="51"/>
      <c r="M221" s="7"/>
      <c r="N221" s="21"/>
      <c r="O221" s="5"/>
      <c r="P221" s="5"/>
      <c r="Q221" s="7">
        <f t="shared" si="21"/>
        <v>0</v>
      </c>
      <c r="R221" s="6">
        <f t="shared" si="19"/>
        <v>0</v>
      </c>
      <c r="S221" s="368"/>
      <c r="T221" s="54">
        <f t="shared" si="22"/>
        <v>0</v>
      </c>
      <c r="U221" s="54">
        <f t="shared" si="23"/>
        <v>0</v>
      </c>
      <c r="V221" s="54">
        <f t="shared" si="24"/>
        <v>0</v>
      </c>
    </row>
    <row r="222" spans="1:22" ht="12.75" customHeight="1" x14ac:dyDescent="0.2">
      <c r="A222" s="11">
        <f>IF(M222="","",SUBTOTAL(3,$M$5:M222))</f>
        <v>43</v>
      </c>
      <c r="B222" s="11"/>
      <c r="C222" s="38" t="s">
        <v>85</v>
      </c>
      <c r="D222" s="35"/>
      <c r="E222" s="35" t="s">
        <v>334</v>
      </c>
      <c r="F222" s="35" t="s">
        <v>86</v>
      </c>
      <c r="G222" s="44">
        <f>[1]TH!$I$126</f>
        <v>172</v>
      </c>
      <c r="H222" s="35">
        <v>159</v>
      </c>
      <c r="I222" s="39">
        <f t="shared" si="20"/>
        <v>13</v>
      </c>
      <c r="J222" s="9" t="s">
        <v>387</v>
      </c>
      <c r="K222" s="2" t="s">
        <v>509</v>
      </c>
      <c r="L222" s="51">
        <f>'[1]Don gia'!$R$125</f>
        <v>31644</v>
      </c>
      <c r="M222" s="7">
        <f>+'[2]TH lop 6'!$E$93</f>
        <v>124949.99999999999</v>
      </c>
      <c r="N222" s="21">
        <f>'[3]Lớp 6'!$I$207</f>
        <v>31500</v>
      </c>
      <c r="O222" s="5"/>
      <c r="P222" s="5">
        <f>[4]L6!$I$190</f>
        <v>42000</v>
      </c>
      <c r="Q222" s="7">
        <f t="shared" si="21"/>
        <v>31500</v>
      </c>
      <c r="R222" s="6">
        <f t="shared" si="19"/>
        <v>5008500</v>
      </c>
      <c r="S222" s="9"/>
      <c r="T222" s="54">
        <f t="shared" si="22"/>
        <v>144</v>
      </c>
      <c r="U222" s="54">
        <f t="shared" si="23"/>
        <v>5442768</v>
      </c>
      <c r="V222" s="54">
        <f t="shared" si="24"/>
        <v>5418000</v>
      </c>
    </row>
    <row r="223" spans="1:22" ht="12.75" customHeight="1" x14ac:dyDescent="0.2">
      <c r="A223" s="11">
        <f>IF(M223="","",SUBTOTAL(3,$M$5:M223))</f>
        <v>44</v>
      </c>
      <c r="B223" s="370"/>
      <c r="C223" s="371" t="s">
        <v>87</v>
      </c>
      <c r="D223" s="369"/>
      <c r="E223" s="369" t="s">
        <v>334</v>
      </c>
      <c r="F223" s="369" t="s">
        <v>88</v>
      </c>
      <c r="G223" s="44">
        <f>[1]TH!$I$127</f>
        <v>190</v>
      </c>
      <c r="H223" s="369">
        <v>179</v>
      </c>
      <c r="I223" s="39">
        <f t="shared" si="20"/>
        <v>11</v>
      </c>
      <c r="J223" s="368" t="s">
        <v>387</v>
      </c>
      <c r="K223" s="2" t="s">
        <v>510</v>
      </c>
      <c r="L223" s="51">
        <f>'[1]Don gia'!$R$126</f>
        <v>505678</v>
      </c>
      <c r="M223" s="7">
        <f>+'[2]TH lop 6'!$E$94</f>
        <v>161700</v>
      </c>
      <c r="N223" s="21">
        <f>'[3]Lớp 6'!$I$208</f>
        <v>456000</v>
      </c>
      <c r="O223" s="5"/>
      <c r="P223" s="5"/>
      <c r="Q223" s="7">
        <f t="shared" si="21"/>
        <v>161700</v>
      </c>
      <c r="R223" s="6">
        <f t="shared" si="19"/>
        <v>28944300</v>
      </c>
      <c r="S223" s="368"/>
      <c r="T223" s="54">
        <f t="shared" si="22"/>
        <v>343978</v>
      </c>
      <c r="U223" s="54">
        <f t="shared" si="23"/>
        <v>96078820</v>
      </c>
      <c r="V223" s="54">
        <f t="shared" si="24"/>
        <v>30723000</v>
      </c>
    </row>
    <row r="224" spans="1:22" ht="25.5" x14ac:dyDescent="0.2">
      <c r="A224" s="11" t="str">
        <f>IF(M224="","",SUBTOTAL(3,$M$5:M224))</f>
        <v/>
      </c>
      <c r="B224" s="370"/>
      <c r="C224" s="371"/>
      <c r="D224" s="369"/>
      <c r="E224" s="369"/>
      <c r="F224" s="369"/>
      <c r="G224" s="45"/>
      <c r="H224" s="369"/>
      <c r="I224" s="39">
        <f t="shared" si="20"/>
        <v>0</v>
      </c>
      <c r="J224" s="368"/>
      <c r="K224" s="2" t="s">
        <v>511</v>
      </c>
      <c r="L224" s="51"/>
      <c r="M224" s="7"/>
      <c r="N224" s="21"/>
      <c r="O224" s="5"/>
      <c r="P224" s="5"/>
      <c r="Q224" s="7">
        <f t="shared" si="21"/>
        <v>0</v>
      </c>
      <c r="R224" s="6">
        <f t="shared" si="19"/>
        <v>0</v>
      </c>
      <c r="S224" s="368"/>
      <c r="T224" s="54">
        <f t="shared" si="22"/>
        <v>0</v>
      </c>
      <c r="U224" s="54">
        <f t="shared" si="23"/>
        <v>0</v>
      </c>
      <c r="V224" s="54">
        <f t="shared" si="24"/>
        <v>0</v>
      </c>
    </row>
    <row r="225" spans="1:22" ht="25.5" x14ac:dyDescent="0.2">
      <c r="A225" s="11" t="str">
        <f>IF(M225="","",SUBTOTAL(3,$M$5:M225))</f>
        <v/>
      </c>
      <c r="B225" s="370"/>
      <c r="C225" s="371"/>
      <c r="D225" s="369"/>
      <c r="E225" s="369"/>
      <c r="F225" s="369"/>
      <c r="G225" s="45"/>
      <c r="H225" s="369"/>
      <c r="I225" s="39">
        <f t="shared" si="20"/>
        <v>0</v>
      </c>
      <c r="J225" s="368"/>
      <c r="K225" s="2" t="s">
        <v>512</v>
      </c>
      <c r="L225" s="51"/>
      <c r="M225" s="7"/>
      <c r="N225" s="21"/>
      <c r="O225" s="5"/>
      <c r="P225" s="5"/>
      <c r="Q225" s="7">
        <f t="shared" si="21"/>
        <v>0</v>
      </c>
      <c r="R225" s="6">
        <f t="shared" si="19"/>
        <v>0</v>
      </c>
      <c r="S225" s="368"/>
      <c r="T225" s="54">
        <f t="shared" si="22"/>
        <v>0</v>
      </c>
      <c r="U225" s="54">
        <f t="shared" si="23"/>
        <v>0</v>
      </c>
      <c r="V225" s="54">
        <f t="shared" si="24"/>
        <v>0</v>
      </c>
    </row>
    <row r="226" spans="1:22" ht="25.5" x14ac:dyDescent="0.2">
      <c r="A226" s="11" t="str">
        <f>IF(M226="","",SUBTOTAL(3,$M$5:M226))</f>
        <v/>
      </c>
      <c r="B226" s="370"/>
      <c r="C226" s="371"/>
      <c r="D226" s="369"/>
      <c r="E226" s="369"/>
      <c r="F226" s="369"/>
      <c r="G226" s="45"/>
      <c r="H226" s="369"/>
      <c r="I226" s="39">
        <f t="shared" si="20"/>
        <v>0</v>
      </c>
      <c r="J226" s="368"/>
      <c r="K226" s="2" t="s">
        <v>420</v>
      </c>
      <c r="L226" s="51"/>
      <c r="M226" s="7"/>
      <c r="N226" s="21"/>
      <c r="O226" s="5"/>
      <c r="P226" s="5"/>
      <c r="Q226" s="7">
        <f t="shared" si="21"/>
        <v>0</v>
      </c>
      <c r="R226" s="6">
        <f t="shared" si="19"/>
        <v>0</v>
      </c>
      <c r="S226" s="368"/>
      <c r="T226" s="54">
        <f t="shared" si="22"/>
        <v>0</v>
      </c>
      <c r="U226" s="54">
        <f t="shared" si="23"/>
        <v>0</v>
      </c>
      <c r="V226" s="54">
        <f t="shared" si="24"/>
        <v>0</v>
      </c>
    </row>
    <row r="227" spans="1:22" x14ac:dyDescent="0.2">
      <c r="A227" s="11">
        <f>IF(M227="","",SUBTOTAL(3,$M$5:M227))</f>
        <v>45</v>
      </c>
      <c r="B227" s="370"/>
      <c r="C227" s="371" t="s">
        <v>89</v>
      </c>
      <c r="D227" s="369"/>
      <c r="E227" s="369" t="s">
        <v>334</v>
      </c>
      <c r="F227" s="369" t="s">
        <v>86</v>
      </c>
      <c r="G227" s="44">
        <f>[1]TH!$I$128</f>
        <v>194</v>
      </c>
      <c r="H227" s="369">
        <v>185</v>
      </c>
      <c r="I227" s="39">
        <f t="shared" si="20"/>
        <v>9</v>
      </c>
      <c r="J227" s="368" t="s">
        <v>387</v>
      </c>
      <c r="K227" s="2" t="s">
        <v>513</v>
      </c>
      <c r="L227" s="51">
        <f>'[1]Don gia'!$R$127</f>
        <v>187209</v>
      </c>
      <c r="M227" s="7">
        <f>+'[2]TH lop 6'!$E$95</f>
        <v>139650</v>
      </c>
      <c r="N227" s="21">
        <f>'[3]Lớp 6'!$I$212</f>
        <v>190000</v>
      </c>
      <c r="O227" s="5"/>
      <c r="P227" s="5">
        <f>[4]L6!$I$195</f>
        <v>170600</v>
      </c>
      <c r="Q227" s="7">
        <f t="shared" si="21"/>
        <v>139650</v>
      </c>
      <c r="R227" s="6">
        <f t="shared" si="19"/>
        <v>25835250</v>
      </c>
      <c r="S227" s="368"/>
      <c r="T227" s="54">
        <f t="shared" si="22"/>
        <v>47559</v>
      </c>
      <c r="U227" s="54">
        <f t="shared" si="23"/>
        <v>36318546</v>
      </c>
      <c r="V227" s="54">
        <f t="shared" si="24"/>
        <v>27092100</v>
      </c>
    </row>
    <row r="228" spans="1:22" x14ac:dyDescent="0.2">
      <c r="A228" s="11" t="str">
        <f>IF(M228="","",SUBTOTAL(3,$M$5:M228))</f>
        <v/>
      </c>
      <c r="B228" s="370"/>
      <c r="C228" s="371"/>
      <c r="D228" s="369"/>
      <c r="E228" s="369"/>
      <c r="F228" s="369"/>
      <c r="G228" s="45"/>
      <c r="H228" s="369"/>
      <c r="I228" s="39">
        <f t="shared" si="20"/>
        <v>0</v>
      </c>
      <c r="J228" s="368"/>
      <c r="K228" s="2" t="s">
        <v>514</v>
      </c>
      <c r="L228" s="51"/>
      <c r="M228" s="7"/>
      <c r="N228" s="21"/>
      <c r="O228" s="5"/>
      <c r="P228" s="5"/>
      <c r="Q228" s="7">
        <f t="shared" si="21"/>
        <v>0</v>
      </c>
      <c r="R228" s="6">
        <f t="shared" si="19"/>
        <v>0</v>
      </c>
      <c r="S228" s="368"/>
      <c r="T228" s="54">
        <f t="shared" si="22"/>
        <v>0</v>
      </c>
      <c r="U228" s="54">
        <f t="shared" si="23"/>
        <v>0</v>
      </c>
      <c r="V228" s="54">
        <f t="shared" si="24"/>
        <v>0</v>
      </c>
    </row>
    <row r="229" spans="1:22" x14ac:dyDescent="0.2">
      <c r="A229" s="11" t="str">
        <f>IF(M229="","",SUBTOTAL(3,$M$5:M229))</f>
        <v/>
      </c>
      <c r="B229" s="370"/>
      <c r="C229" s="371"/>
      <c r="D229" s="369"/>
      <c r="E229" s="369"/>
      <c r="F229" s="369"/>
      <c r="G229" s="45"/>
      <c r="H229" s="369"/>
      <c r="I229" s="39">
        <f t="shared" si="20"/>
        <v>0</v>
      </c>
      <c r="J229" s="368"/>
      <c r="K229" s="2" t="s">
        <v>515</v>
      </c>
      <c r="L229" s="51"/>
      <c r="M229" s="7"/>
      <c r="N229" s="21"/>
      <c r="O229" s="5"/>
      <c r="P229" s="5"/>
      <c r="Q229" s="7">
        <f t="shared" si="21"/>
        <v>0</v>
      </c>
      <c r="R229" s="6">
        <f t="shared" si="19"/>
        <v>0</v>
      </c>
      <c r="S229" s="368"/>
      <c r="T229" s="54">
        <f t="shared" si="22"/>
        <v>0</v>
      </c>
      <c r="U229" s="54">
        <f t="shared" si="23"/>
        <v>0</v>
      </c>
      <c r="V229" s="54">
        <f t="shared" si="24"/>
        <v>0</v>
      </c>
    </row>
    <row r="230" spans="1:22" x14ac:dyDescent="0.2">
      <c r="A230" s="11" t="str">
        <f>IF(M230="","",SUBTOTAL(3,$M$5:M230))</f>
        <v/>
      </c>
      <c r="B230" s="370"/>
      <c r="C230" s="371"/>
      <c r="D230" s="369"/>
      <c r="E230" s="369"/>
      <c r="F230" s="369"/>
      <c r="G230" s="45"/>
      <c r="H230" s="369"/>
      <c r="I230" s="39">
        <f t="shared" si="20"/>
        <v>0</v>
      </c>
      <c r="J230" s="368"/>
      <c r="K230" s="2" t="s">
        <v>516</v>
      </c>
      <c r="L230" s="51"/>
      <c r="M230" s="7"/>
      <c r="N230" s="21"/>
      <c r="O230" s="5"/>
      <c r="P230" s="5"/>
      <c r="Q230" s="7">
        <f t="shared" si="21"/>
        <v>0</v>
      </c>
      <c r="R230" s="6">
        <f t="shared" si="19"/>
        <v>0</v>
      </c>
      <c r="S230" s="368"/>
      <c r="T230" s="54">
        <f t="shared" si="22"/>
        <v>0</v>
      </c>
      <c r="U230" s="54">
        <f t="shared" si="23"/>
        <v>0</v>
      </c>
      <c r="V230" s="54">
        <f t="shared" si="24"/>
        <v>0</v>
      </c>
    </row>
    <row r="231" spans="1:22" x14ac:dyDescent="0.2">
      <c r="A231" s="11" t="str">
        <f>IF(M231="","",SUBTOTAL(3,$M$5:M231))</f>
        <v/>
      </c>
      <c r="B231" s="370"/>
      <c r="C231" s="371"/>
      <c r="D231" s="369"/>
      <c r="E231" s="369"/>
      <c r="F231" s="369"/>
      <c r="G231" s="45"/>
      <c r="H231" s="369"/>
      <c r="I231" s="39">
        <f t="shared" si="20"/>
        <v>0</v>
      </c>
      <c r="J231" s="368"/>
      <c r="K231" s="2" t="s">
        <v>517</v>
      </c>
      <c r="L231" s="51"/>
      <c r="M231" s="7"/>
      <c r="N231" s="21"/>
      <c r="O231" s="5"/>
      <c r="P231" s="5"/>
      <c r="Q231" s="7">
        <f t="shared" si="21"/>
        <v>0</v>
      </c>
      <c r="R231" s="6">
        <f t="shared" si="19"/>
        <v>0</v>
      </c>
      <c r="S231" s="368"/>
      <c r="T231" s="54">
        <f t="shared" si="22"/>
        <v>0</v>
      </c>
      <c r="U231" s="54">
        <f t="shared" si="23"/>
        <v>0</v>
      </c>
      <c r="V231" s="54">
        <f t="shared" si="24"/>
        <v>0</v>
      </c>
    </row>
    <row r="232" spans="1:22" x14ac:dyDescent="0.2">
      <c r="A232" s="11" t="str">
        <f>IF(M232="","",SUBTOTAL(3,$M$5:M232))</f>
        <v/>
      </c>
      <c r="B232" s="370"/>
      <c r="C232" s="371"/>
      <c r="D232" s="369"/>
      <c r="E232" s="369"/>
      <c r="F232" s="369"/>
      <c r="G232" s="45"/>
      <c r="H232" s="369"/>
      <c r="I232" s="39">
        <f t="shared" si="20"/>
        <v>0</v>
      </c>
      <c r="J232" s="368"/>
      <c r="K232" s="2" t="s">
        <v>518</v>
      </c>
      <c r="L232" s="51"/>
      <c r="M232" s="7"/>
      <c r="N232" s="21"/>
      <c r="O232" s="5"/>
      <c r="P232" s="5"/>
      <c r="Q232" s="7">
        <f t="shared" si="21"/>
        <v>0</v>
      </c>
      <c r="R232" s="6">
        <f t="shared" si="19"/>
        <v>0</v>
      </c>
      <c r="S232" s="368"/>
      <c r="T232" s="54">
        <f t="shared" si="22"/>
        <v>0</v>
      </c>
      <c r="U232" s="54">
        <f t="shared" si="23"/>
        <v>0</v>
      </c>
      <c r="V232" s="54">
        <f t="shared" si="24"/>
        <v>0</v>
      </c>
    </row>
    <row r="233" spans="1:22" x14ac:dyDescent="0.2">
      <c r="A233" s="11" t="str">
        <f>IF(M233="","",SUBTOTAL(3,$M$5:M233))</f>
        <v/>
      </c>
      <c r="B233" s="370"/>
      <c r="C233" s="371"/>
      <c r="D233" s="369"/>
      <c r="E233" s="369"/>
      <c r="F233" s="369"/>
      <c r="G233" s="45"/>
      <c r="H233" s="369"/>
      <c r="I233" s="39">
        <f t="shared" si="20"/>
        <v>0</v>
      </c>
      <c r="J233" s="368"/>
      <c r="K233" s="2" t="s">
        <v>519</v>
      </c>
      <c r="L233" s="51"/>
      <c r="M233" s="7"/>
      <c r="N233" s="21"/>
      <c r="O233" s="5"/>
      <c r="P233" s="5"/>
      <c r="Q233" s="7">
        <f t="shared" si="21"/>
        <v>0</v>
      </c>
      <c r="R233" s="6">
        <f t="shared" si="19"/>
        <v>0</v>
      </c>
      <c r="S233" s="368"/>
      <c r="T233" s="54">
        <f t="shared" si="22"/>
        <v>0</v>
      </c>
      <c r="U233" s="54">
        <f t="shared" si="23"/>
        <v>0</v>
      </c>
      <c r="V233" s="54">
        <f t="shared" si="24"/>
        <v>0</v>
      </c>
    </row>
    <row r="234" spans="1:22" x14ac:dyDescent="0.2">
      <c r="A234" s="11" t="str">
        <f>IF(M234="","",SUBTOTAL(3,$M$5:M234))</f>
        <v/>
      </c>
      <c r="B234" s="370"/>
      <c r="C234" s="371"/>
      <c r="D234" s="369"/>
      <c r="E234" s="369"/>
      <c r="F234" s="369"/>
      <c r="G234" s="45"/>
      <c r="H234" s="369"/>
      <c r="I234" s="39">
        <f t="shared" si="20"/>
        <v>0</v>
      </c>
      <c r="J234" s="368"/>
      <c r="K234" s="2" t="s">
        <v>520</v>
      </c>
      <c r="L234" s="51"/>
      <c r="M234" s="7"/>
      <c r="N234" s="21"/>
      <c r="O234" s="5"/>
      <c r="P234" s="5"/>
      <c r="Q234" s="7">
        <f t="shared" si="21"/>
        <v>0</v>
      </c>
      <c r="R234" s="6">
        <f t="shared" si="19"/>
        <v>0</v>
      </c>
      <c r="S234" s="368"/>
      <c r="T234" s="54">
        <f t="shared" si="22"/>
        <v>0</v>
      </c>
      <c r="U234" s="54">
        <f t="shared" si="23"/>
        <v>0</v>
      </c>
      <c r="V234" s="54">
        <f t="shared" si="24"/>
        <v>0</v>
      </c>
    </row>
    <row r="235" spans="1:22" x14ac:dyDescent="0.2">
      <c r="A235" s="11" t="str">
        <f>IF(M235="","",SUBTOTAL(3,$M$5:M235))</f>
        <v/>
      </c>
      <c r="B235" s="370"/>
      <c r="C235" s="371"/>
      <c r="D235" s="369"/>
      <c r="E235" s="369"/>
      <c r="F235" s="369"/>
      <c r="G235" s="45"/>
      <c r="H235" s="369"/>
      <c r="I235" s="39">
        <f t="shared" si="20"/>
        <v>0</v>
      </c>
      <c r="J235" s="368"/>
      <c r="K235" s="2" t="s">
        <v>521</v>
      </c>
      <c r="L235" s="51"/>
      <c r="M235" s="7"/>
      <c r="N235" s="21"/>
      <c r="O235" s="5"/>
      <c r="P235" s="5"/>
      <c r="Q235" s="7">
        <f t="shared" si="21"/>
        <v>0</v>
      </c>
      <c r="R235" s="6">
        <f t="shared" si="19"/>
        <v>0</v>
      </c>
      <c r="S235" s="368"/>
      <c r="T235" s="54">
        <f t="shared" si="22"/>
        <v>0</v>
      </c>
      <c r="U235" s="54">
        <f t="shared" si="23"/>
        <v>0</v>
      </c>
      <c r="V235" s="54">
        <f t="shared" si="24"/>
        <v>0</v>
      </c>
    </row>
    <row r="236" spans="1:22" ht="25.5" x14ac:dyDescent="0.2">
      <c r="A236" s="11" t="str">
        <f>IF(M236="","",SUBTOTAL(3,$M$5:M236))</f>
        <v/>
      </c>
      <c r="B236" s="370"/>
      <c r="C236" s="371"/>
      <c r="D236" s="369"/>
      <c r="E236" s="369"/>
      <c r="F236" s="369"/>
      <c r="G236" s="45"/>
      <c r="H236" s="369"/>
      <c r="I236" s="39">
        <f t="shared" si="20"/>
        <v>0</v>
      </c>
      <c r="J236" s="368"/>
      <c r="K236" s="2" t="s">
        <v>420</v>
      </c>
      <c r="L236" s="51"/>
      <c r="M236" s="7"/>
      <c r="N236" s="21"/>
      <c r="O236" s="5"/>
      <c r="P236" s="5"/>
      <c r="Q236" s="7">
        <f t="shared" si="21"/>
        <v>0</v>
      </c>
      <c r="R236" s="6">
        <f t="shared" si="19"/>
        <v>0</v>
      </c>
      <c r="S236" s="368"/>
      <c r="T236" s="54">
        <f t="shared" si="22"/>
        <v>0</v>
      </c>
      <c r="U236" s="54">
        <f t="shared" si="23"/>
        <v>0</v>
      </c>
      <c r="V236" s="54">
        <f t="shared" si="24"/>
        <v>0</v>
      </c>
    </row>
    <row r="237" spans="1:22" x14ac:dyDescent="0.2">
      <c r="A237" s="11" t="str">
        <f>IF(M237="","",SUBTOTAL(3,$M$5:M237))</f>
        <v/>
      </c>
      <c r="B237" s="12" t="s">
        <v>38</v>
      </c>
      <c r="C237" s="40" t="s">
        <v>39</v>
      </c>
      <c r="D237" s="37"/>
      <c r="E237" s="37"/>
      <c r="F237" s="37"/>
      <c r="G237" s="45"/>
      <c r="H237" s="35"/>
      <c r="I237" s="39">
        <f t="shared" si="20"/>
        <v>0</v>
      </c>
      <c r="J237" s="9"/>
      <c r="K237" s="2"/>
      <c r="L237" s="51"/>
      <c r="M237" s="7"/>
      <c r="N237" s="21"/>
      <c r="O237" s="5"/>
      <c r="P237" s="5"/>
      <c r="Q237" s="7">
        <f t="shared" si="21"/>
        <v>0</v>
      </c>
      <c r="R237" s="6">
        <f t="shared" si="19"/>
        <v>0</v>
      </c>
      <c r="S237" s="9"/>
      <c r="T237" s="54">
        <f t="shared" si="22"/>
        <v>0</v>
      </c>
      <c r="U237" s="54">
        <f t="shared" si="23"/>
        <v>0</v>
      </c>
      <c r="V237" s="54">
        <f t="shared" si="24"/>
        <v>0</v>
      </c>
    </row>
    <row r="238" spans="1:22" x14ac:dyDescent="0.2">
      <c r="A238" s="11" t="str">
        <f>IF(M238="","",SUBTOTAL(3,$M$5:M238))</f>
        <v/>
      </c>
      <c r="B238" s="12" t="s">
        <v>21</v>
      </c>
      <c r="C238" s="40" t="s">
        <v>46</v>
      </c>
      <c r="D238" s="37"/>
      <c r="E238" s="37"/>
      <c r="F238" s="37"/>
      <c r="G238" s="45"/>
      <c r="H238" s="35"/>
      <c r="I238" s="39">
        <f t="shared" si="20"/>
        <v>0</v>
      </c>
      <c r="J238" s="9"/>
      <c r="K238" s="2"/>
      <c r="L238" s="51"/>
      <c r="M238" s="7"/>
      <c r="N238" s="21"/>
      <c r="O238" s="5"/>
      <c r="P238" s="5"/>
      <c r="Q238" s="7">
        <f t="shared" si="21"/>
        <v>0</v>
      </c>
      <c r="R238" s="6">
        <f t="shared" si="19"/>
        <v>0</v>
      </c>
      <c r="S238" s="9"/>
      <c r="T238" s="54">
        <f t="shared" si="22"/>
        <v>0</v>
      </c>
      <c r="U238" s="54">
        <f t="shared" si="23"/>
        <v>0</v>
      </c>
      <c r="V238" s="54">
        <f t="shared" si="24"/>
        <v>0</v>
      </c>
    </row>
    <row r="239" spans="1:22" x14ac:dyDescent="0.2">
      <c r="A239" s="11" t="str">
        <f>IF(M239="","",SUBTOTAL(3,$M$5:M239))</f>
        <v/>
      </c>
      <c r="B239" s="12"/>
      <c r="C239" s="40" t="s">
        <v>68</v>
      </c>
      <c r="D239" s="37"/>
      <c r="E239" s="37"/>
      <c r="F239" s="37"/>
      <c r="G239" s="45"/>
      <c r="H239" s="35"/>
      <c r="I239" s="39">
        <f t="shared" si="20"/>
        <v>0</v>
      </c>
      <c r="J239" s="9"/>
      <c r="K239" s="2"/>
      <c r="L239" s="51"/>
      <c r="M239" s="7"/>
      <c r="N239" s="21"/>
      <c r="O239" s="5"/>
      <c r="P239" s="5"/>
      <c r="Q239" s="7">
        <f t="shared" si="21"/>
        <v>0</v>
      </c>
      <c r="R239" s="6">
        <f t="shared" si="19"/>
        <v>0</v>
      </c>
      <c r="S239" s="9"/>
      <c r="T239" s="54">
        <f t="shared" si="22"/>
        <v>0</v>
      </c>
      <c r="U239" s="54">
        <f t="shared" si="23"/>
        <v>0</v>
      </c>
      <c r="V239" s="54">
        <f t="shared" si="24"/>
        <v>0</v>
      </c>
    </row>
    <row r="240" spans="1:22" ht="25.5" x14ac:dyDescent="0.2">
      <c r="A240" s="11" t="str">
        <f>IF(M240="","",SUBTOTAL(3,$M$5:M240))</f>
        <v/>
      </c>
      <c r="B240" s="12">
        <v>1</v>
      </c>
      <c r="C240" s="40" t="s">
        <v>90</v>
      </c>
      <c r="D240" s="37"/>
      <c r="E240" s="37"/>
      <c r="F240" s="37"/>
      <c r="G240" s="45"/>
      <c r="H240" s="35"/>
      <c r="I240" s="39">
        <f t="shared" si="20"/>
        <v>0</v>
      </c>
      <c r="J240" s="9"/>
      <c r="K240" s="2"/>
      <c r="L240" s="51"/>
      <c r="M240" s="7"/>
      <c r="N240" s="21"/>
      <c r="O240" s="5"/>
      <c r="P240" s="5"/>
      <c r="Q240" s="7">
        <f t="shared" si="21"/>
        <v>0</v>
      </c>
      <c r="R240" s="6">
        <f t="shared" ref="R240:R303" si="25">Q240*H240</f>
        <v>0</v>
      </c>
      <c r="S240" s="9"/>
      <c r="T240" s="54">
        <f t="shared" si="22"/>
        <v>0</v>
      </c>
      <c r="U240" s="54">
        <f t="shared" si="23"/>
        <v>0</v>
      </c>
      <c r="V240" s="54">
        <f t="shared" si="24"/>
        <v>0</v>
      </c>
    </row>
    <row r="241" spans="1:22" ht="38.25" x14ac:dyDescent="0.2">
      <c r="A241" s="11">
        <f>IF(M241="","",SUBTOTAL(3,$M$5:M241))</f>
        <v>46</v>
      </c>
      <c r="B241" s="370"/>
      <c r="C241" s="371" t="s">
        <v>91</v>
      </c>
      <c r="D241" s="369"/>
      <c r="E241" s="369" t="s">
        <v>334</v>
      </c>
      <c r="F241" s="369" t="s">
        <v>49</v>
      </c>
      <c r="G241" s="44">
        <f>[1]TH!$I$133</f>
        <v>505</v>
      </c>
      <c r="H241" s="369">
        <v>493</v>
      </c>
      <c r="I241" s="39">
        <f t="shared" si="20"/>
        <v>12</v>
      </c>
      <c r="J241" s="368" t="s">
        <v>387</v>
      </c>
      <c r="K241" s="2" t="s">
        <v>522</v>
      </c>
      <c r="L241" s="51">
        <f>'[1]Don gia'!$R$132</f>
        <v>19700</v>
      </c>
      <c r="M241" s="7">
        <f>+'[2]TH lop 6'!$E$100</f>
        <v>12495</v>
      </c>
      <c r="N241" s="21">
        <f>'[3]Lớp 6'!$I$226</f>
        <v>16000</v>
      </c>
      <c r="O241" s="5"/>
      <c r="P241" s="5">
        <f>[4]L6!$I$209</f>
        <v>27000</v>
      </c>
      <c r="Q241" s="7">
        <f t="shared" si="21"/>
        <v>12495</v>
      </c>
      <c r="R241" s="6">
        <f t="shared" si="25"/>
        <v>6160035</v>
      </c>
      <c r="S241" s="368"/>
      <c r="T241" s="54">
        <f t="shared" si="22"/>
        <v>7205</v>
      </c>
      <c r="U241" s="54">
        <f t="shared" si="23"/>
        <v>9948500</v>
      </c>
      <c r="V241" s="54">
        <f t="shared" si="24"/>
        <v>6309975</v>
      </c>
    </row>
    <row r="242" spans="1:22" ht="25.5" x14ac:dyDescent="0.2">
      <c r="A242" s="11" t="str">
        <f>IF(M242="","",SUBTOTAL(3,$M$5:M242))</f>
        <v/>
      </c>
      <c r="B242" s="370"/>
      <c r="C242" s="371"/>
      <c r="D242" s="369"/>
      <c r="E242" s="369"/>
      <c r="F242" s="369"/>
      <c r="G242" s="45"/>
      <c r="H242" s="369"/>
      <c r="I242" s="39">
        <f t="shared" si="20"/>
        <v>0</v>
      </c>
      <c r="J242" s="368"/>
      <c r="K242" s="2" t="s">
        <v>523</v>
      </c>
      <c r="L242" s="51"/>
      <c r="M242" s="7"/>
      <c r="N242" s="21"/>
      <c r="O242" s="5"/>
      <c r="P242" s="5"/>
      <c r="Q242" s="7">
        <f t="shared" si="21"/>
        <v>0</v>
      </c>
      <c r="R242" s="6">
        <f t="shared" si="25"/>
        <v>0</v>
      </c>
      <c r="S242" s="368"/>
      <c r="T242" s="54">
        <f t="shared" si="22"/>
        <v>0</v>
      </c>
      <c r="U242" s="54">
        <f t="shared" si="23"/>
        <v>0</v>
      </c>
      <c r="V242" s="54">
        <f t="shared" si="24"/>
        <v>0</v>
      </c>
    </row>
    <row r="243" spans="1:22" ht="25.5" x14ac:dyDescent="0.2">
      <c r="A243" s="11" t="str">
        <f>IF(M243="","",SUBTOTAL(3,$M$5:M243))</f>
        <v/>
      </c>
      <c r="B243" s="12">
        <v>2</v>
      </c>
      <c r="C243" s="40" t="s">
        <v>92</v>
      </c>
      <c r="D243" s="37"/>
      <c r="E243" s="37"/>
      <c r="F243" s="37"/>
      <c r="G243" s="45"/>
      <c r="H243" s="35"/>
      <c r="I243" s="39">
        <f t="shared" si="20"/>
        <v>0</v>
      </c>
      <c r="J243" s="9"/>
      <c r="K243" s="2"/>
      <c r="L243" s="51"/>
      <c r="M243" s="7"/>
      <c r="N243" s="21"/>
      <c r="O243" s="5"/>
      <c r="P243" s="5"/>
      <c r="Q243" s="7">
        <f t="shared" si="21"/>
        <v>0</v>
      </c>
      <c r="R243" s="6">
        <f t="shared" si="25"/>
        <v>0</v>
      </c>
      <c r="S243" s="9"/>
      <c r="T243" s="54">
        <f t="shared" si="22"/>
        <v>0</v>
      </c>
      <c r="U243" s="54">
        <f t="shared" si="23"/>
        <v>0</v>
      </c>
      <c r="V243" s="54">
        <f t="shared" si="24"/>
        <v>0</v>
      </c>
    </row>
    <row r="244" spans="1:22" ht="12.75" customHeight="1" x14ac:dyDescent="0.2">
      <c r="A244" s="11">
        <f>IF(M244="","",SUBTOTAL(3,$M$5:M244))</f>
        <v>47</v>
      </c>
      <c r="B244" s="370"/>
      <c r="C244" s="371" t="s">
        <v>93</v>
      </c>
      <c r="D244" s="369" t="s">
        <v>334</v>
      </c>
      <c r="E244" s="369"/>
      <c r="F244" s="369" t="s">
        <v>49</v>
      </c>
      <c r="G244" s="44">
        <f>[1]TH!$I$135</f>
        <v>511</v>
      </c>
      <c r="H244" s="369">
        <v>490</v>
      </c>
      <c r="I244" s="39">
        <f t="shared" si="20"/>
        <v>21</v>
      </c>
      <c r="J244" s="368" t="s">
        <v>387</v>
      </c>
      <c r="K244" s="2" t="s">
        <v>524</v>
      </c>
      <c r="L244" s="51">
        <f>'[1]Don gia'!$R$134</f>
        <v>20056</v>
      </c>
      <c r="M244" s="7">
        <f>+'[2]TH lop 6'!$E$102</f>
        <v>12495</v>
      </c>
      <c r="N244" s="21">
        <f>'[3]Lớp 6'!$I$229</f>
        <v>16000</v>
      </c>
      <c r="O244" s="5"/>
      <c r="P244" s="5">
        <f>[4]L6!$I$212</f>
        <v>27000</v>
      </c>
      <c r="Q244" s="7">
        <f t="shared" si="21"/>
        <v>12495</v>
      </c>
      <c r="R244" s="6">
        <f t="shared" si="25"/>
        <v>6122550</v>
      </c>
      <c r="S244" s="368"/>
      <c r="T244" s="54">
        <f t="shared" si="22"/>
        <v>7561</v>
      </c>
      <c r="U244" s="54">
        <f t="shared" si="23"/>
        <v>10248616</v>
      </c>
      <c r="V244" s="54">
        <f t="shared" si="24"/>
        <v>6384945</v>
      </c>
    </row>
    <row r="245" spans="1:22" ht="25.5" x14ac:dyDescent="0.2">
      <c r="A245" s="11" t="str">
        <f>IF(M245="","",SUBTOTAL(3,$M$5:M245))</f>
        <v/>
      </c>
      <c r="B245" s="370"/>
      <c r="C245" s="371"/>
      <c r="D245" s="369"/>
      <c r="E245" s="369"/>
      <c r="F245" s="369"/>
      <c r="G245" s="45"/>
      <c r="H245" s="369"/>
      <c r="I245" s="39">
        <f t="shared" si="20"/>
        <v>0</v>
      </c>
      <c r="J245" s="368"/>
      <c r="K245" s="2" t="s">
        <v>525</v>
      </c>
      <c r="L245" s="51"/>
      <c r="M245" s="7"/>
      <c r="N245" s="21"/>
      <c r="O245" s="5"/>
      <c r="P245" s="5"/>
      <c r="Q245" s="7">
        <f t="shared" si="21"/>
        <v>0</v>
      </c>
      <c r="R245" s="6">
        <f t="shared" si="25"/>
        <v>0</v>
      </c>
      <c r="S245" s="368"/>
      <c r="T245" s="54">
        <f t="shared" si="22"/>
        <v>0</v>
      </c>
      <c r="U245" s="54">
        <f t="shared" si="23"/>
        <v>0</v>
      </c>
      <c r="V245" s="54">
        <f t="shared" si="24"/>
        <v>0</v>
      </c>
    </row>
    <row r="246" spans="1:22" ht="25.5" x14ac:dyDescent="0.2">
      <c r="A246" s="11" t="str">
        <f>IF(M246="","",SUBTOTAL(3,$M$5:M246))</f>
        <v/>
      </c>
      <c r="B246" s="12">
        <v>3</v>
      </c>
      <c r="C246" s="40" t="s">
        <v>94</v>
      </c>
      <c r="D246" s="37"/>
      <c r="E246" s="37"/>
      <c r="F246" s="37"/>
      <c r="G246" s="45"/>
      <c r="H246" s="35"/>
      <c r="I246" s="39">
        <f t="shared" si="20"/>
        <v>0</v>
      </c>
      <c r="J246" s="9"/>
      <c r="K246" s="2"/>
      <c r="L246" s="51"/>
      <c r="M246" s="7"/>
      <c r="N246" s="21"/>
      <c r="O246" s="5"/>
      <c r="P246" s="5"/>
      <c r="Q246" s="7">
        <f t="shared" si="21"/>
        <v>0</v>
      </c>
      <c r="R246" s="6">
        <f t="shared" si="25"/>
        <v>0</v>
      </c>
      <c r="S246" s="9"/>
      <c r="T246" s="54">
        <f t="shared" si="22"/>
        <v>0</v>
      </c>
      <c r="U246" s="54">
        <f t="shared" si="23"/>
        <v>0</v>
      </c>
      <c r="V246" s="54">
        <f t="shared" si="24"/>
        <v>0</v>
      </c>
    </row>
    <row r="247" spans="1:22" x14ac:dyDescent="0.2">
      <c r="A247" s="11">
        <f>IF(M247="","",SUBTOTAL(3,$M$5:M247))</f>
        <v>48</v>
      </c>
      <c r="B247" s="370"/>
      <c r="C247" s="371" t="s">
        <v>95</v>
      </c>
      <c r="D247" s="369" t="s">
        <v>334</v>
      </c>
      <c r="E247" s="369"/>
      <c r="F247" s="369" t="s">
        <v>49</v>
      </c>
      <c r="G247" s="44">
        <f>[1]TH!$I$137</f>
        <v>151</v>
      </c>
      <c r="H247" s="369">
        <v>142</v>
      </c>
      <c r="I247" s="39">
        <f t="shared" si="20"/>
        <v>9</v>
      </c>
      <c r="J247" s="368" t="s">
        <v>387</v>
      </c>
      <c r="K247" s="2" t="s">
        <v>526</v>
      </c>
      <c r="L247" s="51">
        <f>'[1]Don gia'!$R$137</f>
        <v>39963</v>
      </c>
      <c r="M247" s="7">
        <f>+'[2]TH lop 6'!$E$104</f>
        <v>28665</v>
      </c>
      <c r="N247" s="21">
        <f>'[3]Lớp 6'!$I$232</f>
        <v>35000</v>
      </c>
      <c r="O247" s="5"/>
      <c r="P247" s="5">
        <f>[4]L6!$I$215</f>
        <v>55000</v>
      </c>
      <c r="Q247" s="7">
        <f t="shared" si="21"/>
        <v>28665</v>
      </c>
      <c r="R247" s="6">
        <f t="shared" si="25"/>
        <v>4070430</v>
      </c>
      <c r="S247" s="368"/>
      <c r="T247" s="54">
        <f t="shared" si="22"/>
        <v>11298</v>
      </c>
      <c r="U247" s="54">
        <f t="shared" si="23"/>
        <v>6034413</v>
      </c>
      <c r="V247" s="54">
        <f t="shared" si="24"/>
        <v>4328415</v>
      </c>
    </row>
    <row r="248" spans="1:22" ht="25.5" x14ac:dyDescent="0.2">
      <c r="A248" s="11" t="str">
        <f>IF(M248="","",SUBTOTAL(3,$M$5:M248))</f>
        <v/>
      </c>
      <c r="B248" s="370"/>
      <c r="C248" s="371"/>
      <c r="D248" s="369"/>
      <c r="E248" s="369"/>
      <c r="F248" s="369"/>
      <c r="G248" s="45"/>
      <c r="H248" s="369"/>
      <c r="I248" s="39">
        <f t="shared" si="20"/>
        <v>0</v>
      </c>
      <c r="J248" s="368"/>
      <c r="K248" s="2" t="s">
        <v>527</v>
      </c>
      <c r="L248" s="51"/>
      <c r="M248" s="7"/>
      <c r="N248" s="21"/>
      <c r="O248" s="5"/>
      <c r="P248" s="5"/>
      <c r="Q248" s="7">
        <f t="shared" si="21"/>
        <v>0</v>
      </c>
      <c r="R248" s="6">
        <f t="shared" si="25"/>
        <v>0</v>
      </c>
      <c r="S248" s="368"/>
      <c r="T248" s="54">
        <f t="shared" si="22"/>
        <v>0</v>
      </c>
      <c r="U248" s="54">
        <f t="shared" si="23"/>
        <v>0</v>
      </c>
      <c r="V248" s="54">
        <f t="shared" si="24"/>
        <v>0</v>
      </c>
    </row>
    <row r="249" spans="1:22" ht="25.5" x14ac:dyDescent="0.2">
      <c r="A249" s="11" t="str">
        <f>IF(M249="","",SUBTOTAL(3,$M$5:M249))</f>
        <v/>
      </c>
      <c r="B249" s="370"/>
      <c r="C249" s="371"/>
      <c r="D249" s="369"/>
      <c r="E249" s="369"/>
      <c r="F249" s="369"/>
      <c r="G249" s="45"/>
      <c r="H249" s="369"/>
      <c r="I249" s="39">
        <f t="shared" si="20"/>
        <v>0</v>
      </c>
      <c r="J249" s="368"/>
      <c r="K249" s="2" t="s">
        <v>528</v>
      </c>
      <c r="L249" s="51"/>
      <c r="M249" s="7"/>
      <c r="N249" s="21"/>
      <c r="O249" s="5"/>
      <c r="P249" s="5"/>
      <c r="Q249" s="7">
        <f t="shared" si="21"/>
        <v>0</v>
      </c>
      <c r="R249" s="6">
        <f t="shared" si="25"/>
        <v>0</v>
      </c>
      <c r="S249" s="368"/>
      <c r="T249" s="54">
        <f t="shared" si="22"/>
        <v>0</v>
      </c>
      <c r="U249" s="54">
        <f t="shared" si="23"/>
        <v>0</v>
      </c>
      <c r="V249" s="54">
        <f t="shared" si="24"/>
        <v>0</v>
      </c>
    </row>
    <row r="250" spans="1:22" x14ac:dyDescent="0.2">
      <c r="A250" s="11" t="str">
        <f>IF(M250="","",SUBTOTAL(3,$M$5:M250))</f>
        <v/>
      </c>
      <c r="B250" s="370"/>
      <c r="C250" s="371"/>
      <c r="D250" s="369"/>
      <c r="E250" s="369"/>
      <c r="F250" s="369"/>
      <c r="G250" s="45"/>
      <c r="H250" s="369"/>
      <c r="I250" s="39">
        <f t="shared" si="20"/>
        <v>0</v>
      </c>
      <c r="J250" s="368"/>
      <c r="K250" s="2" t="s">
        <v>529</v>
      </c>
      <c r="L250" s="51"/>
      <c r="M250" s="7"/>
      <c r="N250" s="21"/>
      <c r="O250" s="5"/>
      <c r="P250" s="5"/>
      <c r="Q250" s="7">
        <f t="shared" si="21"/>
        <v>0</v>
      </c>
      <c r="R250" s="6">
        <f t="shared" si="25"/>
        <v>0</v>
      </c>
      <c r="S250" s="368"/>
      <c r="T250" s="54">
        <f t="shared" si="22"/>
        <v>0</v>
      </c>
      <c r="U250" s="54">
        <f t="shared" si="23"/>
        <v>0</v>
      </c>
      <c r="V250" s="54">
        <f t="shared" si="24"/>
        <v>0</v>
      </c>
    </row>
    <row r="251" spans="1:22" x14ac:dyDescent="0.2">
      <c r="A251" s="11" t="str">
        <f>IF(M251="","",SUBTOTAL(3,$M$5:M251))</f>
        <v/>
      </c>
      <c r="B251" s="370"/>
      <c r="C251" s="371"/>
      <c r="D251" s="369"/>
      <c r="E251" s="369"/>
      <c r="F251" s="369"/>
      <c r="G251" s="45"/>
      <c r="H251" s="369"/>
      <c r="I251" s="39">
        <f t="shared" si="20"/>
        <v>0</v>
      </c>
      <c r="J251" s="368"/>
      <c r="K251" s="2" t="s">
        <v>530</v>
      </c>
      <c r="L251" s="51"/>
      <c r="M251" s="7"/>
      <c r="N251" s="21"/>
      <c r="O251" s="5"/>
      <c r="P251" s="5"/>
      <c r="Q251" s="7">
        <f t="shared" si="21"/>
        <v>0</v>
      </c>
      <c r="R251" s="6">
        <f t="shared" si="25"/>
        <v>0</v>
      </c>
      <c r="S251" s="368"/>
      <c r="T251" s="54">
        <f t="shared" si="22"/>
        <v>0</v>
      </c>
      <c r="U251" s="54">
        <f t="shared" si="23"/>
        <v>0</v>
      </c>
      <c r="V251" s="54">
        <f t="shared" si="24"/>
        <v>0</v>
      </c>
    </row>
    <row r="252" spans="1:22" ht="25.5" x14ac:dyDescent="0.2">
      <c r="A252" s="11" t="str">
        <f>IF(M252="","",SUBTOTAL(3,$M$5:M252))</f>
        <v/>
      </c>
      <c r="B252" s="370"/>
      <c r="C252" s="371"/>
      <c r="D252" s="369"/>
      <c r="E252" s="369"/>
      <c r="F252" s="369"/>
      <c r="G252" s="45"/>
      <c r="H252" s="369"/>
      <c r="I252" s="39">
        <f t="shared" si="20"/>
        <v>0</v>
      </c>
      <c r="J252" s="368"/>
      <c r="K252" s="2" t="s">
        <v>531</v>
      </c>
      <c r="L252" s="51"/>
      <c r="M252" s="7"/>
      <c r="N252" s="21"/>
      <c r="O252" s="5"/>
      <c r="P252" s="5"/>
      <c r="Q252" s="7">
        <f t="shared" si="21"/>
        <v>0</v>
      </c>
      <c r="R252" s="6">
        <f t="shared" si="25"/>
        <v>0</v>
      </c>
      <c r="S252" s="368"/>
      <c r="T252" s="54">
        <f t="shared" si="22"/>
        <v>0</v>
      </c>
      <c r="U252" s="54">
        <f t="shared" si="23"/>
        <v>0</v>
      </c>
      <c r="V252" s="54">
        <f t="shared" si="24"/>
        <v>0</v>
      </c>
    </row>
    <row r="253" spans="1:22" ht="25.5" x14ac:dyDescent="0.2">
      <c r="A253" s="11">
        <f>IF(M253="","",SUBTOTAL(3,$M$5:M253))</f>
        <v>49</v>
      </c>
      <c r="B253" s="370"/>
      <c r="C253" s="371" t="s">
        <v>96</v>
      </c>
      <c r="D253" s="369" t="s">
        <v>334</v>
      </c>
      <c r="E253" s="369"/>
      <c r="F253" s="369" t="s">
        <v>49</v>
      </c>
      <c r="G253" s="44">
        <f>[1]TH!$I$138</f>
        <v>154</v>
      </c>
      <c r="H253" s="369">
        <v>145</v>
      </c>
      <c r="I253" s="39">
        <f t="shared" si="20"/>
        <v>9</v>
      </c>
      <c r="J253" s="368" t="s">
        <v>387</v>
      </c>
      <c r="K253" s="2" t="s">
        <v>532</v>
      </c>
      <c r="L253" s="51">
        <f>'[1]Don gia'!$R$137</f>
        <v>39963</v>
      </c>
      <c r="M253" s="7">
        <f>+'[2]TH lop 6'!$E$105</f>
        <v>28665</v>
      </c>
      <c r="N253" s="21">
        <f>'[3]Lớp 6'!$I$238</f>
        <v>35000</v>
      </c>
      <c r="O253" s="5"/>
      <c r="P253" s="5">
        <f>[4]L6!$I$221</f>
        <v>55000</v>
      </c>
      <c r="Q253" s="7">
        <f t="shared" si="21"/>
        <v>28665</v>
      </c>
      <c r="R253" s="6">
        <f t="shared" si="25"/>
        <v>4156425</v>
      </c>
      <c r="S253" s="368"/>
      <c r="T253" s="54">
        <f t="shared" si="22"/>
        <v>11298</v>
      </c>
      <c r="U253" s="54">
        <f t="shared" si="23"/>
        <v>6154302</v>
      </c>
      <c r="V253" s="54">
        <f t="shared" si="24"/>
        <v>4414410</v>
      </c>
    </row>
    <row r="254" spans="1:22" ht="25.5" x14ac:dyDescent="0.2">
      <c r="A254" s="11" t="str">
        <f>IF(M254="","",SUBTOTAL(3,$M$5:M254))</f>
        <v/>
      </c>
      <c r="B254" s="370"/>
      <c r="C254" s="371"/>
      <c r="D254" s="369"/>
      <c r="E254" s="369"/>
      <c r="F254" s="369"/>
      <c r="G254" s="45"/>
      <c r="H254" s="369"/>
      <c r="I254" s="39">
        <f t="shared" si="20"/>
        <v>0</v>
      </c>
      <c r="J254" s="368"/>
      <c r="K254" s="2" t="s">
        <v>533</v>
      </c>
      <c r="L254" s="51"/>
      <c r="M254" s="7"/>
      <c r="N254" s="21"/>
      <c r="O254" s="5"/>
      <c r="P254" s="5"/>
      <c r="Q254" s="7">
        <f t="shared" si="21"/>
        <v>0</v>
      </c>
      <c r="R254" s="6">
        <f t="shared" si="25"/>
        <v>0</v>
      </c>
      <c r="S254" s="368"/>
      <c r="T254" s="54">
        <f t="shared" si="22"/>
        <v>0</v>
      </c>
      <c r="U254" s="54">
        <f t="shared" si="23"/>
        <v>0</v>
      </c>
      <c r="V254" s="54">
        <f t="shared" si="24"/>
        <v>0</v>
      </c>
    </row>
    <row r="255" spans="1:22" x14ac:dyDescent="0.2">
      <c r="A255" s="11">
        <f>IF(M255="","",SUBTOTAL(3,$M$5:M255))</f>
        <v>50</v>
      </c>
      <c r="B255" s="370"/>
      <c r="C255" s="371" t="s">
        <v>97</v>
      </c>
      <c r="D255" s="369"/>
      <c r="E255" s="369" t="s">
        <v>334</v>
      </c>
      <c r="F255" s="369" t="s">
        <v>49</v>
      </c>
      <c r="G255" s="44">
        <f>[1]TH!$I$140</f>
        <v>497</v>
      </c>
      <c r="H255" s="369">
        <v>472</v>
      </c>
      <c r="I255" s="39">
        <f t="shared" si="20"/>
        <v>25</v>
      </c>
      <c r="J255" s="368" t="s">
        <v>387</v>
      </c>
      <c r="K255" s="2" t="s">
        <v>526</v>
      </c>
      <c r="L255" s="51">
        <f>'[1]Don gia'!$R$139</f>
        <v>20056</v>
      </c>
      <c r="M255" s="7">
        <f>+'[2]TH lop 6'!$E$107</f>
        <v>12495</v>
      </c>
      <c r="N255" s="21">
        <f>'[3]Lớp 6'!$I$241</f>
        <v>16000</v>
      </c>
      <c r="O255" s="5"/>
      <c r="P255" s="5">
        <f>[4]L6!$I$224</f>
        <v>27000</v>
      </c>
      <c r="Q255" s="7">
        <f t="shared" si="21"/>
        <v>12495</v>
      </c>
      <c r="R255" s="6">
        <f t="shared" si="25"/>
        <v>5897640</v>
      </c>
      <c r="S255" s="368"/>
      <c r="T255" s="54">
        <f t="shared" si="22"/>
        <v>7561</v>
      </c>
      <c r="U255" s="54">
        <f t="shared" si="23"/>
        <v>9967832</v>
      </c>
      <c r="V255" s="54">
        <f t="shared" si="24"/>
        <v>6210015</v>
      </c>
    </row>
    <row r="256" spans="1:22" x14ac:dyDescent="0.2">
      <c r="A256" s="11" t="str">
        <f>IF(M256="","",SUBTOTAL(3,$M$5:M256))</f>
        <v/>
      </c>
      <c r="B256" s="370"/>
      <c r="C256" s="371"/>
      <c r="D256" s="369"/>
      <c r="E256" s="369"/>
      <c r="F256" s="369"/>
      <c r="G256" s="45"/>
      <c r="H256" s="369"/>
      <c r="I256" s="39">
        <f t="shared" si="20"/>
        <v>0</v>
      </c>
      <c r="J256" s="368"/>
      <c r="K256" s="2" t="s">
        <v>534</v>
      </c>
      <c r="L256" s="51"/>
      <c r="M256" s="7"/>
      <c r="N256" s="21"/>
      <c r="O256" s="5"/>
      <c r="P256" s="5"/>
      <c r="Q256" s="7">
        <f t="shared" si="21"/>
        <v>0</v>
      </c>
      <c r="R256" s="6">
        <f t="shared" si="25"/>
        <v>0</v>
      </c>
      <c r="S256" s="368"/>
      <c r="T256" s="54">
        <f t="shared" si="22"/>
        <v>0</v>
      </c>
      <c r="U256" s="54">
        <f t="shared" si="23"/>
        <v>0</v>
      </c>
      <c r="V256" s="54">
        <f t="shared" si="24"/>
        <v>0</v>
      </c>
    </row>
    <row r="257" spans="1:22" ht="25.5" x14ac:dyDescent="0.2">
      <c r="A257" s="11" t="str">
        <f>IF(M257="","",SUBTOTAL(3,$M$5:M257))</f>
        <v/>
      </c>
      <c r="B257" s="370"/>
      <c r="C257" s="371"/>
      <c r="D257" s="369"/>
      <c r="E257" s="369"/>
      <c r="F257" s="369"/>
      <c r="G257" s="45"/>
      <c r="H257" s="369"/>
      <c r="I257" s="39">
        <f t="shared" si="20"/>
        <v>0</v>
      </c>
      <c r="J257" s="368"/>
      <c r="K257" s="2" t="s">
        <v>535</v>
      </c>
      <c r="L257" s="51"/>
      <c r="M257" s="7"/>
      <c r="N257" s="21"/>
      <c r="O257" s="5"/>
      <c r="P257" s="5"/>
      <c r="Q257" s="7">
        <f t="shared" si="21"/>
        <v>0</v>
      </c>
      <c r="R257" s="6">
        <f t="shared" si="25"/>
        <v>0</v>
      </c>
      <c r="S257" s="368"/>
      <c r="T257" s="54">
        <f t="shared" si="22"/>
        <v>0</v>
      </c>
      <c r="U257" s="54">
        <f t="shared" si="23"/>
        <v>0</v>
      </c>
      <c r="V257" s="54">
        <f t="shared" si="24"/>
        <v>0</v>
      </c>
    </row>
    <row r="258" spans="1:22" ht="25.5" x14ac:dyDescent="0.2">
      <c r="A258" s="11" t="str">
        <f>IF(M258="","",SUBTOTAL(3,$M$5:M258))</f>
        <v/>
      </c>
      <c r="B258" s="370"/>
      <c r="C258" s="371"/>
      <c r="D258" s="369"/>
      <c r="E258" s="369"/>
      <c r="F258" s="369"/>
      <c r="G258" s="45"/>
      <c r="H258" s="369"/>
      <c r="I258" s="39">
        <f t="shared" si="20"/>
        <v>0</v>
      </c>
      <c r="J258" s="368"/>
      <c r="K258" s="2" t="s">
        <v>536</v>
      </c>
      <c r="L258" s="51"/>
      <c r="M258" s="7"/>
      <c r="N258" s="21"/>
      <c r="O258" s="5"/>
      <c r="P258" s="5"/>
      <c r="Q258" s="7">
        <f t="shared" si="21"/>
        <v>0</v>
      </c>
      <c r="R258" s="6">
        <f t="shared" si="25"/>
        <v>0</v>
      </c>
      <c r="S258" s="368"/>
      <c r="T258" s="54">
        <f t="shared" si="22"/>
        <v>0</v>
      </c>
      <c r="U258" s="54">
        <f t="shared" si="23"/>
        <v>0</v>
      </c>
      <c r="V258" s="54">
        <f t="shared" si="24"/>
        <v>0</v>
      </c>
    </row>
    <row r="259" spans="1:22" x14ac:dyDescent="0.2">
      <c r="A259" s="11" t="str">
        <f>IF(M259="","",SUBTOTAL(3,$M$5:M259))</f>
        <v/>
      </c>
      <c r="B259" s="12">
        <v>4</v>
      </c>
      <c r="C259" s="40" t="s">
        <v>98</v>
      </c>
      <c r="D259" s="37"/>
      <c r="E259" s="37"/>
      <c r="F259" s="37"/>
      <c r="G259" s="45"/>
      <c r="H259" s="35"/>
      <c r="I259" s="39">
        <f t="shared" si="20"/>
        <v>0</v>
      </c>
      <c r="J259" s="9"/>
      <c r="K259" s="2"/>
      <c r="L259" s="51"/>
      <c r="M259" s="7"/>
      <c r="N259" s="21"/>
      <c r="O259" s="5"/>
      <c r="P259" s="5"/>
      <c r="Q259" s="7">
        <f t="shared" si="21"/>
        <v>0</v>
      </c>
      <c r="R259" s="6">
        <f t="shared" si="25"/>
        <v>0</v>
      </c>
      <c r="S259" s="9"/>
      <c r="T259" s="54">
        <f t="shared" si="22"/>
        <v>0</v>
      </c>
      <c r="U259" s="54">
        <f t="shared" si="23"/>
        <v>0</v>
      </c>
      <c r="V259" s="54">
        <f t="shared" si="24"/>
        <v>0</v>
      </c>
    </row>
    <row r="260" spans="1:22" ht="38.25" x14ac:dyDescent="0.2">
      <c r="A260" s="11">
        <f>IF(M260="","",SUBTOTAL(3,$M$5:M260))</f>
        <v>51</v>
      </c>
      <c r="B260" s="370"/>
      <c r="C260" s="371" t="s">
        <v>99</v>
      </c>
      <c r="D260" s="369" t="s">
        <v>334</v>
      </c>
      <c r="E260" s="369"/>
      <c r="F260" s="369" t="s">
        <v>49</v>
      </c>
      <c r="G260" s="44">
        <f>[1]TH!$I$142</f>
        <v>153</v>
      </c>
      <c r="H260" s="369">
        <v>145</v>
      </c>
      <c r="I260" s="39">
        <f t="shared" si="20"/>
        <v>8</v>
      </c>
      <c r="J260" s="368" t="s">
        <v>387</v>
      </c>
      <c r="K260" s="2" t="s">
        <v>537</v>
      </c>
      <c r="L260" s="51">
        <f>'[1]Don gia'!$R$141</f>
        <v>39963</v>
      </c>
      <c r="M260" s="7">
        <f>+'[2]TH lop 6'!$E$109</f>
        <v>12495</v>
      </c>
      <c r="N260" s="21">
        <f>'[3]Lớp 6'!$I$246</f>
        <v>16000</v>
      </c>
      <c r="O260" s="5"/>
      <c r="P260" s="5">
        <f>[4]L6!$I$229</f>
        <v>27000</v>
      </c>
      <c r="Q260" s="7">
        <f t="shared" si="21"/>
        <v>12495</v>
      </c>
      <c r="R260" s="6">
        <f t="shared" si="25"/>
        <v>1811775</v>
      </c>
      <c r="S260" s="368"/>
      <c r="T260" s="54">
        <f t="shared" si="22"/>
        <v>27468</v>
      </c>
      <c r="U260" s="54">
        <f t="shared" si="23"/>
        <v>6114339</v>
      </c>
      <c r="V260" s="54">
        <f t="shared" si="24"/>
        <v>1911735</v>
      </c>
    </row>
    <row r="261" spans="1:22" x14ac:dyDescent="0.2">
      <c r="A261" s="11" t="str">
        <f>IF(M261="","",SUBTOTAL(3,$M$5:M261))</f>
        <v/>
      </c>
      <c r="B261" s="370"/>
      <c r="C261" s="371"/>
      <c r="D261" s="369"/>
      <c r="E261" s="369"/>
      <c r="F261" s="369"/>
      <c r="G261" s="45"/>
      <c r="H261" s="369"/>
      <c r="I261" s="39">
        <f t="shared" si="20"/>
        <v>0</v>
      </c>
      <c r="J261" s="368"/>
      <c r="K261" s="2" t="s">
        <v>538</v>
      </c>
      <c r="L261" s="51"/>
      <c r="M261" s="7"/>
      <c r="N261" s="21"/>
      <c r="O261" s="5"/>
      <c r="P261" s="5"/>
      <c r="Q261" s="7">
        <f t="shared" si="21"/>
        <v>0</v>
      </c>
      <c r="R261" s="6">
        <f t="shared" si="25"/>
        <v>0</v>
      </c>
      <c r="S261" s="368"/>
      <c r="T261" s="54">
        <f t="shared" si="22"/>
        <v>0</v>
      </c>
      <c r="U261" s="54">
        <f t="shared" si="23"/>
        <v>0</v>
      </c>
      <c r="V261" s="54">
        <f t="shared" si="24"/>
        <v>0</v>
      </c>
    </row>
    <row r="262" spans="1:22" ht="25.5" x14ac:dyDescent="0.2">
      <c r="A262" s="11" t="str">
        <f>IF(M262="","",SUBTOTAL(3,$M$5:M262))</f>
        <v/>
      </c>
      <c r="B262" s="370"/>
      <c r="C262" s="371"/>
      <c r="D262" s="369"/>
      <c r="E262" s="369"/>
      <c r="F262" s="369"/>
      <c r="G262" s="45"/>
      <c r="H262" s="369"/>
      <c r="I262" s="39">
        <f t="shared" ref="I262:I325" si="26">+G262-H262</f>
        <v>0</v>
      </c>
      <c r="J262" s="368"/>
      <c r="K262" s="2" t="s">
        <v>533</v>
      </c>
      <c r="L262" s="51"/>
      <c r="M262" s="7"/>
      <c r="N262" s="21"/>
      <c r="O262" s="5"/>
      <c r="P262" s="5"/>
      <c r="Q262" s="7">
        <f t="shared" ref="Q262:Q325" si="27">MIN(M262:P262)</f>
        <v>0</v>
      </c>
      <c r="R262" s="6">
        <f t="shared" si="25"/>
        <v>0</v>
      </c>
      <c r="S262" s="368"/>
      <c r="T262" s="54">
        <f t="shared" ref="T262:T325" si="28">+L262-Q262</f>
        <v>0</v>
      </c>
      <c r="U262" s="54">
        <f t="shared" ref="U262:U325" si="29">+G262*L262</f>
        <v>0</v>
      </c>
      <c r="V262" s="54">
        <f t="shared" ref="V262:V325" si="30">+G262*Q262</f>
        <v>0</v>
      </c>
    </row>
    <row r="263" spans="1:22" x14ac:dyDescent="0.2">
      <c r="A263" s="11" t="str">
        <f>IF(M263="","",SUBTOTAL(3,$M$5:M263))</f>
        <v/>
      </c>
      <c r="B263" s="12">
        <v>5</v>
      </c>
      <c r="C263" s="40" t="s">
        <v>100</v>
      </c>
      <c r="D263" s="37"/>
      <c r="E263" s="37"/>
      <c r="F263" s="37"/>
      <c r="G263" s="45"/>
      <c r="H263" s="35"/>
      <c r="I263" s="39">
        <f t="shared" si="26"/>
        <v>0</v>
      </c>
      <c r="J263" s="9"/>
      <c r="K263" s="2"/>
      <c r="L263" s="51"/>
      <c r="M263" s="7"/>
      <c r="N263" s="21"/>
      <c r="O263" s="5"/>
      <c r="P263" s="5"/>
      <c r="Q263" s="7">
        <f t="shared" si="27"/>
        <v>0</v>
      </c>
      <c r="R263" s="6">
        <f t="shared" si="25"/>
        <v>0</v>
      </c>
      <c r="S263" s="9"/>
      <c r="T263" s="54">
        <f t="shared" si="28"/>
        <v>0</v>
      </c>
      <c r="U263" s="54">
        <f t="shared" si="29"/>
        <v>0</v>
      </c>
      <c r="V263" s="54">
        <f t="shared" si="30"/>
        <v>0</v>
      </c>
    </row>
    <row r="264" spans="1:22" x14ac:dyDescent="0.2">
      <c r="A264" s="11">
        <f>IF(M264="","",SUBTOTAL(3,$M$5:M264))</f>
        <v>52</v>
      </c>
      <c r="B264" s="370"/>
      <c r="C264" s="371" t="s">
        <v>101</v>
      </c>
      <c r="D264" s="369" t="s">
        <v>334</v>
      </c>
      <c r="E264" s="369"/>
      <c r="F264" s="369" t="s">
        <v>49</v>
      </c>
      <c r="G264" s="44">
        <f>[1]TH!$I$144</f>
        <v>153</v>
      </c>
      <c r="H264" s="369">
        <v>145</v>
      </c>
      <c r="I264" s="39">
        <f t="shared" si="26"/>
        <v>8</v>
      </c>
      <c r="J264" s="368" t="s">
        <v>387</v>
      </c>
      <c r="K264" s="2" t="s">
        <v>539</v>
      </c>
      <c r="L264" s="51">
        <f>'[1]Don gia'!$R$143</f>
        <v>39963</v>
      </c>
      <c r="M264" s="7">
        <f>+'[2]TH lop 6'!$E$111</f>
        <v>28665</v>
      </c>
      <c r="N264" s="21">
        <f>'[3]Lớp 6'!$I$250</f>
        <v>35000</v>
      </c>
      <c r="O264" s="5"/>
      <c r="P264" s="5">
        <f>[4]L6!$I$233</f>
        <v>55000</v>
      </c>
      <c r="Q264" s="7">
        <f t="shared" si="27"/>
        <v>28665</v>
      </c>
      <c r="R264" s="6">
        <f t="shared" si="25"/>
        <v>4156425</v>
      </c>
      <c r="S264" s="368"/>
      <c r="T264" s="54">
        <f t="shared" si="28"/>
        <v>11298</v>
      </c>
      <c r="U264" s="54">
        <f t="shared" si="29"/>
        <v>6114339</v>
      </c>
      <c r="V264" s="54">
        <f t="shared" si="30"/>
        <v>4385745</v>
      </c>
    </row>
    <row r="265" spans="1:22" ht="38.25" x14ac:dyDescent="0.2">
      <c r="A265" s="11" t="str">
        <f>IF(M265="","",SUBTOTAL(3,$M$5:M265))</f>
        <v/>
      </c>
      <c r="B265" s="370"/>
      <c r="C265" s="371"/>
      <c r="D265" s="369"/>
      <c r="E265" s="369"/>
      <c r="F265" s="369"/>
      <c r="G265" s="45"/>
      <c r="H265" s="369"/>
      <c r="I265" s="39">
        <f t="shared" si="26"/>
        <v>0</v>
      </c>
      <c r="J265" s="368"/>
      <c r="K265" s="2" t="s">
        <v>540</v>
      </c>
      <c r="L265" s="51"/>
      <c r="M265" s="7"/>
      <c r="N265" s="21"/>
      <c r="O265" s="5"/>
      <c r="P265" s="5"/>
      <c r="Q265" s="7">
        <f t="shared" si="27"/>
        <v>0</v>
      </c>
      <c r="R265" s="6">
        <f t="shared" si="25"/>
        <v>0</v>
      </c>
      <c r="S265" s="368"/>
      <c r="T265" s="54">
        <f t="shared" si="28"/>
        <v>0</v>
      </c>
      <c r="U265" s="54">
        <f t="shared" si="29"/>
        <v>0</v>
      </c>
      <c r="V265" s="54">
        <f t="shared" si="30"/>
        <v>0</v>
      </c>
    </row>
    <row r="266" spans="1:22" x14ac:dyDescent="0.2">
      <c r="A266" s="11" t="str">
        <f>IF(M266="","",SUBTOTAL(3,$M$5:M266))</f>
        <v/>
      </c>
      <c r="B266" s="370"/>
      <c r="C266" s="371"/>
      <c r="D266" s="369"/>
      <c r="E266" s="369"/>
      <c r="F266" s="369"/>
      <c r="G266" s="45"/>
      <c r="H266" s="369"/>
      <c r="I266" s="39">
        <f t="shared" si="26"/>
        <v>0</v>
      </c>
      <c r="J266" s="368"/>
      <c r="K266" s="2" t="s">
        <v>541</v>
      </c>
      <c r="L266" s="51"/>
      <c r="M266" s="7"/>
      <c r="N266" s="21"/>
      <c r="O266" s="5"/>
      <c r="P266" s="5"/>
      <c r="Q266" s="7">
        <f t="shared" si="27"/>
        <v>0</v>
      </c>
      <c r="R266" s="6">
        <f t="shared" si="25"/>
        <v>0</v>
      </c>
      <c r="S266" s="368"/>
      <c r="T266" s="54">
        <f t="shared" si="28"/>
        <v>0</v>
      </c>
      <c r="U266" s="54">
        <f t="shared" si="29"/>
        <v>0</v>
      </c>
      <c r="V266" s="54">
        <f t="shared" si="30"/>
        <v>0</v>
      </c>
    </row>
    <row r="267" spans="1:22" x14ac:dyDescent="0.2">
      <c r="A267" s="11" t="str">
        <f>IF(M267="","",SUBTOTAL(3,$M$5:M267))</f>
        <v/>
      </c>
      <c r="B267" s="370"/>
      <c r="C267" s="371"/>
      <c r="D267" s="369"/>
      <c r="E267" s="369"/>
      <c r="F267" s="369"/>
      <c r="G267" s="45"/>
      <c r="H267" s="369"/>
      <c r="I267" s="39">
        <f t="shared" si="26"/>
        <v>0</v>
      </c>
      <c r="J267" s="368"/>
      <c r="K267" s="2" t="s">
        <v>542</v>
      </c>
      <c r="L267" s="51"/>
      <c r="M267" s="7"/>
      <c r="N267" s="21"/>
      <c r="O267" s="5"/>
      <c r="P267" s="5"/>
      <c r="Q267" s="7">
        <f t="shared" si="27"/>
        <v>0</v>
      </c>
      <c r="R267" s="6">
        <f t="shared" si="25"/>
        <v>0</v>
      </c>
      <c r="S267" s="368"/>
      <c r="T267" s="54">
        <f t="shared" si="28"/>
        <v>0</v>
      </c>
      <c r="U267" s="54">
        <f t="shared" si="29"/>
        <v>0</v>
      </c>
      <c r="V267" s="54">
        <f t="shared" si="30"/>
        <v>0</v>
      </c>
    </row>
    <row r="268" spans="1:22" x14ac:dyDescent="0.2">
      <c r="A268" s="11" t="str">
        <f>IF(M268="","",SUBTOTAL(3,$M$5:M268))</f>
        <v/>
      </c>
      <c r="B268" s="12">
        <v>6</v>
      </c>
      <c r="C268" s="40" t="s">
        <v>102</v>
      </c>
      <c r="D268" s="37"/>
      <c r="E268" s="37"/>
      <c r="F268" s="37"/>
      <c r="G268" s="45"/>
      <c r="H268" s="35"/>
      <c r="I268" s="39">
        <f t="shared" si="26"/>
        <v>0</v>
      </c>
      <c r="J268" s="9"/>
      <c r="K268" s="2"/>
      <c r="L268" s="51"/>
      <c r="M268" s="7"/>
      <c r="N268" s="21"/>
      <c r="O268" s="5"/>
      <c r="P268" s="5"/>
      <c r="Q268" s="7">
        <f t="shared" si="27"/>
        <v>0</v>
      </c>
      <c r="R268" s="6">
        <f t="shared" si="25"/>
        <v>0</v>
      </c>
      <c r="S268" s="9"/>
      <c r="T268" s="54">
        <f t="shared" si="28"/>
        <v>0</v>
      </c>
      <c r="U268" s="54">
        <f t="shared" si="29"/>
        <v>0</v>
      </c>
      <c r="V268" s="54">
        <f t="shared" si="30"/>
        <v>0</v>
      </c>
    </row>
    <row r="269" spans="1:22" ht="25.5" x14ac:dyDescent="0.2">
      <c r="A269" s="11">
        <f>IF(M269="","",SUBTOTAL(3,$M$5:M269))</f>
        <v>53</v>
      </c>
      <c r="B269" s="370"/>
      <c r="C269" s="371" t="s">
        <v>103</v>
      </c>
      <c r="D269" s="369"/>
      <c r="E269" s="369" t="s">
        <v>334</v>
      </c>
      <c r="F269" s="369" t="s">
        <v>49</v>
      </c>
      <c r="G269" s="44">
        <f>[1]TH!$I$146</f>
        <v>532</v>
      </c>
      <c r="H269" s="369">
        <v>507</v>
      </c>
      <c r="I269" s="39">
        <f t="shared" si="26"/>
        <v>25</v>
      </c>
      <c r="J269" s="368" t="s">
        <v>387</v>
      </c>
      <c r="K269" s="2" t="s">
        <v>543</v>
      </c>
      <c r="L269" s="51">
        <f>'[1]Don gia'!$R$145</f>
        <v>20056</v>
      </c>
      <c r="M269" s="7">
        <f>+'[2]TH lop 6'!$E$113</f>
        <v>12495</v>
      </c>
      <c r="N269" s="21">
        <f>'[3]Lớp 6'!$I$255</f>
        <v>16000</v>
      </c>
      <c r="O269" s="5"/>
      <c r="P269" s="5">
        <f>[4]L6!$I$238</f>
        <v>27000</v>
      </c>
      <c r="Q269" s="7">
        <f t="shared" si="27"/>
        <v>12495</v>
      </c>
      <c r="R269" s="6">
        <f t="shared" si="25"/>
        <v>6334965</v>
      </c>
      <c r="S269" s="368"/>
      <c r="T269" s="54">
        <f t="shared" si="28"/>
        <v>7561</v>
      </c>
      <c r="U269" s="54">
        <f t="shared" si="29"/>
        <v>10669792</v>
      </c>
      <c r="V269" s="54">
        <f t="shared" si="30"/>
        <v>6647340</v>
      </c>
    </row>
    <row r="270" spans="1:22" ht="25.5" x14ac:dyDescent="0.2">
      <c r="A270" s="11" t="str">
        <f>IF(M270="","",SUBTOTAL(3,$M$5:M270))</f>
        <v/>
      </c>
      <c r="B270" s="370"/>
      <c r="C270" s="371"/>
      <c r="D270" s="369"/>
      <c r="E270" s="369"/>
      <c r="F270" s="369"/>
      <c r="G270" s="45"/>
      <c r="H270" s="369"/>
      <c r="I270" s="39">
        <f t="shared" si="26"/>
        <v>0</v>
      </c>
      <c r="J270" s="368"/>
      <c r="K270" s="2" t="s">
        <v>544</v>
      </c>
      <c r="L270" s="51"/>
      <c r="M270" s="7"/>
      <c r="N270" s="21"/>
      <c r="O270" s="5"/>
      <c r="P270" s="5"/>
      <c r="Q270" s="7">
        <f t="shared" si="27"/>
        <v>0</v>
      </c>
      <c r="R270" s="6">
        <f t="shared" si="25"/>
        <v>0</v>
      </c>
      <c r="S270" s="368"/>
      <c r="T270" s="54">
        <f t="shared" si="28"/>
        <v>0</v>
      </c>
      <c r="U270" s="54">
        <f t="shared" si="29"/>
        <v>0</v>
      </c>
      <c r="V270" s="54">
        <f t="shared" si="30"/>
        <v>0</v>
      </c>
    </row>
    <row r="271" spans="1:22" ht="25.5" x14ac:dyDescent="0.2">
      <c r="A271" s="11">
        <f>IF(M271="","",SUBTOTAL(3,$M$5:M271))</f>
        <v>54</v>
      </c>
      <c r="B271" s="370"/>
      <c r="C271" s="371" t="s">
        <v>104</v>
      </c>
      <c r="D271" s="369"/>
      <c r="E271" s="369" t="s">
        <v>334</v>
      </c>
      <c r="F271" s="369" t="s">
        <v>49</v>
      </c>
      <c r="G271" s="44">
        <f>[1]TH!$I$147</f>
        <v>518</v>
      </c>
      <c r="H271" s="369">
        <v>497</v>
      </c>
      <c r="I271" s="39">
        <f t="shared" si="26"/>
        <v>21</v>
      </c>
      <c r="J271" s="368" t="s">
        <v>387</v>
      </c>
      <c r="K271" s="2" t="s">
        <v>545</v>
      </c>
      <c r="L271" s="51">
        <f>'[1]Don gia'!$R$146</f>
        <v>20056</v>
      </c>
      <c r="M271" s="7">
        <f>+'[2]TH lop 6'!$E$114</f>
        <v>12495</v>
      </c>
      <c r="N271" s="21">
        <f>'[3]Lớp 6'!$I$257</f>
        <v>16000</v>
      </c>
      <c r="O271" s="5"/>
      <c r="P271" s="5">
        <f>[4]L6!$I$240</f>
        <v>27000</v>
      </c>
      <c r="Q271" s="7">
        <f t="shared" si="27"/>
        <v>12495</v>
      </c>
      <c r="R271" s="6">
        <f t="shared" si="25"/>
        <v>6210015</v>
      </c>
      <c r="S271" s="368"/>
      <c r="T271" s="54">
        <f t="shared" si="28"/>
        <v>7561</v>
      </c>
      <c r="U271" s="54">
        <f t="shared" si="29"/>
        <v>10389008</v>
      </c>
      <c r="V271" s="54">
        <f t="shared" si="30"/>
        <v>6472410</v>
      </c>
    </row>
    <row r="272" spans="1:22" ht="25.5" x14ac:dyDescent="0.2">
      <c r="A272" s="11" t="str">
        <f>IF(M272="","",SUBTOTAL(3,$M$5:M272))</f>
        <v/>
      </c>
      <c r="B272" s="370"/>
      <c r="C272" s="371"/>
      <c r="D272" s="369"/>
      <c r="E272" s="369"/>
      <c r="F272" s="369"/>
      <c r="G272" s="45"/>
      <c r="H272" s="369"/>
      <c r="I272" s="39">
        <f t="shared" si="26"/>
        <v>0</v>
      </c>
      <c r="J272" s="368"/>
      <c r="K272" s="2" t="s">
        <v>544</v>
      </c>
      <c r="L272" s="51"/>
      <c r="M272" s="7"/>
      <c r="N272" s="21"/>
      <c r="O272" s="5"/>
      <c r="P272" s="5"/>
      <c r="Q272" s="7">
        <f t="shared" si="27"/>
        <v>0</v>
      </c>
      <c r="R272" s="6">
        <f t="shared" si="25"/>
        <v>0</v>
      </c>
      <c r="S272" s="368"/>
      <c r="T272" s="54">
        <f t="shared" si="28"/>
        <v>0</v>
      </c>
      <c r="U272" s="54">
        <f t="shared" si="29"/>
        <v>0</v>
      </c>
      <c r="V272" s="54">
        <f t="shared" si="30"/>
        <v>0</v>
      </c>
    </row>
    <row r="273" spans="1:22" x14ac:dyDescent="0.2">
      <c r="A273" s="11" t="str">
        <f>IF(M273="","",SUBTOTAL(3,$M$5:M273))</f>
        <v/>
      </c>
      <c r="B273" s="12" t="s">
        <v>43</v>
      </c>
      <c r="C273" s="40" t="s">
        <v>105</v>
      </c>
      <c r="D273" s="37"/>
      <c r="E273" s="37"/>
      <c r="F273" s="37"/>
      <c r="G273" s="45"/>
      <c r="H273" s="35"/>
      <c r="I273" s="39">
        <f t="shared" si="26"/>
        <v>0</v>
      </c>
      <c r="J273" s="9"/>
      <c r="K273" s="2"/>
      <c r="L273" s="51"/>
      <c r="M273" s="7"/>
      <c r="N273" s="21"/>
      <c r="O273" s="5"/>
      <c r="P273" s="5"/>
      <c r="Q273" s="7">
        <f t="shared" si="27"/>
        <v>0</v>
      </c>
      <c r="R273" s="6">
        <f t="shared" si="25"/>
        <v>0</v>
      </c>
      <c r="S273" s="9"/>
      <c r="T273" s="54">
        <f t="shared" si="28"/>
        <v>0</v>
      </c>
      <c r="U273" s="54">
        <f t="shared" si="29"/>
        <v>0</v>
      </c>
      <c r="V273" s="54">
        <f t="shared" si="30"/>
        <v>0</v>
      </c>
    </row>
    <row r="274" spans="1:22" x14ac:dyDescent="0.2">
      <c r="A274" s="11" t="str">
        <f>IF(M274="","",SUBTOTAL(3,$M$5:M274))</f>
        <v/>
      </c>
      <c r="B274" s="12"/>
      <c r="C274" s="40" t="s">
        <v>68</v>
      </c>
      <c r="D274" s="37"/>
      <c r="E274" s="37"/>
      <c r="F274" s="37"/>
      <c r="G274" s="45"/>
      <c r="H274" s="35"/>
      <c r="I274" s="39">
        <f t="shared" si="26"/>
        <v>0</v>
      </c>
      <c r="J274" s="9"/>
      <c r="K274" s="2"/>
      <c r="L274" s="51"/>
      <c r="M274" s="7"/>
      <c r="N274" s="21"/>
      <c r="O274" s="5"/>
      <c r="P274" s="5"/>
      <c r="Q274" s="7">
        <f t="shared" si="27"/>
        <v>0</v>
      </c>
      <c r="R274" s="6">
        <f t="shared" si="25"/>
        <v>0</v>
      </c>
      <c r="S274" s="9"/>
      <c r="T274" s="54">
        <f t="shared" si="28"/>
        <v>0</v>
      </c>
      <c r="U274" s="54">
        <f t="shared" si="29"/>
        <v>0</v>
      </c>
      <c r="V274" s="54">
        <f t="shared" si="30"/>
        <v>0</v>
      </c>
    </row>
    <row r="275" spans="1:22" ht="25.5" x14ac:dyDescent="0.2">
      <c r="A275" s="11" t="str">
        <f>IF(M275="","",SUBTOTAL(3,$M$5:M275))</f>
        <v/>
      </c>
      <c r="B275" s="12">
        <v>1</v>
      </c>
      <c r="C275" s="40" t="s">
        <v>92</v>
      </c>
      <c r="D275" s="37"/>
      <c r="E275" s="37"/>
      <c r="F275" s="37"/>
      <c r="G275" s="45"/>
      <c r="H275" s="35"/>
      <c r="I275" s="39">
        <f t="shared" si="26"/>
        <v>0</v>
      </c>
      <c r="J275" s="9"/>
      <c r="K275" s="2"/>
      <c r="L275" s="51"/>
      <c r="M275" s="7"/>
      <c r="N275" s="21"/>
      <c r="O275" s="5"/>
      <c r="P275" s="5"/>
      <c r="Q275" s="7">
        <f t="shared" si="27"/>
        <v>0</v>
      </c>
      <c r="R275" s="6">
        <f t="shared" si="25"/>
        <v>0</v>
      </c>
      <c r="S275" s="9"/>
      <c r="T275" s="54">
        <f t="shared" si="28"/>
        <v>0</v>
      </c>
      <c r="U275" s="54">
        <f t="shared" si="29"/>
        <v>0</v>
      </c>
      <c r="V275" s="54">
        <f t="shared" si="30"/>
        <v>0</v>
      </c>
    </row>
    <row r="276" spans="1:22" ht="25.5" x14ac:dyDescent="0.2">
      <c r="A276" s="11">
        <f>IF(M276="","",SUBTOTAL(3,$M$5:M276))</f>
        <v>55</v>
      </c>
      <c r="B276" s="370"/>
      <c r="C276" s="371" t="s">
        <v>106</v>
      </c>
      <c r="D276" s="369" t="s">
        <v>334</v>
      </c>
      <c r="E276" s="369"/>
      <c r="F276" s="369" t="s">
        <v>49</v>
      </c>
      <c r="G276" s="44">
        <f>[1]TH!$I$154</f>
        <v>143</v>
      </c>
      <c r="H276" s="369">
        <v>134</v>
      </c>
      <c r="I276" s="39">
        <f t="shared" si="26"/>
        <v>9</v>
      </c>
      <c r="J276" s="368" t="s">
        <v>387</v>
      </c>
      <c r="K276" s="2" t="s">
        <v>546</v>
      </c>
      <c r="L276" s="51">
        <f>'[1]Don gia'!$R$153</f>
        <v>49043</v>
      </c>
      <c r="M276" s="7">
        <f>+'[2]TH lop 6'!$E$117</f>
        <v>28665</v>
      </c>
      <c r="N276" s="21">
        <f>'[3]Lớp 6'!$I$262</f>
        <v>50000</v>
      </c>
      <c r="O276" s="5"/>
      <c r="P276" s="5">
        <f>[4]L6!$I$245</f>
        <v>55000</v>
      </c>
      <c r="Q276" s="7">
        <f t="shared" si="27"/>
        <v>28665</v>
      </c>
      <c r="R276" s="6">
        <f t="shared" si="25"/>
        <v>3841110</v>
      </c>
      <c r="S276" s="368"/>
      <c r="T276" s="54">
        <f t="shared" si="28"/>
        <v>20378</v>
      </c>
      <c r="U276" s="54">
        <f t="shared" si="29"/>
        <v>7013149</v>
      </c>
      <c r="V276" s="54">
        <f t="shared" si="30"/>
        <v>4099095</v>
      </c>
    </row>
    <row r="277" spans="1:22" x14ac:dyDescent="0.2">
      <c r="A277" s="11" t="str">
        <f>IF(M277="","",SUBTOTAL(3,$M$5:M277))</f>
        <v/>
      </c>
      <c r="B277" s="370"/>
      <c r="C277" s="371"/>
      <c r="D277" s="369"/>
      <c r="E277" s="369"/>
      <c r="F277" s="369"/>
      <c r="G277" s="45"/>
      <c r="H277" s="369"/>
      <c r="I277" s="39">
        <f t="shared" si="26"/>
        <v>0</v>
      </c>
      <c r="J277" s="368"/>
      <c r="K277" s="2" t="s">
        <v>547</v>
      </c>
      <c r="L277" s="51"/>
      <c r="M277" s="7"/>
      <c r="N277" s="21"/>
      <c r="O277" s="5"/>
      <c r="P277" s="5"/>
      <c r="Q277" s="7">
        <f t="shared" si="27"/>
        <v>0</v>
      </c>
      <c r="R277" s="6">
        <f t="shared" si="25"/>
        <v>0</v>
      </c>
      <c r="S277" s="368"/>
      <c r="T277" s="54">
        <f t="shared" si="28"/>
        <v>0</v>
      </c>
      <c r="U277" s="54">
        <f t="shared" si="29"/>
        <v>0</v>
      </c>
      <c r="V277" s="54">
        <f t="shared" si="30"/>
        <v>0</v>
      </c>
    </row>
    <row r="278" spans="1:22" x14ac:dyDescent="0.2">
      <c r="A278" s="11" t="str">
        <f>IF(M278="","",SUBTOTAL(3,$M$5:M278))</f>
        <v/>
      </c>
      <c r="B278" s="370"/>
      <c r="C278" s="371"/>
      <c r="D278" s="369"/>
      <c r="E278" s="369"/>
      <c r="F278" s="369"/>
      <c r="G278" s="45"/>
      <c r="H278" s="369"/>
      <c r="I278" s="39">
        <f t="shared" si="26"/>
        <v>0</v>
      </c>
      <c r="J278" s="368"/>
      <c r="K278" s="2" t="s">
        <v>548</v>
      </c>
      <c r="L278" s="51"/>
      <c r="M278" s="7"/>
      <c r="N278" s="21"/>
      <c r="O278" s="5"/>
      <c r="P278" s="5"/>
      <c r="Q278" s="7">
        <f t="shared" si="27"/>
        <v>0</v>
      </c>
      <c r="R278" s="6">
        <f t="shared" si="25"/>
        <v>0</v>
      </c>
      <c r="S278" s="368"/>
      <c r="T278" s="54">
        <f t="shared" si="28"/>
        <v>0</v>
      </c>
      <c r="U278" s="54">
        <f t="shared" si="29"/>
        <v>0</v>
      </c>
      <c r="V278" s="54">
        <f t="shared" si="30"/>
        <v>0</v>
      </c>
    </row>
    <row r="279" spans="1:22" ht="25.5" x14ac:dyDescent="0.2">
      <c r="A279" s="11" t="str">
        <f>IF(M279="","",SUBTOTAL(3,$M$5:M279))</f>
        <v/>
      </c>
      <c r="B279" s="370"/>
      <c r="C279" s="371"/>
      <c r="D279" s="369"/>
      <c r="E279" s="369"/>
      <c r="F279" s="369"/>
      <c r="G279" s="45"/>
      <c r="H279" s="369"/>
      <c r="I279" s="39">
        <f t="shared" si="26"/>
        <v>0</v>
      </c>
      <c r="J279" s="368"/>
      <c r="K279" s="2" t="s">
        <v>533</v>
      </c>
      <c r="L279" s="51"/>
      <c r="M279" s="7"/>
      <c r="N279" s="21"/>
      <c r="O279" s="5"/>
      <c r="P279" s="5"/>
      <c r="Q279" s="7">
        <f t="shared" si="27"/>
        <v>0</v>
      </c>
      <c r="R279" s="6">
        <f t="shared" si="25"/>
        <v>0</v>
      </c>
      <c r="S279" s="368"/>
      <c r="T279" s="54">
        <f t="shared" si="28"/>
        <v>0</v>
      </c>
      <c r="U279" s="54">
        <f t="shared" si="29"/>
        <v>0</v>
      </c>
      <c r="V279" s="54">
        <f t="shared" si="30"/>
        <v>0</v>
      </c>
    </row>
    <row r="280" spans="1:22" ht="25.5" x14ac:dyDescent="0.2">
      <c r="A280" s="11" t="str">
        <f>IF(M280="","",SUBTOTAL(3,$M$5:M280))</f>
        <v/>
      </c>
      <c r="B280" s="12">
        <v>2</v>
      </c>
      <c r="C280" s="40" t="s">
        <v>94</v>
      </c>
      <c r="D280" s="37"/>
      <c r="E280" s="37"/>
      <c r="F280" s="37"/>
      <c r="G280" s="45"/>
      <c r="H280" s="35"/>
      <c r="I280" s="39">
        <f t="shared" si="26"/>
        <v>0</v>
      </c>
      <c r="J280" s="9"/>
      <c r="K280" s="2"/>
      <c r="L280" s="51"/>
      <c r="M280" s="7"/>
      <c r="N280" s="21"/>
      <c r="O280" s="5"/>
      <c r="P280" s="5"/>
      <c r="Q280" s="7">
        <f t="shared" si="27"/>
        <v>0</v>
      </c>
      <c r="R280" s="6">
        <f t="shared" si="25"/>
        <v>0</v>
      </c>
      <c r="S280" s="9"/>
      <c r="T280" s="54">
        <f t="shared" si="28"/>
        <v>0</v>
      </c>
      <c r="U280" s="54">
        <f t="shared" si="29"/>
        <v>0</v>
      </c>
      <c r="V280" s="54">
        <f t="shared" si="30"/>
        <v>0</v>
      </c>
    </row>
    <row r="281" spans="1:22" ht="51" x14ac:dyDescent="0.2">
      <c r="A281" s="11">
        <f>IF(M281="","",SUBTOTAL(3,$M$5:M281))</f>
        <v>56</v>
      </c>
      <c r="B281" s="370"/>
      <c r="C281" s="371" t="s">
        <v>107</v>
      </c>
      <c r="D281" s="369" t="s">
        <v>334</v>
      </c>
      <c r="E281" s="369"/>
      <c r="F281" s="369" t="s">
        <v>49</v>
      </c>
      <c r="G281" s="44">
        <f>[1]TH!$I$156</f>
        <v>142</v>
      </c>
      <c r="H281" s="369">
        <v>133</v>
      </c>
      <c r="I281" s="39">
        <f t="shared" si="26"/>
        <v>9</v>
      </c>
      <c r="J281" s="368" t="s">
        <v>387</v>
      </c>
      <c r="K281" s="2" t="s">
        <v>549</v>
      </c>
      <c r="L281" s="51">
        <f>'[1]Don gia'!$R$155</f>
        <v>48913</v>
      </c>
      <c r="M281" s="7">
        <f>+'[2]TH lop 6'!$E$119</f>
        <v>28665</v>
      </c>
      <c r="N281" s="21">
        <f>'[3]Lớp 6'!$I$270</f>
        <v>50000</v>
      </c>
      <c r="O281" s="5"/>
      <c r="P281" s="5">
        <f>+[4]L6!$I$250</f>
        <v>55000</v>
      </c>
      <c r="Q281" s="7">
        <f t="shared" si="27"/>
        <v>28665</v>
      </c>
      <c r="R281" s="6">
        <f t="shared" si="25"/>
        <v>3812445</v>
      </c>
      <c r="S281" s="368"/>
      <c r="T281" s="54">
        <f t="shared" si="28"/>
        <v>20248</v>
      </c>
      <c r="U281" s="54">
        <f t="shared" si="29"/>
        <v>6945646</v>
      </c>
      <c r="V281" s="54">
        <f t="shared" si="30"/>
        <v>4070430</v>
      </c>
    </row>
    <row r="282" spans="1:22" ht="25.5" x14ac:dyDescent="0.2">
      <c r="A282" s="11" t="str">
        <f>IF(M282="","",SUBTOTAL(3,$M$5:M282))</f>
        <v/>
      </c>
      <c r="B282" s="370"/>
      <c r="C282" s="371"/>
      <c r="D282" s="369"/>
      <c r="E282" s="369"/>
      <c r="F282" s="369"/>
      <c r="G282" s="45"/>
      <c r="H282" s="369"/>
      <c r="I282" s="39">
        <f t="shared" si="26"/>
        <v>0</v>
      </c>
      <c r="J282" s="368"/>
      <c r="K282" s="2" t="s">
        <v>550</v>
      </c>
      <c r="L282" s="51"/>
      <c r="M282" s="7"/>
      <c r="N282" s="21"/>
      <c r="O282" s="5"/>
      <c r="P282" s="5"/>
      <c r="Q282" s="7">
        <f t="shared" si="27"/>
        <v>0</v>
      </c>
      <c r="R282" s="6">
        <f t="shared" si="25"/>
        <v>0</v>
      </c>
      <c r="S282" s="368"/>
      <c r="T282" s="54">
        <f t="shared" si="28"/>
        <v>0</v>
      </c>
      <c r="U282" s="54">
        <f t="shared" si="29"/>
        <v>0</v>
      </c>
      <c r="V282" s="54">
        <f t="shared" si="30"/>
        <v>0</v>
      </c>
    </row>
    <row r="283" spans="1:22" x14ac:dyDescent="0.2">
      <c r="A283" s="11" t="str">
        <f>IF(M283="","",SUBTOTAL(3,$M$5:M283))</f>
        <v/>
      </c>
      <c r="B283" s="12">
        <v>3</v>
      </c>
      <c r="C283" s="40" t="s">
        <v>98</v>
      </c>
      <c r="D283" s="37"/>
      <c r="E283" s="37"/>
      <c r="F283" s="37"/>
      <c r="G283" s="45"/>
      <c r="H283" s="35"/>
      <c r="I283" s="39">
        <f t="shared" si="26"/>
        <v>0</v>
      </c>
      <c r="J283" s="9"/>
      <c r="K283" s="2"/>
      <c r="L283" s="51"/>
      <c r="M283" s="7"/>
      <c r="N283" s="21"/>
      <c r="O283" s="5"/>
      <c r="P283" s="5"/>
      <c r="Q283" s="7">
        <f t="shared" si="27"/>
        <v>0</v>
      </c>
      <c r="R283" s="6">
        <f t="shared" si="25"/>
        <v>0</v>
      </c>
      <c r="S283" s="9"/>
      <c r="T283" s="54">
        <f t="shared" si="28"/>
        <v>0</v>
      </c>
      <c r="U283" s="54">
        <f t="shared" si="29"/>
        <v>0</v>
      </c>
      <c r="V283" s="54">
        <f t="shared" si="30"/>
        <v>0</v>
      </c>
    </row>
    <row r="284" spans="1:22" ht="38.25" x14ac:dyDescent="0.2">
      <c r="A284" s="11">
        <f>IF(M284="","",SUBTOTAL(3,$M$5:M284))</f>
        <v>57</v>
      </c>
      <c r="B284" s="370"/>
      <c r="C284" s="371" t="s">
        <v>108</v>
      </c>
      <c r="D284" s="369" t="s">
        <v>334</v>
      </c>
      <c r="E284" s="369"/>
      <c r="F284" s="369" t="s">
        <v>49</v>
      </c>
      <c r="G284" s="44">
        <f>[1]TH!$I$158</f>
        <v>140</v>
      </c>
      <c r="H284" s="369">
        <v>131</v>
      </c>
      <c r="I284" s="39">
        <f t="shared" si="26"/>
        <v>9</v>
      </c>
      <c r="J284" s="368" t="s">
        <v>387</v>
      </c>
      <c r="K284" s="2" t="s">
        <v>551</v>
      </c>
      <c r="L284" s="51">
        <f>'[1]Don gia'!$R$157</f>
        <v>48913</v>
      </c>
      <c r="M284" s="7">
        <f>+'[2]TH lop 6'!$E$121</f>
        <v>28665</v>
      </c>
      <c r="N284" s="21">
        <f>'[3]Lớp 6'!$I$272</f>
        <v>50000</v>
      </c>
      <c r="O284" s="5"/>
      <c r="P284" s="5">
        <f>[4]L6!$I$253</f>
        <v>55000</v>
      </c>
      <c r="Q284" s="7">
        <f t="shared" si="27"/>
        <v>28665</v>
      </c>
      <c r="R284" s="6">
        <f t="shared" si="25"/>
        <v>3755115</v>
      </c>
      <c r="S284" s="368"/>
      <c r="T284" s="54">
        <f t="shared" si="28"/>
        <v>20248</v>
      </c>
      <c r="U284" s="54">
        <f t="shared" si="29"/>
        <v>6847820</v>
      </c>
      <c r="V284" s="54">
        <f t="shared" si="30"/>
        <v>4013100</v>
      </c>
    </row>
    <row r="285" spans="1:22" ht="25.5" x14ac:dyDescent="0.2">
      <c r="A285" s="11" t="str">
        <f>IF(M285="","",SUBTOTAL(3,$M$5:M285))</f>
        <v/>
      </c>
      <c r="B285" s="370"/>
      <c r="C285" s="371"/>
      <c r="D285" s="369"/>
      <c r="E285" s="369"/>
      <c r="F285" s="369"/>
      <c r="G285" s="45"/>
      <c r="H285" s="369"/>
      <c r="I285" s="39">
        <f t="shared" si="26"/>
        <v>0</v>
      </c>
      <c r="J285" s="368"/>
      <c r="K285" s="2" t="s">
        <v>550</v>
      </c>
      <c r="L285" s="51"/>
      <c r="M285" s="7"/>
      <c r="N285" s="21"/>
      <c r="O285" s="5"/>
      <c r="P285" s="5"/>
      <c r="Q285" s="7">
        <f t="shared" si="27"/>
        <v>0</v>
      </c>
      <c r="R285" s="6">
        <f t="shared" si="25"/>
        <v>0</v>
      </c>
      <c r="S285" s="368"/>
      <c r="T285" s="54">
        <f t="shared" si="28"/>
        <v>0</v>
      </c>
      <c r="U285" s="54">
        <f t="shared" si="29"/>
        <v>0</v>
      </c>
      <c r="V285" s="54">
        <f t="shared" si="30"/>
        <v>0</v>
      </c>
    </row>
    <row r="286" spans="1:22" ht="51" x14ac:dyDescent="0.2">
      <c r="A286" s="11">
        <f>IF(M286="","",SUBTOTAL(3,$M$5:M286))</f>
        <v>58</v>
      </c>
      <c r="B286" s="370"/>
      <c r="C286" s="371" t="s">
        <v>109</v>
      </c>
      <c r="D286" s="369" t="s">
        <v>334</v>
      </c>
      <c r="E286" s="369"/>
      <c r="F286" s="369" t="s">
        <v>49</v>
      </c>
      <c r="G286" s="44">
        <f>[1]TH!$I$160</f>
        <v>139</v>
      </c>
      <c r="H286" s="369">
        <v>131</v>
      </c>
      <c r="I286" s="39">
        <f t="shared" si="26"/>
        <v>8</v>
      </c>
      <c r="J286" s="368" t="s">
        <v>387</v>
      </c>
      <c r="K286" s="2" t="s">
        <v>552</v>
      </c>
      <c r="L286" s="51">
        <f>'[1]Don gia'!$R$159</f>
        <v>48913</v>
      </c>
      <c r="M286" s="7">
        <f>+'[2]TH lop 6'!$E$122</f>
        <v>28665</v>
      </c>
      <c r="N286" s="21">
        <f>'[3]Lớp 6'!$I$274</f>
        <v>50000</v>
      </c>
      <c r="O286" s="5"/>
      <c r="P286" s="5">
        <f>[4]L6!$I$257</f>
        <v>55000</v>
      </c>
      <c r="Q286" s="7">
        <f t="shared" si="27"/>
        <v>28665</v>
      </c>
      <c r="R286" s="6">
        <f t="shared" si="25"/>
        <v>3755115</v>
      </c>
      <c r="S286" s="368"/>
      <c r="T286" s="54">
        <f t="shared" si="28"/>
        <v>20248</v>
      </c>
      <c r="U286" s="54">
        <f t="shared" si="29"/>
        <v>6798907</v>
      </c>
      <c r="V286" s="54">
        <f t="shared" si="30"/>
        <v>3984435</v>
      </c>
    </row>
    <row r="287" spans="1:22" ht="25.5" x14ac:dyDescent="0.2">
      <c r="A287" s="11" t="str">
        <f>IF(M287="","",SUBTOTAL(3,$M$5:M287))</f>
        <v/>
      </c>
      <c r="B287" s="370"/>
      <c r="C287" s="371"/>
      <c r="D287" s="369"/>
      <c r="E287" s="369"/>
      <c r="F287" s="369"/>
      <c r="G287" s="45"/>
      <c r="H287" s="369"/>
      <c r="I287" s="39">
        <f t="shared" si="26"/>
        <v>0</v>
      </c>
      <c r="J287" s="368"/>
      <c r="K287" s="2" t="s">
        <v>553</v>
      </c>
      <c r="L287" s="51"/>
      <c r="M287" s="7"/>
      <c r="N287" s="21"/>
      <c r="O287" s="5"/>
      <c r="P287" s="5"/>
      <c r="Q287" s="7">
        <f t="shared" si="27"/>
        <v>0</v>
      </c>
      <c r="R287" s="6">
        <f t="shared" si="25"/>
        <v>0</v>
      </c>
      <c r="S287" s="368"/>
      <c r="T287" s="54">
        <f t="shared" si="28"/>
        <v>0</v>
      </c>
      <c r="U287" s="54">
        <f t="shared" si="29"/>
        <v>0</v>
      </c>
      <c r="V287" s="54">
        <f t="shared" si="30"/>
        <v>0</v>
      </c>
    </row>
    <row r="288" spans="1:22" x14ac:dyDescent="0.2">
      <c r="A288" s="11" t="str">
        <f>IF(M288="","",SUBTOTAL(3,$M$5:M288))</f>
        <v/>
      </c>
      <c r="B288" s="12">
        <v>4</v>
      </c>
      <c r="C288" s="40" t="s">
        <v>110</v>
      </c>
      <c r="D288" s="37"/>
      <c r="E288" s="37"/>
      <c r="F288" s="37"/>
      <c r="G288" s="45"/>
      <c r="H288" s="35"/>
      <c r="I288" s="39">
        <f t="shared" si="26"/>
        <v>0</v>
      </c>
      <c r="J288" s="9"/>
      <c r="K288" s="2"/>
      <c r="L288" s="51"/>
      <c r="M288" s="7"/>
      <c r="N288" s="21"/>
      <c r="O288" s="5"/>
      <c r="P288" s="5"/>
      <c r="Q288" s="7">
        <f t="shared" si="27"/>
        <v>0</v>
      </c>
      <c r="R288" s="6">
        <f t="shared" si="25"/>
        <v>0</v>
      </c>
      <c r="S288" s="9"/>
      <c r="T288" s="54">
        <f t="shared" si="28"/>
        <v>0</v>
      </c>
      <c r="U288" s="54">
        <f t="shared" si="29"/>
        <v>0</v>
      </c>
      <c r="V288" s="54">
        <f t="shared" si="30"/>
        <v>0</v>
      </c>
    </row>
    <row r="289" spans="1:22" ht="51" x14ac:dyDescent="0.2">
      <c r="A289" s="11">
        <f>IF(M289="","",SUBTOTAL(3,$M$5:M289))</f>
        <v>59</v>
      </c>
      <c r="B289" s="370"/>
      <c r="C289" s="371" t="s">
        <v>111</v>
      </c>
      <c r="D289" s="369" t="s">
        <v>334</v>
      </c>
      <c r="E289" s="369"/>
      <c r="F289" s="369" t="s">
        <v>49</v>
      </c>
      <c r="G289" s="44">
        <f>[1]TH!$I$162</f>
        <v>141</v>
      </c>
      <c r="H289" s="369">
        <v>132</v>
      </c>
      <c r="I289" s="39">
        <f t="shared" si="26"/>
        <v>9</v>
      </c>
      <c r="J289" s="368" t="s">
        <v>387</v>
      </c>
      <c r="K289" s="2" t="s">
        <v>554</v>
      </c>
      <c r="L289" s="51">
        <f>'[1]Don gia'!$R$161</f>
        <v>48913</v>
      </c>
      <c r="M289" s="7">
        <f>+'[2]TH lop 6'!$E$125</f>
        <v>28665</v>
      </c>
      <c r="N289" s="21">
        <f>'[3]Lớp 6'!$I$277</f>
        <v>50000</v>
      </c>
      <c r="O289" s="5"/>
      <c r="P289" s="5">
        <f>[4]L6!$I$260</f>
        <v>55000</v>
      </c>
      <c r="Q289" s="7">
        <f t="shared" si="27"/>
        <v>28665</v>
      </c>
      <c r="R289" s="6">
        <f t="shared" si="25"/>
        <v>3783780</v>
      </c>
      <c r="S289" s="368"/>
      <c r="T289" s="54">
        <f t="shared" si="28"/>
        <v>20248</v>
      </c>
      <c r="U289" s="54">
        <f t="shared" si="29"/>
        <v>6896733</v>
      </c>
      <c r="V289" s="54">
        <f t="shared" si="30"/>
        <v>4041765</v>
      </c>
    </row>
    <row r="290" spans="1:22" ht="25.5" x14ac:dyDescent="0.2">
      <c r="A290" s="11" t="str">
        <f>IF(M290="","",SUBTOTAL(3,$M$5:M290))</f>
        <v/>
      </c>
      <c r="B290" s="370"/>
      <c r="C290" s="371"/>
      <c r="D290" s="369"/>
      <c r="E290" s="369"/>
      <c r="F290" s="369"/>
      <c r="G290" s="45"/>
      <c r="H290" s="369"/>
      <c r="I290" s="39">
        <f t="shared" si="26"/>
        <v>0</v>
      </c>
      <c r="J290" s="368"/>
      <c r="K290" s="2" t="s">
        <v>555</v>
      </c>
      <c r="L290" s="51"/>
      <c r="M290" s="7"/>
      <c r="N290" s="21"/>
      <c r="O290" s="5"/>
      <c r="P290" s="5"/>
      <c r="Q290" s="7">
        <f t="shared" si="27"/>
        <v>0</v>
      </c>
      <c r="R290" s="6">
        <f t="shared" si="25"/>
        <v>0</v>
      </c>
      <c r="S290" s="368"/>
      <c r="T290" s="54">
        <f t="shared" si="28"/>
        <v>0</v>
      </c>
      <c r="U290" s="54">
        <f t="shared" si="29"/>
        <v>0</v>
      </c>
      <c r="V290" s="54">
        <f t="shared" si="30"/>
        <v>0</v>
      </c>
    </row>
    <row r="291" spans="1:22" ht="25.5" x14ac:dyDescent="0.2">
      <c r="A291" s="11" t="str">
        <f>IF(M291="","",SUBTOTAL(3,$M$5:M291))</f>
        <v/>
      </c>
      <c r="B291" s="370"/>
      <c r="C291" s="371"/>
      <c r="D291" s="369"/>
      <c r="E291" s="369"/>
      <c r="F291" s="369"/>
      <c r="G291" s="45"/>
      <c r="H291" s="369"/>
      <c r="I291" s="39">
        <f t="shared" si="26"/>
        <v>0</v>
      </c>
      <c r="J291" s="368"/>
      <c r="K291" s="2" t="s">
        <v>550</v>
      </c>
      <c r="L291" s="51"/>
      <c r="M291" s="7"/>
      <c r="N291" s="21"/>
      <c r="O291" s="5"/>
      <c r="P291" s="5"/>
      <c r="Q291" s="7">
        <f t="shared" si="27"/>
        <v>0</v>
      </c>
      <c r="R291" s="6">
        <f t="shared" si="25"/>
        <v>0</v>
      </c>
      <c r="S291" s="368"/>
      <c r="T291" s="54">
        <f t="shared" si="28"/>
        <v>0</v>
      </c>
      <c r="U291" s="54">
        <f t="shared" si="29"/>
        <v>0</v>
      </c>
      <c r="V291" s="54">
        <f t="shared" si="30"/>
        <v>0</v>
      </c>
    </row>
    <row r="292" spans="1:22" x14ac:dyDescent="0.2">
      <c r="A292" s="11" t="str">
        <f>IF(M292="","",SUBTOTAL(3,$M$5:M292))</f>
        <v/>
      </c>
      <c r="B292" s="12">
        <v>5</v>
      </c>
      <c r="C292" s="40" t="s">
        <v>102</v>
      </c>
      <c r="D292" s="37"/>
      <c r="E292" s="37"/>
      <c r="F292" s="37"/>
      <c r="G292" s="45"/>
      <c r="H292" s="35"/>
      <c r="I292" s="39">
        <f t="shared" si="26"/>
        <v>0</v>
      </c>
      <c r="J292" s="9"/>
      <c r="K292" s="2"/>
      <c r="L292" s="51"/>
      <c r="M292" s="7"/>
      <c r="N292" s="21"/>
      <c r="O292" s="5"/>
      <c r="P292" s="5"/>
      <c r="Q292" s="7">
        <f t="shared" si="27"/>
        <v>0</v>
      </c>
      <c r="R292" s="6">
        <f t="shared" si="25"/>
        <v>0</v>
      </c>
      <c r="S292" s="9"/>
      <c r="T292" s="54">
        <f t="shared" si="28"/>
        <v>0</v>
      </c>
      <c r="U292" s="54">
        <f t="shared" si="29"/>
        <v>0</v>
      </c>
      <c r="V292" s="54">
        <f t="shared" si="30"/>
        <v>0</v>
      </c>
    </row>
    <row r="293" spans="1:22" ht="38.25" x14ac:dyDescent="0.2">
      <c r="A293" s="11">
        <f>IF(M293="","",SUBTOTAL(3,$M$5:M293))</f>
        <v>60</v>
      </c>
      <c r="B293" s="11"/>
      <c r="C293" s="38" t="s">
        <v>112</v>
      </c>
      <c r="D293" s="35" t="s">
        <v>334</v>
      </c>
      <c r="E293" s="35"/>
      <c r="F293" s="35" t="s">
        <v>49</v>
      </c>
      <c r="G293" s="44">
        <f>[1]TH!$I$164</f>
        <v>141</v>
      </c>
      <c r="H293" s="35">
        <v>132</v>
      </c>
      <c r="I293" s="39">
        <f t="shared" si="26"/>
        <v>9</v>
      </c>
      <c r="J293" s="9" t="s">
        <v>387</v>
      </c>
      <c r="K293" s="2" t="s">
        <v>556</v>
      </c>
      <c r="L293" s="51">
        <f>'[1]Don gia'!$R$163</f>
        <v>48913</v>
      </c>
      <c r="M293" s="7">
        <f>+'[2]TH lop 6'!$E$127</f>
        <v>28665</v>
      </c>
      <c r="N293" s="21">
        <f>'[3]Lớp 6'!$I$281</f>
        <v>50000</v>
      </c>
      <c r="O293" s="5"/>
      <c r="P293" s="5">
        <f>[4]L6!$I$264</f>
        <v>55000</v>
      </c>
      <c r="Q293" s="7">
        <f t="shared" si="27"/>
        <v>28665</v>
      </c>
      <c r="R293" s="6">
        <f t="shared" si="25"/>
        <v>3783780</v>
      </c>
      <c r="S293" s="9"/>
      <c r="T293" s="54">
        <f t="shared" si="28"/>
        <v>20248</v>
      </c>
      <c r="U293" s="54">
        <f t="shared" si="29"/>
        <v>6896733</v>
      </c>
      <c r="V293" s="54">
        <f t="shared" si="30"/>
        <v>4041765</v>
      </c>
    </row>
    <row r="294" spans="1:22" ht="25.5" x14ac:dyDescent="0.2">
      <c r="A294" s="11">
        <f>IF(M294="","",SUBTOTAL(3,$M$5:M294))</f>
        <v>61</v>
      </c>
      <c r="B294" s="370"/>
      <c r="C294" s="371" t="s">
        <v>113</v>
      </c>
      <c r="D294" s="369" t="s">
        <v>334</v>
      </c>
      <c r="E294" s="369"/>
      <c r="F294" s="369" t="s">
        <v>49</v>
      </c>
      <c r="G294" s="44">
        <f>[1]TH!$I$165</f>
        <v>139</v>
      </c>
      <c r="H294" s="369">
        <v>130</v>
      </c>
      <c r="I294" s="39">
        <f t="shared" si="26"/>
        <v>9</v>
      </c>
      <c r="J294" s="368" t="s">
        <v>387</v>
      </c>
      <c r="K294" s="2" t="s">
        <v>557</v>
      </c>
      <c r="L294" s="51">
        <f>'[1]Don gia'!$R$164</f>
        <v>48913</v>
      </c>
      <c r="M294" s="7">
        <f>+'[2]TH lop 6'!$F$128</f>
        <v>3984435</v>
      </c>
      <c r="N294" s="21">
        <f>'[3]Lớp 6'!$I$282</f>
        <v>50000</v>
      </c>
      <c r="O294" s="5"/>
      <c r="P294" s="5">
        <f>[4]L6!$I$265</f>
        <v>55000</v>
      </c>
      <c r="Q294" s="7">
        <f t="shared" si="27"/>
        <v>50000</v>
      </c>
      <c r="R294" s="6">
        <f t="shared" si="25"/>
        <v>6500000</v>
      </c>
      <c r="S294" s="368"/>
      <c r="T294" s="54">
        <f t="shared" si="28"/>
        <v>-1087</v>
      </c>
      <c r="U294" s="54">
        <f t="shared" si="29"/>
        <v>6798907</v>
      </c>
      <c r="V294" s="54">
        <f t="shared" si="30"/>
        <v>6950000</v>
      </c>
    </row>
    <row r="295" spans="1:22" ht="25.5" x14ac:dyDescent="0.2">
      <c r="A295" s="11" t="str">
        <f>IF(M295="","",SUBTOTAL(3,$M$5:M295))</f>
        <v/>
      </c>
      <c r="B295" s="370"/>
      <c r="C295" s="371"/>
      <c r="D295" s="369"/>
      <c r="E295" s="369"/>
      <c r="F295" s="369"/>
      <c r="G295" s="45"/>
      <c r="H295" s="369"/>
      <c r="I295" s="39">
        <f t="shared" si="26"/>
        <v>0</v>
      </c>
      <c r="J295" s="368"/>
      <c r="K295" s="2" t="s">
        <v>558</v>
      </c>
      <c r="L295" s="51"/>
      <c r="M295" s="7"/>
      <c r="N295" s="21"/>
      <c r="O295" s="5"/>
      <c r="P295" s="5"/>
      <c r="Q295" s="7">
        <f t="shared" si="27"/>
        <v>0</v>
      </c>
      <c r="R295" s="6">
        <f t="shared" si="25"/>
        <v>0</v>
      </c>
      <c r="S295" s="368"/>
      <c r="T295" s="54">
        <f t="shared" si="28"/>
        <v>0</v>
      </c>
      <c r="U295" s="54">
        <f t="shared" si="29"/>
        <v>0</v>
      </c>
      <c r="V295" s="54">
        <f t="shared" si="30"/>
        <v>0</v>
      </c>
    </row>
    <row r="296" spans="1:22" x14ac:dyDescent="0.2">
      <c r="A296" s="11" t="str">
        <f>IF(M296="","",SUBTOTAL(3,$M$5:M296))</f>
        <v/>
      </c>
      <c r="B296" s="12">
        <v>6</v>
      </c>
      <c r="C296" s="40" t="s">
        <v>114</v>
      </c>
      <c r="D296" s="37"/>
      <c r="E296" s="37"/>
      <c r="F296" s="37"/>
      <c r="G296" s="45"/>
      <c r="H296" s="35"/>
      <c r="I296" s="39">
        <f t="shared" si="26"/>
        <v>0</v>
      </c>
      <c r="J296" s="9"/>
      <c r="K296" s="2"/>
      <c r="L296" s="51"/>
      <c r="M296" s="7"/>
      <c r="N296" s="21"/>
      <c r="O296" s="5"/>
      <c r="P296" s="5"/>
      <c r="Q296" s="7">
        <f t="shared" si="27"/>
        <v>0</v>
      </c>
      <c r="R296" s="6">
        <f t="shared" si="25"/>
        <v>0</v>
      </c>
      <c r="S296" s="9"/>
      <c r="T296" s="54">
        <f t="shared" si="28"/>
        <v>0</v>
      </c>
      <c r="U296" s="54">
        <f t="shared" si="29"/>
        <v>0</v>
      </c>
      <c r="V296" s="54">
        <f t="shared" si="30"/>
        <v>0</v>
      </c>
    </row>
    <row r="297" spans="1:22" ht="38.25" x14ac:dyDescent="0.2">
      <c r="A297" s="11">
        <f>IF(M297="","",SUBTOTAL(3,$M$5:M297))</f>
        <v>62</v>
      </c>
      <c r="B297" s="370"/>
      <c r="C297" s="371" t="s">
        <v>115</v>
      </c>
      <c r="D297" s="369" t="s">
        <v>334</v>
      </c>
      <c r="E297" s="369"/>
      <c r="F297" s="369" t="s">
        <v>49</v>
      </c>
      <c r="G297" s="44">
        <f>[1]TH!$I$167</f>
        <v>137</v>
      </c>
      <c r="H297" s="369">
        <v>129</v>
      </c>
      <c r="I297" s="39">
        <f t="shared" si="26"/>
        <v>8</v>
      </c>
      <c r="J297" s="368" t="s">
        <v>387</v>
      </c>
      <c r="K297" s="2" t="s">
        <v>559</v>
      </c>
      <c r="L297" s="51">
        <f>'[1]Don gia'!$R$166</f>
        <v>46813</v>
      </c>
      <c r="M297" s="7">
        <f>+'[2]TH lop 6'!$E$130</f>
        <v>28665</v>
      </c>
      <c r="N297" s="21">
        <f>'[3]Lớp 6'!$I$285</f>
        <v>50000</v>
      </c>
      <c r="O297" s="5"/>
      <c r="P297" s="5">
        <f>[4]L6!$I$268</f>
        <v>55000</v>
      </c>
      <c r="Q297" s="7">
        <f t="shared" si="27"/>
        <v>28665</v>
      </c>
      <c r="R297" s="6">
        <f t="shared" si="25"/>
        <v>3697785</v>
      </c>
      <c r="S297" s="368"/>
      <c r="T297" s="54">
        <f t="shared" si="28"/>
        <v>18148</v>
      </c>
      <c r="U297" s="54">
        <f t="shared" si="29"/>
        <v>6413381</v>
      </c>
      <c r="V297" s="54">
        <f t="shared" si="30"/>
        <v>3927105</v>
      </c>
    </row>
    <row r="298" spans="1:22" ht="25.5" x14ac:dyDescent="0.2">
      <c r="A298" s="11" t="str">
        <f>IF(M298="","",SUBTOTAL(3,$M$5:M298))</f>
        <v/>
      </c>
      <c r="B298" s="370"/>
      <c r="C298" s="371"/>
      <c r="D298" s="369"/>
      <c r="E298" s="369"/>
      <c r="F298" s="369"/>
      <c r="G298" s="45"/>
      <c r="H298" s="369"/>
      <c r="I298" s="39">
        <f t="shared" si="26"/>
        <v>0</v>
      </c>
      <c r="J298" s="368"/>
      <c r="K298" s="2" t="s">
        <v>560</v>
      </c>
      <c r="L298" s="51"/>
      <c r="M298" s="7"/>
      <c r="N298" s="21"/>
      <c r="O298" s="5"/>
      <c r="P298" s="5"/>
      <c r="Q298" s="7">
        <f t="shared" si="27"/>
        <v>0</v>
      </c>
      <c r="R298" s="6">
        <f t="shared" si="25"/>
        <v>0</v>
      </c>
      <c r="S298" s="368"/>
      <c r="T298" s="54">
        <f t="shared" si="28"/>
        <v>0</v>
      </c>
      <c r="U298" s="54">
        <f t="shared" si="29"/>
        <v>0</v>
      </c>
      <c r="V298" s="54">
        <f t="shared" si="30"/>
        <v>0</v>
      </c>
    </row>
    <row r="299" spans="1:22" x14ac:dyDescent="0.2">
      <c r="A299" s="11" t="str">
        <f>IF(M299="","",SUBTOTAL(3,$M$5:M299))</f>
        <v/>
      </c>
      <c r="B299" s="11"/>
      <c r="C299" s="40" t="s">
        <v>116</v>
      </c>
      <c r="D299" s="35"/>
      <c r="E299" s="35"/>
      <c r="F299" s="35"/>
      <c r="G299" s="45"/>
      <c r="H299" s="35"/>
      <c r="I299" s="39">
        <f t="shared" si="26"/>
        <v>0</v>
      </c>
      <c r="J299" s="9"/>
      <c r="K299" s="2"/>
      <c r="L299" s="51"/>
      <c r="M299" s="7"/>
      <c r="N299" s="21"/>
      <c r="O299" s="5"/>
      <c r="P299" s="5"/>
      <c r="Q299" s="7">
        <f t="shared" si="27"/>
        <v>0</v>
      </c>
      <c r="R299" s="6">
        <f t="shared" si="25"/>
        <v>0</v>
      </c>
      <c r="S299" s="9"/>
      <c r="T299" s="54">
        <f t="shared" si="28"/>
        <v>0</v>
      </c>
      <c r="U299" s="54">
        <f t="shared" si="29"/>
        <v>0</v>
      </c>
      <c r="V299" s="54">
        <f t="shared" si="30"/>
        <v>0</v>
      </c>
    </row>
    <row r="300" spans="1:22" x14ac:dyDescent="0.2">
      <c r="A300" s="11" t="str">
        <f>IF(M300="","",SUBTOTAL(3,$M$5:M300))</f>
        <v/>
      </c>
      <c r="B300" s="12" t="s">
        <v>21</v>
      </c>
      <c r="C300" s="40" t="s">
        <v>2</v>
      </c>
      <c r="D300" s="37"/>
      <c r="E300" s="37"/>
      <c r="F300" s="37"/>
      <c r="G300" s="45"/>
      <c r="H300" s="35"/>
      <c r="I300" s="39">
        <f t="shared" si="26"/>
        <v>0</v>
      </c>
      <c r="J300" s="9"/>
      <c r="K300" s="2"/>
      <c r="L300" s="51"/>
      <c r="M300" s="7"/>
      <c r="N300" s="21"/>
      <c r="O300" s="5"/>
      <c r="P300" s="5"/>
      <c r="Q300" s="7">
        <f t="shared" si="27"/>
        <v>0</v>
      </c>
      <c r="R300" s="6">
        <f t="shared" si="25"/>
        <v>0</v>
      </c>
      <c r="S300" s="9"/>
      <c r="T300" s="54">
        <f t="shared" si="28"/>
        <v>0</v>
      </c>
      <c r="U300" s="54">
        <f t="shared" si="29"/>
        <v>0</v>
      </c>
      <c r="V300" s="54">
        <f t="shared" si="30"/>
        <v>0</v>
      </c>
    </row>
    <row r="301" spans="1:22" ht="25.5" x14ac:dyDescent="0.2">
      <c r="A301" s="11">
        <f>IF(M301="","",SUBTOTAL(3,$M$5:M301))</f>
        <v>63</v>
      </c>
      <c r="B301" s="370"/>
      <c r="C301" s="371" t="s">
        <v>117</v>
      </c>
      <c r="D301" s="369" t="s">
        <v>334</v>
      </c>
      <c r="E301" s="369" t="s">
        <v>334</v>
      </c>
      <c r="F301" s="369" t="s">
        <v>19</v>
      </c>
      <c r="G301" s="44">
        <f>[1]TH!$I$190</f>
        <v>686</v>
      </c>
      <c r="H301" s="369">
        <v>679</v>
      </c>
      <c r="I301" s="39">
        <f t="shared" si="26"/>
        <v>7</v>
      </c>
      <c r="J301" s="368" t="s">
        <v>387</v>
      </c>
      <c r="K301" s="2" t="s">
        <v>561</v>
      </c>
      <c r="L301" s="51">
        <f>'[1]Don gia'!$R$189</f>
        <v>1878383</v>
      </c>
      <c r="M301" s="7">
        <f>+'[2]TH lop 6'!$E$133</f>
        <v>1646400</v>
      </c>
      <c r="N301" s="21"/>
      <c r="O301" s="20">
        <v>1820000</v>
      </c>
      <c r="P301" s="5">
        <f>[4]L6!$I$272</f>
        <v>2100000</v>
      </c>
      <c r="Q301" s="7">
        <f t="shared" si="27"/>
        <v>1646400</v>
      </c>
      <c r="R301" s="6">
        <f t="shared" si="25"/>
        <v>1117905600</v>
      </c>
      <c r="S301" s="368"/>
      <c r="T301" s="54">
        <f t="shared" si="28"/>
        <v>231983</v>
      </c>
      <c r="U301" s="54">
        <f t="shared" si="29"/>
        <v>1288570738</v>
      </c>
      <c r="V301" s="54">
        <f t="shared" si="30"/>
        <v>1129430400</v>
      </c>
    </row>
    <row r="302" spans="1:22" ht="25.5" x14ac:dyDescent="0.2">
      <c r="A302" s="11" t="str">
        <f>IF(M302="","",SUBTOTAL(3,$M$5:M302))</f>
        <v/>
      </c>
      <c r="B302" s="370"/>
      <c r="C302" s="371"/>
      <c r="D302" s="369"/>
      <c r="E302" s="369"/>
      <c r="F302" s="369"/>
      <c r="G302" s="45"/>
      <c r="H302" s="369"/>
      <c r="I302" s="39">
        <f t="shared" si="26"/>
        <v>0</v>
      </c>
      <c r="J302" s="368"/>
      <c r="K302" s="2" t="s">
        <v>562</v>
      </c>
      <c r="L302" s="51"/>
      <c r="M302" s="7"/>
      <c r="N302" s="21"/>
      <c r="O302" s="3"/>
      <c r="P302" s="5"/>
      <c r="Q302" s="7">
        <f t="shared" si="27"/>
        <v>0</v>
      </c>
      <c r="R302" s="6">
        <f t="shared" si="25"/>
        <v>0</v>
      </c>
      <c r="S302" s="368"/>
      <c r="T302" s="54">
        <f t="shared" si="28"/>
        <v>0</v>
      </c>
      <c r="U302" s="54">
        <f t="shared" si="29"/>
        <v>0</v>
      </c>
      <c r="V302" s="54">
        <f t="shared" si="30"/>
        <v>0</v>
      </c>
    </row>
    <row r="303" spans="1:22" ht="25.5" x14ac:dyDescent="0.2">
      <c r="A303" s="11" t="str">
        <f>IF(M303="","",SUBTOTAL(3,$M$5:M303))</f>
        <v/>
      </c>
      <c r="B303" s="370"/>
      <c r="C303" s="371"/>
      <c r="D303" s="369"/>
      <c r="E303" s="369"/>
      <c r="F303" s="369"/>
      <c r="G303" s="45"/>
      <c r="H303" s="369"/>
      <c r="I303" s="39">
        <f t="shared" si="26"/>
        <v>0</v>
      </c>
      <c r="J303" s="368"/>
      <c r="K303" s="2" t="s">
        <v>420</v>
      </c>
      <c r="L303" s="51"/>
      <c r="M303" s="7"/>
      <c r="N303" s="21"/>
      <c r="O303" s="3"/>
      <c r="P303" s="5"/>
      <c r="Q303" s="7">
        <f t="shared" si="27"/>
        <v>0</v>
      </c>
      <c r="R303" s="6">
        <f t="shared" si="25"/>
        <v>0</v>
      </c>
      <c r="S303" s="368"/>
      <c r="T303" s="54">
        <f t="shared" si="28"/>
        <v>0</v>
      </c>
      <c r="U303" s="54">
        <f t="shared" si="29"/>
        <v>0</v>
      </c>
      <c r="V303" s="54">
        <f t="shared" si="30"/>
        <v>0</v>
      </c>
    </row>
    <row r="304" spans="1:22" ht="76.5" x14ac:dyDescent="0.2">
      <c r="A304" s="11">
        <f>IF(M304="","",SUBTOTAL(3,$M$5:M304))</f>
        <v>64</v>
      </c>
      <c r="B304" s="11"/>
      <c r="C304" s="38" t="s">
        <v>118</v>
      </c>
      <c r="D304" s="35" t="s">
        <v>334</v>
      </c>
      <c r="E304" s="35" t="s">
        <v>334</v>
      </c>
      <c r="F304" s="35" t="s">
        <v>12</v>
      </c>
      <c r="G304" s="44">
        <f>[1]TH!$I$191</f>
        <v>657</v>
      </c>
      <c r="H304" s="35">
        <v>651</v>
      </c>
      <c r="I304" s="39">
        <f t="shared" si="26"/>
        <v>6</v>
      </c>
      <c r="J304" s="9" t="s">
        <v>387</v>
      </c>
      <c r="K304" s="2" t="s">
        <v>563</v>
      </c>
      <c r="L304" s="51">
        <f>'[1]Don gia'!$R$190</f>
        <v>974000</v>
      </c>
      <c r="M304" s="7">
        <f>+'[2]TH lop 6'!$E$134</f>
        <v>1617000</v>
      </c>
      <c r="N304" s="21"/>
      <c r="O304" s="5">
        <v>866000</v>
      </c>
      <c r="P304" s="5">
        <f>[4]L6!$I$275</f>
        <v>1140000</v>
      </c>
      <c r="Q304" s="7">
        <f t="shared" si="27"/>
        <v>866000</v>
      </c>
      <c r="R304" s="6">
        <f t="shared" ref="R304:R367" si="31">Q304*H304</f>
        <v>563766000</v>
      </c>
      <c r="S304" s="9"/>
      <c r="T304" s="54">
        <f t="shared" si="28"/>
        <v>108000</v>
      </c>
      <c r="U304" s="54">
        <f t="shared" si="29"/>
        <v>639918000</v>
      </c>
      <c r="V304" s="54">
        <f t="shared" si="30"/>
        <v>568962000</v>
      </c>
    </row>
    <row r="305" spans="1:22" ht="89.25" x14ac:dyDescent="0.2">
      <c r="A305" s="11">
        <f>IF(M305="","",SUBTOTAL(3,$M$5:M305))</f>
        <v>65</v>
      </c>
      <c r="B305" s="11"/>
      <c r="C305" s="38" t="s">
        <v>119</v>
      </c>
      <c r="D305" s="35" t="s">
        <v>334</v>
      </c>
      <c r="E305" s="35" t="s">
        <v>334</v>
      </c>
      <c r="F305" s="35" t="s">
        <v>19</v>
      </c>
      <c r="G305" s="44">
        <f>[1]TH!$I$192</f>
        <v>285</v>
      </c>
      <c r="H305" s="35">
        <v>279</v>
      </c>
      <c r="I305" s="39">
        <f t="shared" si="26"/>
        <v>6</v>
      </c>
      <c r="J305" s="9" t="s">
        <v>387</v>
      </c>
      <c r="K305" s="2" t="s">
        <v>564</v>
      </c>
      <c r="L305" s="51">
        <f>'[1]Don gia'!$R$191</f>
        <v>1300000</v>
      </c>
      <c r="M305" s="7">
        <f>+'[2]TH lop 6'!E135</f>
        <v>1639050</v>
      </c>
      <c r="N305" s="21"/>
      <c r="O305" s="5">
        <v>1300000</v>
      </c>
      <c r="P305" s="5">
        <f>[4]L6!$I$276</f>
        <v>1500000</v>
      </c>
      <c r="Q305" s="7">
        <f t="shared" si="27"/>
        <v>1300000</v>
      </c>
      <c r="R305" s="6">
        <f t="shared" si="31"/>
        <v>362700000</v>
      </c>
      <c r="S305" s="9"/>
      <c r="T305" s="54">
        <f t="shared" si="28"/>
        <v>0</v>
      </c>
      <c r="U305" s="54">
        <f t="shared" si="29"/>
        <v>370500000</v>
      </c>
      <c r="V305" s="54">
        <f t="shared" si="30"/>
        <v>370500000</v>
      </c>
    </row>
    <row r="306" spans="1:22" x14ac:dyDescent="0.2">
      <c r="A306" s="11">
        <f>IF(M306="","",SUBTOTAL(3,$M$5:M306))</f>
        <v>66</v>
      </c>
      <c r="B306" s="370"/>
      <c r="C306" s="371" t="s">
        <v>120</v>
      </c>
      <c r="D306" s="369" t="s">
        <v>334</v>
      </c>
      <c r="E306" s="369" t="s">
        <v>334</v>
      </c>
      <c r="F306" s="369" t="s">
        <v>19</v>
      </c>
      <c r="G306" s="44">
        <f>[1]TH!$I$193</f>
        <v>651</v>
      </c>
      <c r="H306" s="369">
        <v>646</v>
      </c>
      <c r="I306" s="39">
        <f t="shared" si="26"/>
        <v>5</v>
      </c>
      <c r="J306" s="368" t="s">
        <v>387</v>
      </c>
      <c r="K306" s="2" t="s">
        <v>565</v>
      </c>
      <c r="L306" s="51">
        <f>'[1]Don gia'!$R$192</f>
        <v>36198</v>
      </c>
      <c r="M306" s="7">
        <f>+'[2]TH lop 6'!E136</f>
        <v>176400</v>
      </c>
      <c r="N306" s="21"/>
      <c r="O306" s="20">
        <v>99000</v>
      </c>
      <c r="P306" s="5">
        <f>[4]L6!$I$277</f>
        <v>160000</v>
      </c>
      <c r="Q306" s="7">
        <f t="shared" si="27"/>
        <v>99000</v>
      </c>
      <c r="R306" s="6">
        <f t="shared" si="31"/>
        <v>63954000</v>
      </c>
      <c r="S306" s="368"/>
      <c r="T306" s="54">
        <f t="shared" si="28"/>
        <v>-62802</v>
      </c>
      <c r="U306" s="54">
        <f t="shared" si="29"/>
        <v>23564898</v>
      </c>
      <c r="V306" s="54">
        <f t="shared" si="30"/>
        <v>64449000</v>
      </c>
    </row>
    <row r="307" spans="1:22" ht="25.5" x14ac:dyDescent="0.2">
      <c r="A307" s="11" t="str">
        <f>IF(M307="","",SUBTOTAL(3,$M$5:M307))</f>
        <v/>
      </c>
      <c r="B307" s="370"/>
      <c r="C307" s="371"/>
      <c r="D307" s="369"/>
      <c r="E307" s="369"/>
      <c r="F307" s="369"/>
      <c r="G307" s="45"/>
      <c r="H307" s="369"/>
      <c r="I307" s="39">
        <f t="shared" si="26"/>
        <v>0</v>
      </c>
      <c r="J307" s="368"/>
      <c r="K307" s="2" t="s">
        <v>420</v>
      </c>
      <c r="L307" s="51"/>
      <c r="M307" s="7"/>
      <c r="N307" s="21"/>
      <c r="O307" s="3"/>
      <c r="P307" s="5"/>
      <c r="Q307" s="7">
        <f t="shared" si="27"/>
        <v>0</v>
      </c>
      <c r="R307" s="6">
        <f t="shared" si="31"/>
        <v>0</v>
      </c>
      <c r="S307" s="368"/>
      <c r="T307" s="54">
        <f t="shared" si="28"/>
        <v>0</v>
      </c>
      <c r="U307" s="54">
        <f t="shared" si="29"/>
        <v>0</v>
      </c>
      <c r="V307" s="54">
        <f t="shared" si="30"/>
        <v>0</v>
      </c>
    </row>
    <row r="308" spans="1:22" ht="51" x14ac:dyDescent="0.2">
      <c r="A308" s="11">
        <f>IF(M308="","",SUBTOTAL(3,$M$5:M308))</f>
        <v>67</v>
      </c>
      <c r="B308" s="11"/>
      <c r="C308" s="38" t="s">
        <v>121</v>
      </c>
      <c r="D308" s="35" t="s">
        <v>334</v>
      </c>
      <c r="E308" s="35" t="s">
        <v>334</v>
      </c>
      <c r="F308" s="35" t="s">
        <v>19</v>
      </c>
      <c r="G308" s="44">
        <f>[1]TH!$I$194</f>
        <v>786</v>
      </c>
      <c r="H308" s="35">
        <v>786</v>
      </c>
      <c r="I308" s="39">
        <f t="shared" si="26"/>
        <v>0</v>
      </c>
      <c r="J308" s="9" t="s">
        <v>387</v>
      </c>
      <c r="K308" s="2" t="s">
        <v>566</v>
      </c>
      <c r="L308" s="51">
        <f>'[1]Don gia'!$R$193</f>
        <v>200000</v>
      </c>
      <c r="M308" s="7">
        <f>+'[2]TH lop 6'!E137</f>
        <v>661500</v>
      </c>
      <c r="N308" s="21"/>
      <c r="O308" s="5">
        <v>288000</v>
      </c>
      <c r="P308" s="5">
        <f>+[4]L6!$I$279</f>
        <v>300000</v>
      </c>
      <c r="Q308" s="7">
        <f t="shared" si="27"/>
        <v>288000</v>
      </c>
      <c r="R308" s="6">
        <f t="shared" si="31"/>
        <v>226368000</v>
      </c>
      <c r="S308" s="9"/>
      <c r="T308" s="54">
        <f t="shared" si="28"/>
        <v>-88000</v>
      </c>
      <c r="U308" s="54">
        <f t="shared" si="29"/>
        <v>157200000</v>
      </c>
      <c r="V308" s="54">
        <f t="shared" si="30"/>
        <v>226368000</v>
      </c>
    </row>
    <row r="309" spans="1:22" x14ac:dyDescent="0.2">
      <c r="A309" s="11">
        <f>IF(M309="","",SUBTOTAL(3,$M$5:M309))</f>
        <v>68</v>
      </c>
      <c r="B309" s="11"/>
      <c r="C309" s="38" t="s">
        <v>122</v>
      </c>
      <c r="D309" s="35" t="s">
        <v>334</v>
      </c>
      <c r="E309" s="35" t="s">
        <v>334</v>
      </c>
      <c r="F309" s="35" t="s">
        <v>123</v>
      </c>
      <c r="G309" s="44">
        <f>[1]TH!$I$195</f>
        <v>753</v>
      </c>
      <c r="H309" s="35">
        <v>746</v>
      </c>
      <c r="I309" s="39">
        <f t="shared" si="26"/>
        <v>7</v>
      </c>
      <c r="J309" s="9" t="s">
        <v>387</v>
      </c>
      <c r="K309" s="2" t="s">
        <v>567</v>
      </c>
      <c r="L309" s="51">
        <f>'[1]Don gia'!$R$194</f>
        <v>300000</v>
      </c>
      <c r="M309" s="7">
        <f>+'[2]TH lop 6'!E138</f>
        <v>418950</v>
      </c>
      <c r="N309" s="21"/>
      <c r="O309" s="5">
        <v>263000</v>
      </c>
      <c r="P309" s="5">
        <f>+[4]L6!$I$280</f>
        <v>320000</v>
      </c>
      <c r="Q309" s="7">
        <f t="shared" si="27"/>
        <v>263000</v>
      </c>
      <c r="R309" s="6">
        <f t="shared" si="31"/>
        <v>196198000</v>
      </c>
      <c r="S309" s="9"/>
      <c r="T309" s="54">
        <f t="shared" si="28"/>
        <v>37000</v>
      </c>
      <c r="U309" s="54">
        <f t="shared" si="29"/>
        <v>225900000</v>
      </c>
      <c r="V309" s="54">
        <f t="shared" si="30"/>
        <v>198039000</v>
      </c>
    </row>
    <row r="310" spans="1:22" ht="51" x14ac:dyDescent="0.2">
      <c r="A310" s="11">
        <f>IF(M310="","",SUBTOTAL(3,$M$5:M310))</f>
        <v>69</v>
      </c>
      <c r="B310" s="11"/>
      <c r="C310" s="38" t="s">
        <v>124</v>
      </c>
      <c r="D310" s="35" t="s">
        <v>334</v>
      </c>
      <c r="E310" s="35" t="s">
        <v>334</v>
      </c>
      <c r="F310" s="35" t="s">
        <v>19</v>
      </c>
      <c r="G310" s="44">
        <f>[1]TH!$I$196</f>
        <v>758</v>
      </c>
      <c r="H310" s="35">
        <v>753</v>
      </c>
      <c r="I310" s="39">
        <f t="shared" si="26"/>
        <v>5</v>
      </c>
      <c r="J310" s="9" t="s">
        <v>387</v>
      </c>
      <c r="K310" s="2" t="s">
        <v>568</v>
      </c>
      <c r="L310" s="51">
        <f>'[1]Don gia'!$R$195</f>
        <v>250000</v>
      </c>
      <c r="M310" s="7">
        <f>+'[2]TH lop 6'!E139</f>
        <v>499799.99999999994</v>
      </c>
      <c r="N310" s="21"/>
      <c r="O310" s="5">
        <v>334000</v>
      </c>
      <c r="P310" s="5">
        <f>+[4]L6!$I$281</f>
        <v>550000</v>
      </c>
      <c r="Q310" s="7">
        <f t="shared" si="27"/>
        <v>334000</v>
      </c>
      <c r="R310" s="6">
        <f t="shared" si="31"/>
        <v>251502000</v>
      </c>
      <c r="S310" s="9"/>
      <c r="T310" s="54">
        <f t="shared" si="28"/>
        <v>-84000</v>
      </c>
      <c r="U310" s="54">
        <f t="shared" si="29"/>
        <v>189500000</v>
      </c>
      <c r="V310" s="54">
        <f t="shared" si="30"/>
        <v>253172000</v>
      </c>
    </row>
    <row r="311" spans="1:22" ht="25.5" x14ac:dyDescent="0.2">
      <c r="A311" s="11">
        <f>IF(M311="","",SUBTOTAL(3,$M$5:M311))</f>
        <v>70</v>
      </c>
      <c r="B311" s="11"/>
      <c r="C311" s="38" t="s">
        <v>125</v>
      </c>
      <c r="D311" s="35" t="s">
        <v>334</v>
      </c>
      <c r="E311" s="35" t="s">
        <v>334</v>
      </c>
      <c r="F311" s="35" t="s">
        <v>12</v>
      </c>
      <c r="G311" s="44">
        <f>[1]TH!$I$197</f>
        <v>786</v>
      </c>
      <c r="H311" s="35">
        <v>689</v>
      </c>
      <c r="I311" s="39">
        <f t="shared" si="26"/>
        <v>97</v>
      </c>
      <c r="J311" s="9" t="s">
        <v>387</v>
      </c>
      <c r="K311" s="2" t="s">
        <v>569</v>
      </c>
      <c r="L311" s="51">
        <f>'[1]Don gia'!$R$196</f>
        <v>50000</v>
      </c>
      <c r="M311" s="7">
        <f>+'[2]TH lop 6'!E140</f>
        <v>426300</v>
      </c>
      <c r="N311" s="21"/>
      <c r="O311" s="5">
        <v>248000</v>
      </c>
      <c r="P311" s="5">
        <f>+[4]L6!$I$282</f>
        <v>350000</v>
      </c>
      <c r="Q311" s="7">
        <f t="shared" si="27"/>
        <v>248000</v>
      </c>
      <c r="R311" s="6">
        <f t="shared" si="31"/>
        <v>170872000</v>
      </c>
      <c r="S311" s="9"/>
      <c r="T311" s="54">
        <f t="shared" si="28"/>
        <v>-198000</v>
      </c>
      <c r="U311" s="54">
        <f t="shared" si="29"/>
        <v>39300000</v>
      </c>
      <c r="V311" s="54">
        <f t="shared" si="30"/>
        <v>194928000</v>
      </c>
    </row>
    <row r="312" spans="1:22" x14ac:dyDescent="0.2">
      <c r="A312" s="11">
        <f>IF(M312="","",SUBTOTAL(3,$M$5:M312))</f>
        <v>71</v>
      </c>
      <c r="B312" s="11"/>
      <c r="C312" s="38" t="s">
        <v>126</v>
      </c>
      <c r="D312" s="35" t="s">
        <v>334</v>
      </c>
      <c r="E312" s="35" t="s">
        <v>334</v>
      </c>
      <c r="F312" s="35" t="s">
        <v>127</v>
      </c>
      <c r="G312" s="44">
        <f>[1]TH!$I$198</f>
        <v>718</v>
      </c>
      <c r="H312" s="35">
        <v>704</v>
      </c>
      <c r="I312" s="39">
        <f t="shared" si="26"/>
        <v>14</v>
      </c>
      <c r="J312" s="9" t="s">
        <v>387</v>
      </c>
      <c r="K312" s="2" t="s">
        <v>570</v>
      </c>
      <c r="L312" s="51">
        <f>'[1]Don gia'!$R$197</f>
        <v>10000</v>
      </c>
      <c r="M312" s="7">
        <f>+'[2]TH lop 6'!E141</f>
        <v>169050</v>
      </c>
      <c r="N312" s="21"/>
      <c r="O312" s="5">
        <v>30000</v>
      </c>
      <c r="P312" s="5">
        <f>+[4]L6!$I$283</f>
        <v>129700</v>
      </c>
      <c r="Q312" s="7">
        <f t="shared" si="27"/>
        <v>30000</v>
      </c>
      <c r="R312" s="6">
        <f t="shared" si="31"/>
        <v>21120000</v>
      </c>
      <c r="S312" s="9"/>
      <c r="T312" s="54">
        <f t="shared" si="28"/>
        <v>-20000</v>
      </c>
      <c r="U312" s="54">
        <f t="shared" si="29"/>
        <v>7180000</v>
      </c>
      <c r="V312" s="54">
        <f t="shared" si="30"/>
        <v>21540000</v>
      </c>
    </row>
    <row r="313" spans="1:22" ht="38.25" x14ac:dyDescent="0.2">
      <c r="A313" s="11">
        <f>IF(M313="","",SUBTOTAL(3,$M$5:M313))</f>
        <v>72</v>
      </c>
      <c r="B313" s="11"/>
      <c r="C313" s="38" t="s">
        <v>128</v>
      </c>
      <c r="D313" s="35" t="s">
        <v>334</v>
      </c>
      <c r="E313" s="35" t="s">
        <v>334</v>
      </c>
      <c r="F313" s="35" t="s">
        <v>19</v>
      </c>
      <c r="G313" s="44">
        <f>[1]TH!$I$199</f>
        <v>214</v>
      </c>
      <c r="H313" s="35">
        <v>207</v>
      </c>
      <c r="I313" s="39">
        <f t="shared" si="26"/>
        <v>7</v>
      </c>
      <c r="J313" s="9" t="s">
        <v>387</v>
      </c>
      <c r="K313" s="2" t="s">
        <v>571</v>
      </c>
      <c r="L313" s="51">
        <f>'[1]Don gia'!$R$198</f>
        <v>350000</v>
      </c>
      <c r="M313" s="7">
        <f>+'[2]TH lop 6'!E142</f>
        <v>793800</v>
      </c>
      <c r="N313" s="21"/>
      <c r="O313" s="5">
        <v>470000</v>
      </c>
      <c r="P313" s="5">
        <f>[4]L6!$I$284</f>
        <v>500000</v>
      </c>
      <c r="Q313" s="7">
        <f t="shared" si="27"/>
        <v>470000</v>
      </c>
      <c r="R313" s="6">
        <f t="shared" si="31"/>
        <v>97290000</v>
      </c>
      <c r="S313" s="9"/>
      <c r="T313" s="54">
        <f t="shared" si="28"/>
        <v>-120000</v>
      </c>
      <c r="U313" s="54">
        <f t="shared" si="29"/>
        <v>74900000</v>
      </c>
      <c r="V313" s="54">
        <f t="shared" si="30"/>
        <v>100580000</v>
      </c>
    </row>
    <row r="314" spans="1:22" ht="25.5" customHeight="1" x14ac:dyDescent="0.2">
      <c r="A314" s="11">
        <f>IF(M314="","",SUBTOTAL(3,$M$5:M314))</f>
        <v>73</v>
      </c>
      <c r="B314" s="11"/>
      <c r="C314" s="38" t="s">
        <v>129</v>
      </c>
      <c r="D314" s="35" t="s">
        <v>334</v>
      </c>
      <c r="E314" s="35" t="s">
        <v>334</v>
      </c>
      <c r="F314" s="35" t="s">
        <v>19</v>
      </c>
      <c r="G314" s="44">
        <f>[1]TH!$I$200</f>
        <v>244</v>
      </c>
      <c r="H314" s="35">
        <v>239</v>
      </c>
      <c r="I314" s="39">
        <f t="shared" si="26"/>
        <v>5</v>
      </c>
      <c r="J314" s="9" t="s">
        <v>387</v>
      </c>
      <c r="K314" s="2" t="s">
        <v>572</v>
      </c>
      <c r="L314" s="51">
        <f>'[1]Don gia'!$R$199</f>
        <v>900000</v>
      </c>
      <c r="M314" s="7">
        <f>+'[2]TH lop 6'!E143</f>
        <v>1624350</v>
      </c>
      <c r="N314" s="21"/>
      <c r="O314" s="5">
        <v>1361000</v>
      </c>
      <c r="P314" s="5">
        <f>+[4]L6!$I$285</f>
        <v>2450000</v>
      </c>
      <c r="Q314" s="7">
        <f t="shared" si="27"/>
        <v>1361000</v>
      </c>
      <c r="R314" s="6">
        <f t="shared" si="31"/>
        <v>325279000</v>
      </c>
      <c r="S314" s="9"/>
      <c r="T314" s="54">
        <f t="shared" si="28"/>
        <v>-461000</v>
      </c>
      <c r="U314" s="54">
        <f t="shared" si="29"/>
        <v>219600000</v>
      </c>
      <c r="V314" s="54">
        <f t="shared" si="30"/>
        <v>332084000</v>
      </c>
    </row>
    <row r="315" spans="1:22" ht="63.75" x14ac:dyDescent="0.2">
      <c r="A315" s="11">
        <f>IF(M315="","",SUBTOTAL(3,$M$5:M315))</f>
        <v>74</v>
      </c>
      <c r="B315" s="11"/>
      <c r="C315" s="38" t="s">
        <v>130</v>
      </c>
      <c r="D315" s="35" t="s">
        <v>334</v>
      </c>
      <c r="E315" s="35" t="s">
        <v>334</v>
      </c>
      <c r="F315" s="35" t="s">
        <v>19</v>
      </c>
      <c r="G315" s="44">
        <f>[1]TH!$I$201</f>
        <v>468</v>
      </c>
      <c r="H315" s="35">
        <v>465</v>
      </c>
      <c r="I315" s="39">
        <f t="shared" si="26"/>
        <v>3</v>
      </c>
      <c r="J315" s="9" t="s">
        <v>387</v>
      </c>
      <c r="K315" s="2" t="s">
        <v>573</v>
      </c>
      <c r="L315" s="51">
        <f>'[1]Don gia'!$R$200</f>
        <v>200000</v>
      </c>
      <c r="M315" s="7">
        <f>+'[2]TH lop 6'!E144</f>
        <v>198450</v>
      </c>
      <c r="N315" s="21"/>
      <c r="O315" s="5">
        <v>232000</v>
      </c>
      <c r="P315" s="5">
        <f>+[4]L6!$I$286</f>
        <v>2250000</v>
      </c>
      <c r="Q315" s="7">
        <f t="shared" si="27"/>
        <v>198450</v>
      </c>
      <c r="R315" s="6">
        <f t="shared" si="31"/>
        <v>92279250</v>
      </c>
      <c r="S315" s="9"/>
      <c r="T315" s="54">
        <f t="shared" si="28"/>
        <v>1550</v>
      </c>
      <c r="U315" s="54">
        <f t="shared" si="29"/>
        <v>93600000</v>
      </c>
      <c r="V315" s="54">
        <f t="shared" si="30"/>
        <v>92874600</v>
      </c>
    </row>
    <row r="316" spans="1:22" ht="76.5" x14ac:dyDescent="0.2">
      <c r="A316" s="11">
        <f>IF(M316="","",SUBTOTAL(3,$M$5:M316))</f>
        <v>75</v>
      </c>
      <c r="B316" s="11"/>
      <c r="C316" s="38" t="s">
        <v>131</v>
      </c>
      <c r="D316" s="35" t="s">
        <v>334</v>
      </c>
      <c r="E316" s="35" t="s">
        <v>334</v>
      </c>
      <c r="F316" s="35" t="s">
        <v>19</v>
      </c>
      <c r="G316" s="44">
        <f>[1]TH!$I$202</f>
        <v>130</v>
      </c>
      <c r="H316" s="35">
        <v>124</v>
      </c>
      <c r="I316" s="39">
        <f t="shared" si="26"/>
        <v>6</v>
      </c>
      <c r="J316" s="9" t="s">
        <v>387</v>
      </c>
      <c r="K316" s="2" t="s">
        <v>574</v>
      </c>
      <c r="L316" s="51">
        <f>'[1]Don gia'!$R$201</f>
        <v>21735000</v>
      </c>
      <c r="M316" s="7">
        <f>+'[2]TH lop 6'!E145</f>
        <v>20580000</v>
      </c>
      <c r="N316" s="21"/>
      <c r="O316" s="5">
        <v>20000000</v>
      </c>
      <c r="P316" s="5">
        <f>+[4]L6!$I$287</f>
        <v>26250000</v>
      </c>
      <c r="Q316" s="7">
        <f t="shared" si="27"/>
        <v>20000000</v>
      </c>
      <c r="R316" s="6">
        <f t="shared" si="31"/>
        <v>2480000000</v>
      </c>
      <c r="S316" s="9"/>
      <c r="T316" s="54">
        <f t="shared" si="28"/>
        <v>1735000</v>
      </c>
      <c r="U316" s="54">
        <f t="shared" si="29"/>
        <v>2825550000</v>
      </c>
      <c r="V316" s="54">
        <f t="shared" si="30"/>
        <v>2600000000</v>
      </c>
    </row>
    <row r="317" spans="1:22" x14ac:dyDescent="0.2">
      <c r="A317" s="11">
        <f>IF(M317="","",SUBTOTAL(3,$M$5:M317))</f>
        <v>76</v>
      </c>
      <c r="B317" s="370"/>
      <c r="C317" s="371" t="s">
        <v>132</v>
      </c>
      <c r="D317" s="369" t="s">
        <v>334</v>
      </c>
      <c r="E317" s="369" t="s">
        <v>334</v>
      </c>
      <c r="F317" s="369" t="s">
        <v>19</v>
      </c>
      <c r="G317" s="44">
        <f>[1]TH!$I$203</f>
        <v>244</v>
      </c>
      <c r="H317" s="369">
        <v>239</v>
      </c>
      <c r="I317" s="39">
        <f t="shared" si="26"/>
        <v>5</v>
      </c>
      <c r="J317" s="368" t="s">
        <v>387</v>
      </c>
      <c r="K317" s="2" t="s">
        <v>575</v>
      </c>
      <c r="L317" s="51">
        <f>'[1]Don gia'!$R$202</f>
        <v>90000</v>
      </c>
      <c r="M317" s="7">
        <f>+'[2]TH lop 6'!E146</f>
        <v>2940000</v>
      </c>
      <c r="N317" s="21"/>
      <c r="O317" s="5">
        <v>2068000</v>
      </c>
      <c r="P317" s="5">
        <f>+[4]L6!$I$288</f>
        <v>200000</v>
      </c>
      <c r="Q317" s="7">
        <f t="shared" si="27"/>
        <v>200000</v>
      </c>
      <c r="R317" s="6">
        <f t="shared" si="31"/>
        <v>47800000</v>
      </c>
      <c r="S317" s="368"/>
      <c r="T317" s="54">
        <f t="shared" si="28"/>
        <v>-110000</v>
      </c>
      <c r="U317" s="54">
        <f t="shared" si="29"/>
        <v>21960000</v>
      </c>
      <c r="V317" s="54">
        <f t="shared" si="30"/>
        <v>48800000</v>
      </c>
    </row>
    <row r="318" spans="1:22" x14ac:dyDescent="0.2">
      <c r="A318" s="11" t="str">
        <f>IF(M318="","",SUBTOTAL(3,$M$5:M318))</f>
        <v/>
      </c>
      <c r="B318" s="370"/>
      <c r="C318" s="371"/>
      <c r="D318" s="369"/>
      <c r="E318" s="369"/>
      <c r="F318" s="369"/>
      <c r="G318" s="45"/>
      <c r="H318" s="369"/>
      <c r="I318" s="39">
        <f t="shared" si="26"/>
        <v>0</v>
      </c>
      <c r="J318" s="368"/>
      <c r="K318" s="2" t="s">
        <v>576</v>
      </c>
      <c r="L318" s="51"/>
      <c r="M318" s="7"/>
      <c r="N318" s="21"/>
      <c r="O318" s="5"/>
      <c r="P318" s="5"/>
      <c r="Q318" s="7">
        <f t="shared" si="27"/>
        <v>0</v>
      </c>
      <c r="R318" s="6">
        <f t="shared" si="31"/>
        <v>0</v>
      </c>
      <c r="S318" s="368"/>
      <c r="T318" s="54">
        <f t="shared" si="28"/>
        <v>0</v>
      </c>
      <c r="U318" s="54">
        <f t="shared" si="29"/>
        <v>0</v>
      </c>
      <c r="V318" s="54">
        <f t="shared" si="30"/>
        <v>0</v>
      </c>
    </row>
    <row r="319" spans="1:22" x14ac:dyDescent="0.2">
      <c r="A319" s="11">
        <f>IF(M319="","",SUBTOTAL(3,$M$5:M319))</f>
        <v>77</v>
      </c>
      <c r="B319" s="370"/>
      <c r="C319" s="371" t="s">
        <v>133</v>
      </c>
      <c r="D319" s="369" t="s">
        <v>334</v>
      </c>
      <c r="E319" s="369" t="s">
        <v>334</v>
      </c>
      <c r="F319" s="369" t="s">
        <v>19</v>
      </c>
      <c r="G319" s="44">
        <f>[1]TH!$I$204</f>
        <v>238</v>
      </c>
      <c r="H319" s="369">
        <v>233</v>
      </c>
      <c r="I319" s="39">
        <f t="shared" si="26"/>
        <v>5</v>
      </c>
      <c r="J319" s="368" t="s">
        <v>387</v>
      </c>
      <c r="K319" s="2" t="s">
        <v>577</v>
      </c>
      <c r="L319" s="51">
        <f>'[1]Don gia'!$R$203</f>
        <v>90000</v>
      </c>
      <c r="M319" s="7">
        <f>+'[2]TH lop 6'!$E$147</f>
        <v>2940000</v>
      </c>
      <c r="N319" s="21"/>
      <c r="O319" s="5">
        <v>2068000</v>
      </c>
      <c r="P319" s="5">
        <f>+[4]L6!$I$290</f>
        <v>200000</v>
      </c>
      <c r="Q319" s="7">
        <f t="shared" si="27"/>
        <v>200000</v>
      </c>
      <c r="R319" s="6">
        <f t="shared" si="31"/>
        <v>46600000</v>
      </c>
      <c r="S319" s="368"/>
      <c r="T319" s="54">
        <f t="shared" si="28"/>
        <v>-110000</v>
      </c>
      <c r="U319" s="54">
        <f t="shared" si="29"/>
        <v>21420000</v>
      </c>
      <c r="V319" s="54">
        <f t="shared" si="30"/>
        <v>47600000</v>
      </c>
    </row>
    <row r="320" spans="1:22" x14ac:dyDescent="0.2">
      <c r="A320" s="11" t="str">
        <f>IF(M320="","",SUBTOTAL(3,$M$5:M320))</f>
        <v/>
      </c>
      <c r="B320" s="370"/>
      <c r="C320" s="371"/>
      <c r="D320" s="369"/>
      <c r="E320" s="369"/>
      <c r="F320" s="369"/>
      <c r="G320" s="45"/>
      <c r="H320" s="369"/>
      <c r="I320" s="39">
        <f t="shared" si="26"/>
        <v>0</v>
      </c>
      <c r="J320" s="368"/>
      <c r="K320" s="2" t="s">
        <v>578</v>
      </c>
      <c r="L320" s="51"/>
      <c r="M320" s="7"/>
      <c r="N320" s="21"/>
      <c r="O320" s="5"/>
      <c r="P320" s="5"/>
      <c r="Q320" s="7">
        <f t="shared" si="27"/>
        <v>0</v>
      </c>
      <c r="R320" s="6">
        <f t="shared" si="31"/>
        <v>0</v>
      </c>
      <c r="S320" s="368"/>
      <c r="T320" s="54">
        <f t="shared" si="28"/>
        <v>0</v>
      </c>
      <c r="U320" s="54">
        <f t="shared" si="29"/>
        <v>0</v>
      </c>
      <c r="V320" s="54">
        <f t="shared" si="30"/>
        <v>0</v>
      </c>
    </row>
    <row r="321" spans="1:22" ht="25.5" x14ac:dyDescent="0.2">
      <c r="A321" s="11">
        <f>IF(M321="","",SUBTOTAL(3,$M$5:M321))</f>
        <v>78</v>
      </c>
      <c r="B321" s="370"/>
      <c r="C321" s="371" t="s">
        <v>134</v>
      </c>
      <c r="D321" s="369" t="s">
        <v>334</v>
      </c>
      <c r="E321" s="369" t="s">
        <v>334</v>
      </c>
      <c r="F321" s="369" t="s">
        <v>19</v>
      </c>
      <c r="G321" s="44">
        <f>[1]TH!$I$205</f>
        <v>243</v>
      </c>
      <c r="H321" s="369">
        <v>238</v>
      </c>
      <c r="I321" s="39">
        <f t="shared" si="26"/>
        <v>5</v>
      </c>
      <c r="J321" s="368" t="s">
        <v>387</v>
      </c>
      <c r="K321" s="2" t="s">
        <v>579</v>
      </c>
      <c r="L321" s="51">
        <f>'[1]Don gia'!$R$204</f>
        <v>99038</v>
      </c>
      <c r="M321" s="7">
        <f>+'[2]TH lop 6'!$E$148</f>
        <v>2352000</v>
      </c>
      <c r="N321" s="21"/>
      <c r="O321" s="5">
        <v>42000</v>
      </c>
      <c r="P321" s="5">
        <f>+[4]L6!$I$292</f>
        <v>300000</v>
      </c>
      <c r="Q321" s="7">
        <f t="shared" si="27"/>
        <v>42000</v>
      </c>
      <c r="R321" s="6">
        <f t="shared" si="31"/>
        <v>9996000</v>
      </c>
      <c r="S321" s="368"/>
      <c r="T321" s="54">
        <f t="shared" si="28"/>
        <v>57038</v>
      </c>
      <c r="U321" s="54">
        <f t="shared" si="29"/>
        <v>24066234</v>
      </c>
      <c r="V321" s="54">
        <f t="shared" si="30"/>
        <v>10206000</v>
      </c>
    </row>
    <row r="322" spans="1:22" ht="25.5" x14ac:dyDescent="0.2">
      <c r="A322" s="11" t="str">
        <f>IF(M322="","",SUBTOTAL(3,$M$5:M322))</f>
        <v/>
      </c>
      <c r="B322" s="370"/>
      <c r="C322" s="371"/>
      <c r="D322" s="369"/>
      <c r="E322" s="369"/>
      <c r="F322" s="369"/>
      <c r="G322" s="45"/>
      <c r="H322" s="369"/>
      <c r="I322" s="39">
        <f t="shared" si="26"/>
        <v>0</v>
      </c>
      <c r="J322" s="368"/>
      <c r="K322" s="2" t="s">
        <v>580</v>
      </c>
      <c r="L322" s="51"/>
      <c r="M322" s="7"/>
      <c r="N322" s="21"/>
      <c r="O322" s="5"/>
      <c r="P322" s="5"/>
      <c r="Q322" s="7">
        <f t="shared" si="27"/>
        <v>0</v>
      </c>
      <c r="R322" s="6">
        <f t="shared" si="31"/>
        <v>0</v>
      </c>
      <c r="S322" s="368"/>
      <c r="T322" s="54">
        <f t="shared" si="28"/>
        <v>0</v>
      </c>
      <c r="U322" s="54">
        <f t="shared" si="29"/>
        <v>0</v>
      </c>
      <c r="V322" s="54">
        <f t="shared" si="30"/>
        <v>0</v>
      </c>
    </row>
    <row r="323" spans="1:22" x14ac:dyDescent="0.2">
      <c r="A323" s="11" t="str">
        <f>IF(M323="","",SUBTOTAL(3,$M$5:M323))</f>
        <v/>
      </c>
      <c r="B323" s="370"/>
      <c r="C323" s="371"/>
      <c r="D323" s="369"/>
      <c r="E323" s="369"/>
      <c r="F323" s="369"/>
      <c r="G323" s="45"/>
      <c r="H323" s="369"/>
      <c r="I323" s="39">
        <f t="shared" si="26"/>
        <v>0</v>
      </c>
      <c r="J323" s="368"/>
      <c r="K323" s="2" t="s">
        <v>581</v>
      </c>
      <c r="L323" s="51"/>
      <c r="M323" s="7"/>
      <c r="N323" s="21"/>
      <c r="O323" s="5"/>
      <c r="P323" s="5"/>
      <c r="Q323" s="7">
        <f t="shared" si="27"/>
        <v>0</v>
      </c>
      <c r="R323" s="6">
        <f t="shared" si="31"/>
        <v>0</v>
      </c>
      <c r="S323" s="368"/>
      <c r="T323" s="54">
        <f t="shared" si="28"/>
        <v>0</v>
      </c>
      <c r="U323" s="54">
        <f t="shared" si="29"/>
        <v>0</v>
      </c>
      <c r="V323" s="54">
        <f t="shared" si="30"/>
        <v>0</v>
      </c>
    </row>
    <row r="324" spans="1:22" ht="25.5" x14ac:dyDescent="0.2">
      <c r="A324" s="11" t="str">
        <f>IF(M324="","",SUBTOTAL(3,$M$5:M324))</f>
        <v/>
      </c>
      <c r="B324" s="370"/>
      <c r="C324" s="371"/>
      <c r="D324" s="369"/>
      <c r="E324" s="369"/>
      <c r="F324" s="369"/>
      <c r="G324" s="45"/>
      <c r="H324" s="369"/>
      <c r="I324" s="39">
        <f t="shared" si="26"/>
        <v>0</v>
      </c>
      <c r="J324" s="368"/>
      <c r="K324" s="2" t="s">
        <v>420</v>
      </c>
      <c r="L324" s="51"/>
      <c r="M324" s="7"/>
      <c r="N324" s="21"/>
      <c r="O324" s="5"/>
      <c r="P324" s="5"/>
      <c r="Q324" s="7">
        <f t="shared" si="27"/>
        <v>0</v>
      </c>
      <c r="R324" s="6">
        <f t="shared" si="31"/>
        <v>0</v>
      </c>
      <c r="S324" s="368"/>
      <c r="T324" s="54">
        <f t="shared" si="28"/>
        <v>0</v>
      </c>
      <c r="U324" s="54">
        <f t="shared" si="29"/>
        <v>0</v>
      </c>
      <c r="V324" s="54">
        <f t="shared" si="30"/>
        <v>0</v>
      </c>
    </row>
    <row r="325" spans="1:22" ht="25.5" x14ac:dyDescent="0.2">
      <c r="A325" s="11">
        <f>IF(M325="","",SUBTOTAL(3,$M$5:M325))</f>
        <v>79</v>
      </c>
      <c r="B325" s="370"/>
      <c r="C325" s="371" t="s">
        <v>135</v>
      </c>
      <c r="D325" s="369" t="s">
        <v>334</v>
      </c>
      <c r="E325" s="369" t="s">
        <v>334</v>
      </c>
      <c r="F325" s="369" t="s">
        <v>19</v>
      </c>
      <c r="G325" s="44">
        <f>[1]TH!$I$206</f>
        <v>270</v>
      </c>
      <c r="H325" s="369">
        <v>257</v>
      </c>
      <c r="I325" s="39">
        <f t="shared" si="26"/>
        <v>13</v>
      </c>
      <c r="J325" s="368" t="s">
        <v>387</v>
      </c>
      <c r="K325" s="2" t="s">
        <v>582</v>
      </c>
      <c r="L325" s="51">
        <f>'[1]Don gia'!$R$205</f>
        <v>382000</v>
      </c>
      <c r="M325" s="7">
        <f>+'[2]TH lop 6'!$E$149</f>
        <v>438480</v>
      </c>
      <c r="N325" s="21"/>
      <c r="O325" s="5"/>
      <c r="P325" s="5">
        <f>+[4]L6!$I$296</f>
        <v>640000</v>
      </c>
      <c r="Q325" s="7">
        <f t="shared" si="27"/>
        <v>438480</v>
      </c>
      <c r="R325" s="6">
        <f t="shared" si="31"/>
        <v>112689360</v>
      </c>
      <c r="S325" s="368"/>
      <c r="T325" s="54">
        <f t="shared" si="28"/>
        <v>-56480</v>
      </c>
      <c r="U325" s="54">
        <f t="shared" si="29"/>
        <v>103140000</v>
      </c>
      <c r="V325" s="54">
        <f t="shared" si="30"/>
        <v>118389600</v>
      </c>
    </row>
    <row r="326" spans="1:22" ht="25.5" x14ac:dyDescent="0.2">
      <c r="A326" s="11" t="str">
        <f>IF(M326="","",SUBTOTAL(3,$M$5:M326))</f>
        <v/>
      </c>
      <c r="B326" s="370"/>
      <c r="C326" s="371"/>
      <c r="D326" s="369"/>
      <c r="E326" s="369"/>
      <c r="F326" s="369"/>
      <c r="G326" s="45"/>
      <c r="H326" s="369"/>
      <c r="I326" s="39">
        <f t="shared" ref="I326:I389" si="32">+G326-H326</f>
        <v>0</v>
      </c>
      <c r="J326" s="368"/>
      <c r="K326" s="2" t="s">
        <v>583</v>
      </c>
      <c r="L326" s="51"/>
      <c r="M326" s="7"/>
      <c r="N326" s="21"/>
      <c r="O326" s="5"/>
      <c r="P326" s="5"/>
      <c r="Q326" s="7">
        <f t="shared" ref="Q326:Q389" si="33">MIN(M326:P326)</f>
        <v>0</v>
      </c>
      <c r="R326" s="6">
        <f t="shared" si="31"/>
        <v>0</v>
      </c>
      <c r="S326" s="368"/>
      <c r="T326" s="54">
        <f t="shared" ref="T326:T389" si="34">+L326-Q326</f>
        <v>0</v>
      </c>
      <c r="U326" s="54">
        <f t="shared" ref="U326:U389" si="35">+G326*L326</f>
        <v>0</v>
      </c>
      <c r="V326" s="54">
        <f t="shared" ref="V326:V389" si="36">+G326*Q326</f>
        <v>0</v>
      </c>
    </row>
    <row r="327" spans="1:22" ht="38.25" x14ac:dyDescent="0.2">
      <c r="A327" s="11">
        <f>IF(M327="","",SUBTOTAL(3,$M$5:M327))</f>
        <v>80</v>
      </c>
      <c r="B327" s="11"/>
      <c r="C327" s="38" t="s">
        <v>136</v>
      </c>
      <c r="D327" s="35" t="s">
        <v>334</v>
      </c>
      <c r="E327" s="35" t="s">
        <v>334</v>
      </c>
      <c r="F327" s="35" t="s">
        <v>12</v>
      </c>
      <c r="G327" s="44">
        <f>[1]TH!$I$207</f>
        <v>716</v>
      </c>
      <c r="H327" s="35">
        <v>705</v>
      </c>
      <c r="I327" s="39">
        <f t="shared" si="32"/>
        <v>11</v>
      </c>
      <c r="J327" s="9" t="s">
        <v>387</v>
      </c>
      <c r="K327" s="2" t="s">
        <v>584</v>
      </c>
      <c r="L327" s="51">
        <f>'[1]Don gia'!$R$206</f>
        <v>80000</v>
      </c>
      <c r="M327" s="7">
        <f>+'[2]TH lop 6'!$E$150</f>
        <v>169050</v>
      </c>
      <c r="N327" s="21"/>
      <c r="O327" s="5">
        <v>157000</v>
      </c>
      <c r="P327" s="5">
        <f>+[4]L6!$I$298</f>
        <v>214200</v>
      </c>
      <c r="Q327" s="7">
        <f t="shared" si="33"/>
        <v>157000</v>
      </c>
      <c r="R327" s="6">
        <f t="shared" si="31"/>
        <v>110685000</v>
      </c>
      <c r="S327" s="9"/>
      <c r="T327" s="54">
        <f t="shared" si="34"/>
        <v>-77000</v>
      </c>
      <c r="U327" s="54">
        <f t="shared" si="35"/>
        <v>57280000</v>
      </c>
      <c r="V327" s="54">
        <f t="shared" si="36"/>
        <v>112412000</v>
      </c>
    </row>
    <row r="328" spans="1:22" x14ac:dyDescent="0.2">
      <c r="A328" s="11">
        <f>IF(M328="","",SUBTOTAL(3,$M$5:M328))</f>
        <v>81</v>
      </c>
      <c r="B328" s="11"/>
      <c r="C328" s="38" t="s">
        <v>137</v>
      </c>
      <c r="D328" s="35" t="s">
        <v>334</v>
      </c>
      <c r="E328" s="35" t="s">
        <v>334</v>
      </c>
      <c r="F328" s="35" t="s">
        <v>19</v>
      </c>
      <c r="G328" s="44">
        <f>[1]TH!$I$208</f>
        <v>702</v>
      </c>
      <c r="H328" s="35">
        <v>697</v>
      </c>
      <c r="I328" s="39">
        <f t="shared" si="32"/>
        <v>5</v>
      </c>
      <c r="J328" s="9" t="s">
        <v>387</v>
      </c>
      <c r="K328" s="2" t="s">
        <v>585</v>
      </c>
      <c r="L328" s="51">
        <f>'[1]Don gia'!$R$207</f>
        <v>50000</v>
      </c>
      <c r="M328" s="7">
        <f>+'[2]TH lop 6'!$E$151</f>
        <v>117599.99999999999</v>
      </c>
      <c r="N328" s="21"/>
      <c r="O328" s="5">
        <v>73000</v>
      </c>
      <c r="P328" s="5">
        <f>+[4]L6!$I$299</f>
        <v>105000</v>
      </c>
      <c r="Q328" s="7">
        <f t="shared" si="33"/>
        <v>73000</v>
      </c>
      <c r="R328" s="6">
        <f t="shared" si="31"/>
        <v>50881000</v>
      </c>
      <c r="S328" s="9"/>
      <c r="T328" s="54">
        <f t="shared" si="34"/>
        <v>-23000</v>
      </c>
      <c r="U328" s="54">
        <f t="shared" si="35"/>
        <v>35100000</v>
      </c>
      <c r="V328" s="54">
        <f t="shared" si="36"/>
        <v>51246000</v>
      </c>
    </row>
    <row r="329" spans="1:22" x14ac:dyDescent="0.2">
      <c r="A329" s="11">
        <f>IF(M329="","",SUBTOTAL(3,$M$5:M329))</f>
        <v>82</v>
      </c>
      <c r="B329" s="370"/>
      <c r="C329" s="371" t="s">
        <v>138</v>
      </c>
      <c r="D329" s="369" t="s">
        <v>334</v>
      </c>
      <c r="E329" s="369" t="s">
        <v>334</v>
      </c>
      <c r="F329" s="369" t="s">
        <v>19</v>
      </c>
      <c r="G329" s="44">
        <f>[1]TH!$I$209</f>
        <v>670</v>
      </c>
      <c r="H329" s="369">
        <v>662</v>
      </c>
      <c r="I329" s="39">
        <f t="shared" si="32"/>
        <v>8</v>
      </c>
      <c r="J329" s="368" t="s">
        <v>387</v>
      </c>
      <c r="K329" s="2" t="s">
        <v>586</v>
      </c>
      <c r="L329" s="51">
        <f>'[1]Don gia'!$R$208</f>
        <v>95000</v>
      </c>
      <c r="M329" s="7">
        <f>+'[2]TH lop 6'!$E$152</f>
        <v>291060</v>
      </c>
      <c r="N329" s="21"/>
      <c r="O329" s="5">
        <v>173000</v>
      </c>
      <c r="P329" s="5">
        <f>+[4]L6!$I$300</f>
        <v>164000</v>
      </c>
      <c r="Q329" s="7">
        <f t="shared" si="33"/>
        <v>164000</v>
      </c>
      <c r="R329" s="6">
        <f t="shared" si="31"/>
        <v>108568000</v>
      </c>
      <c r="S329" s="368"/>
      <c r="T329" s="54">
        <f t="shared" si="34"/>
        <v>-69000</v>
      </c>
      <c r="U329" s="54">
        <f t="shared" si="35"/>
        <v>63650000</v>
      </c>
      <c r="V329" s="54">
        <f t="shared" si="36"/>
        <v>109880000</v>
      </c>
    </row>
    <row r="330" spans="1:22" ht="25.5" x14ac:dyDescent="0.2">
      <c r="A330" s="11" t="str">
        <f>IF(M330="","",SUBTOTAL(3,$M$5:M330))</f>
        <v/>
      </c>
      <c r="B330" s="370"/>
      <c r="C330" s="371"/>
      <c r="D330" s="369"/>
      <c r="E330" s="369"/>
      <c r="F330" s="369"/>
      <c r="G330" s="45"/>
      <c r="H330" s="369"/>
      <c r="I330" s="39">
        <f t="shared" si="32"/>
        <v>0</v>
      </c>
      <c r="J330" s="368"/>
      <c r="K330" s="2" t="s">
        <v>494</v>
      </c>
      <c r="L330" s="51"/>
      <c r="M330" s="7"/>
      <c r="N330" s="21"/>
      <c r="O330" s="5"/>
      <c r="P330" s="5"/>
      <c r="Q330" s="7">
        <f t="shared" si="33"/>
        <v>0</v>
      </c>
      <c r="R330" s="6">
        <f t="shared" si="31"/>
        <v>0</v>
      </c>
      <c r="S330" s="368"/>
      <c r="T330" s="54">
        <f t="shared" si="34"/>
        <v>0</v>
      </c>
      <c r="U330" s="54">
        <f t="shared" si="35"/>
        <v>0</v>
      </c>
      <c r="V330" s="54">
        <f t="shared" si="36"/>
        <v>0</v>
      </c>
    </row>
    <row r="331" spans="1:22" ht="38.25" x14ac:dyDescent="0.2">
      <c r="A331" s="11">
        <f>IF(M331="","",SUBTOTAL(3,$M$5:M331))</f>
        <v>83</v>
      </c>
      <c r="B331" s="11"/>
      <c r="C331" s="38" t="s">
        <v>139</v>
      </c>
      <c r="D331" s="35" t="s">
        <v>334</v>
      </c>
      <c r="E331" s="35" t="s">
        <v>334</v>
      </c>
      <c r="F331" s="35" t="s">
        <v>19</v>
      </c>
      <c r="G331" s="44">
        <f>[1]TH!$I$210</f>
        <v>684</v>
      </c>
      <c r="H331" s="35">
        <v>672</v>
      </c>
      <c r="I331" s="39">
        <f t="shared" si="32"/>
        <v>12</v>
      </c>
      <c r="J331" s="9" t="s">
        <v>387</v>
      </c>
      <c r="K331" s="2" t="s">
        <v>587</v>
      </c>
      <c r="L331" s="51">
        <f>'[1]Don gia'!$R$209</f>
        <v>100000</v>
      </c>
      <c r="M331" s="7">
        <f>+'[2]TH lop 6'!E153</f>
        <v>463049.99999999994</v>
      </c>
      <c r="N331" s="21"/>
      <c r="O331" s="5">
        <v>285000</v>
      </c>
      <c r="P331" s="5">
        <f>+[4]L6!$I$302</f>
        <v>260000</v>
      </c>
      <c r="Q331" s="7">
        <f t="shared" si="33"/>
        <v>260000</v>
      </c>
      <c r="R331" s="6">
        <f t="shared" si="31"/>
        <v>174720000</v>
      </c>
      <c r="S331" s="9"/>
      <c r="T331" s="54">
        <f t="shared" si="34"/>
        <v>-160000</v>
      </c>
      <c r="U331" s="54">
        <f t="shared" si="35"/>
        <v>68400000</v>
      </c>
      <c r="V331" s="54">
        <f t="shared" si="36"/>
        <v>177840000</v>
      </c>
    </row>
    <row r="332" spans="1:22" ht="25.5" customHeight="1" x14ac:dyDescent="0.2">
      <c r="A332" s="11">
        <f>IF(M332="","",SUBTOTAL(3,$M$5:M332))</f>
        <v>84</v>
      </c>
      <c r="B332" s="11"/>
      <c r="C332" s="38" t="s">
        <v>140</v>
      </c>
      <c r="D332" s="35" t="s">
        <v>334</v>
      </c>
      <c r="E332" s="35" t="s">
        <v>334</v>
      </c>
      <c r="F332" s="35" t="s">
        <v>19</v>
      </c>
      <c r="G332" s="44">
        <f>[1]TH!$I$211</f>
        <v>612</v>
      </c>
      <c r="H332" s="35">
        <v>598</v>
      </c>
      <c r="I332" s="39">
        <f t="shared" si="32"/>
        <v>14</v>
      </c>
      <c r="J332" s="9" t="s">
        <v>387</v>
      </c>
      <c r="K332" s="2" t="s">
        <v>588</v>
      </c>
      <c r="L332" s="51">
        <f>'[1]Don gia'!$R$210</f>
        <v>250000</v>
      </c>
      <c r="M332" s="7">
        <f>+'[2]TH lop 6'!E154</f>
        <v>367500</v>
      </c>
      <c r="N332" s="21"/>
      <c r="O332" s="5">
        <v>238000</v>
      </c>
      <c r="P332" s="5">
        <f>+[4]L6!$I$303</f>
        <v>285600</v>
      </c>
      <c r="Q332" s="7">
        <f t="shared" si="33"/>
        <v>238000</v>
      </c>
      <c r="R332" s="6">
        <f t="shared" si="31"/>
        <v>142324000</v>
      </c>
      <c r="S332" s="9"/>
      <c r="T332" s="54">
        <f t="shared" si="34"/>
        <v>12000</v>
      </c>
      <c r="U332" s="54">
        <f t="shared" si="35"/>
        <v>153000000</v>
      </c>
      <c r="V332" s="54">
        <f t="shared" si="36"/>
        <v>145656000</v>
      </c>
    </row>
    <row r="333" spans="1:22" ht="38.25" x14ac:dyDescent="0.2">
      <c r="A333" s="11">
        <f>IF(M333="","",SUBTOTAL(3,$M$5:M333))</f>
        <v>85</v>
      </c>
      <c r="B333" s="11"/>
      <c r="C333" s="38" t="s">
        <v>141</v>
      </c>
      <c r="D333" s="35" t="s">
        <v>334</v>
      </c>
      <c r="E333" s="35" t="s">
        <v>334</v>
      </c>
      <c r="F333" s="35" t="s">
        <v>19</v>
      </c>
      <c r="G333" s="44">
        <f>[1]TH!$I$212</f>
        <v>621</v>
      </c>
      <c r="H333" s="35">
        <v>610</v>
      </c>
      <c r="I333" s="39">
        <f t="shared" si="32"/>
        <v>11</v>
      </c>
      <c r="J333" s="9" t="s">
        <v>387</v>
      </c>
      <c r="K333" s="2" t="s">
        <v>589</v>
      </c>
      <c r="L333" s="51">
        <f>'[1]Don gia'!$R$211</f>
        <v>250000</v>
      </c>
      <c r="M333" s="7">
        <f>+'[2]TH lop 6'!E155</f>
        <v>367500</v>
      </c>
      <c r="N333" s="21"/>
      <c r="O333" s="5">
        <v>238000</v>
      </c>
      <c r="P333" s="5">
        <f>+[4]L6!$I$304</f>
        <v>285600</v>
      </c>
      <c r="Q333" s="7">
        <f t="shared" si="33"/>
        <v>238000</v>
      </c>
      <c r="R333" s="6">
        <f t="shared" si="31"/>
        <v>145180000</v>
      </c>
      <c r="S333" s="9"/>
      <c r="T333" s="54">
        <f t="shared" si="34"/>
        <v>12000</v>
      </c>
      <c r="U333" s="54">
        <f t="shared" si="35"/>
        <v>155250000</v>
      </c>
      <c r="V333" s="54">
        <f t="shared" si="36"/>
        <v>147798000</v>
      </c>
    </row>
    <row r="334" spans="1:22" ht="89.25" x14ac:dyDescent="0.2">
      <c r="A334" s="11">
        <f>IF(M334="","",SUBTOTAL(3,$M$5:M334))</f>
        <v>86</v>
      </c>
      <c r="B334" s="11"/>
      <c r="C334" s="38" t="s">
        <v>142</v>
      </c>
      <c r="D334" s="35" t="s">
        <v>334</v>
      </c>
      <c r="E334" s="35" t="s">
        <v>334</v>
      </c>
      <c r="F334" s="35" t="s">
        <v>12</v>
      </c>
      <c r="G334" s="44">
        <f>[1]TH!$I$213</f>
        <v>774</v>
      </c>
      <c r="H334" s="35">
        <v>732</v>
      </c>
      <c r="I334" s="39">
        <f t="shared" si="32"/>
        <v>42</v>
      </c>
      <c r="J334" s="9" t="s">
        <v>387</v>
      </c>
      <c r="K334" s="2" t="s">
        <v>590</v>
      </c>
      <c r="L334" s="51">
        <f>'[1]Don gia'!$R$212</f>
        <v>50000</v>
      </c>
      <c r="M334" s="7">
        <f>+'[2]TH lop 6'!E156</f>
        <v>1300950</v>
      </c>
      <c r="N334" s="21"/>
      <c r="O334" s="5">
        <v>300000</v>
      </c>
      <c r="P334" s="5">
        <f>+[4]L6!$I$305</f>
        <v>1200000</v>
      </c>
      <c r="Q334" s="7">
        <f t="shared" si="33"/>
        <v>300000</v>
      </c>
      <c r="R334" s="6">
        <f t="shared" si="31"/>
        <v>219600000</v>
      </c>
      <c r="S334" s="9"/>
      <c r="T334" s="54">
        <f t="shared" si="34"/>
        <v>-250000</v>
      </c>
      <c r="U334" s="54">
        <f t="shared" si="35"/>
        <v>38700000</v>
      </c>
      <c r="V334" s="54">
        <f t="shared" si="36"/>
        <v>232200000</v>
      </c>
    </row>
    <row r="335" spans="1:22" x14ac:dyDescent="0.2">
      <c r="A335" s="11">
        <f>IF(M335="","",SUBTOTAL(3,$M$5:M335))</f>
        <v>87</v>
      </c>
      <c r="B335" s="11"/>
      <c r="C335" s="38" t="s">
        <v>143</v>
      </c>
      <c r="D335" s="35" t="s">
        <v>334</v>
      </c>
      <c r="E335" s="35" t="s">
        <v>334</v>
      </c>
      <c r="F335" s="35" t="s">
        <v>19</v>
      </c>
      <c r="G335" s="44">
        <f>[1]TH!$I$214</f>
        <v>801</v>
      </c>
      <c r="H335" s="35">
        <v>761</v>
      </c>
      <c r="I335" s="39">
        <f t="shared" si="32"/>
        <v>40</v>
      </c>
      <c r="J335" s="9" t="s">
        <v>387</v>
      </c>
      <c r="K335" s="2" t="s">
        <v>591</v>
      </c>
      <c r="L335" s="51">
        <f>'[1]Don gia'!$R$213</f>
        <v>100000</v>
      </c>
      <c r="M335" s="7">
        <f>+'[2]TH lop 6'!E157</f>
        <v>44100</v>
      </c>
      <c r="N335" s="21"/>
      <c r="O335" s="5">
        <v>100000</v>
      </c>
      <c r="P335" s="5">
        <f>+[4]L6!$I$306</f>
        <v>105000</v>
      </c>
      <c r="Q335" s="7">
        <f t="shared" si="33"/>
        <v>44100</v>
      </c>
      <c r="R335" s="6">
        <f t="shared" si="31"/>
        <v>33560100</v>
      </c>
      <c r="S335" s="9"/>
      <c r="T335" s="54">
        <f t="shared" si="34"/>
        <v>55900</v>
      </c>
      <c r="U335" s="54">
        <f t="shared" si="35"/>
        <v>80100000</v>
      </c>
      <c r="V335" s="54">
        <f t="shared" si="36"/>
        <v>35324100</v>
      </c>
    </row>
    <row r="336" spans="1:22" ht="25.5" x14ac:dyDescent="0.2">
      <c r="A336" s="11">
        <f>IF(M336="","",SUBTOTAL(3,$M$5:M336))</f>
        <v>88</v>
      </c>
      <c r="B336" s="370"/>
      <c r="C336" s="371" t="s">
        <v>144</v>
      </c>
      <c r="D336" s="369" t="s">
        <v>334</v>
      </c>
      <c r="E336" s="369" t="s">
        <v>334</v>
      </c>
      <c r="F336" s="369" t="s">
        <v>19</v>
      </c>
      <c r="G336" s="44">
        <f>[1]TH!$I$215</f>
        <v>766</v>
      </c>
      <c r="H336" s="369">
        <v>721</v>
      </c>
      <c r="I336" s="39">
        <f t="shared" si="32"/>
        <v>45</v>
      </c>
      <c r="J336" s="368" t="s">
        <v>387</v>
      </c>
      <c r="K336" s="2" t="s">
        <v>579</v>
      </c>
      <c r="L336" s="51">
        <f>'[1]Don gia'!$R$214</f>
        <v>55000</v>
      </c>
      <c r="M336" s="7">
        <f>+'[2]TH lop 6'!E158</f>
        <v>36750</v>
      </c>
      <c r="N336" s="21"/>
      <c r="O336" s="5">
        <v>40000</v>
      </c>
      <c r="P336" s="5">
        <f>+[4]L6!$I$307</f>
        <v>55000</v>
      </c>
      <c r="Q336" s="7">
        <f t="shared" si="33"/>
        <v>36750</v>
      </c>
      <c r="R336" s="6">
        <f t="shared" si="31"/>
        <v>26496750</v>
      </c>
      <c r="S336" s="368"/>
      <c r="T336" s="54">
        <f t="shared" si="34"/>
        <v>18250</v>
      </c>
      <c r="U336" s="54">
        <f t="shared" si="35"/>
        <v>42130000</v>
      </c>
      <c r="V336" s="54">
        <f t="shared" si="36"/>
        <v>28150500</v>
      </c>
    </row>
    <row r="337" spans="1:22" ht="25.5" x14ac:dyDescent="0.2">
      <c r="A337" s="11" t="str">
        <f>IF(M337="","",SUBTOTAL(3,$M$5:M337))</f>
        <v/>
      </c>
      <c r="B337" s="370"/>
      <c r="C337" s="371"/>
      <c r="D337" s="369"/>
      <c r="E337" s="369"/>
      <c r="F337" s="369"/>
      <c r="G337" s="45"/>
      <c r="H337" s="369"/>
      <c r="I337" s="39">
        <f t="shared" si="32"/>
        <v>0</v>
      </c>
      <c r="J337" s="368"/>
      <c r="K337" s="2" t="s">
        <v>580</v>
      </c>
      <c r="L337" s="51"/>
      <c r="M337" s="7"/>
      <c r="N337" s="21"/>
      <c r="O337" s="5"/>
      <c r="P337" s="5"/>
      <c r="Q337" s="7">
        <f t="shared" si="33"/>
        <v>0</v>
      </c>
      <c r="R337" s="6">
        <f t="shared" si="31"/>
        <v>0</v>
      </c>
      <c r="S337" s="368"/>
      <c r="T337" s="54">
        <f t="shared" si="34"/>
        <v>0</v>
      </c>
      <c r="U337" s="54">
        <f t="shared" si="35"/>
        <v>0</v>
      </c>
      <c r="V337" s="54">
        <f t="shared" si="36"/>
        <v>0</v>
      </c>
    </row>
    <row r="338" spans="1:22" x14ac:dyDescent="0.2">
      <c r="A338" s="11" t="str">
        <f>IF(M338="","",SUBTOTAL(3,$M$5:M338))</f>
        <v/>
      </c>
      <c r="B338" s="370"/>
      <c r="C338" s="371"/>
      <c r="D338" s="369"/>
      <c r="E338" s="369"/>
      <c r="F338" s="369"/>
      <c r="G338" s="45"/>
      <c r="H338" s="369"/>
      <c r="I338" s="39">
        <f t="shared" si="32"/>
        <v>0</v>
      </c>
      <c r="J338" s="368"/>
      <c r="K338" s="2" t="s">
        <v>581</v>
      </c>
      <c r="L338" s="51"/>
      <c r="M338" s="7"/>
      <c r="N338" s="21"/>
      <c r="O338" s="5"/>
      <c r="P338" s="5"/>
      <c r="Q338" s="7">
        <f t="shared" si="33"/>
        <v>0</v>
      </c>
      <c r="R338" s="6">
        <f t="shared" si="31"/>
        <v>0</v>
      </c>
      <c r="S338" s="368"/>
      <c r="T338" s="54">
        <f t="shared" si="34"/>
        <v>0</v>
      </c>
      <c r="U338" s="54">
        <f t="shared" si="35"/>
        <v>0</v>
      </c>
      <c r="V338" s="54">
        <f t="shared" si="36"/>
        <v>0</v>
      </c>
    </row>
    <row r="339" spans="1:22" ht="39" customHeight="1" x14ac:dyDescent="0.2">
      <c r="A339" s="11" t="str">
        <f>IF(M339="","",SUBTOTAL(3,$M$5:M339))</f>
        <v/>
      </c>
      <c r="B339" s="370"/>
      <c r="C339" s="371"/>
      <c r="D339" s="369"/>
      <c r="E339" s="369"/>
      <c r="F339" s="369"/>
      <c r="G339" s="45"/>
      <c r="H339" s="369"/>
      <c r="I339" s="39">
        <f t="shared" si="32"/>
        <v>0</v>
      </c>
      <c r="J339" s="368"/>
      <c r="K339" s="2" t="s">
        <v>420</v>
      </c>
      <c r="L339" s="51"/>
      <c r="M339" s="7"/>
      <c r="N339" s="21"/>
      <c r="O339" s="5"/>
      <c r="P339" s="5"/>
      <c r="Q339" s="7">
        <f t="shared" si="33"/>
        <v>0</v>
      </c>
      <c r="R339" s="6">
        <f t="shared" si="31"/>
        <v>0</v>
      </c>
      <c r="S339" s="368"/>
      <c r="T339" s="54">
        <f t="shared" si="34"/>
        <v>0</v>
      </c>
      <c r="U339" s="54">
        <f t="shared" si="35"/>
        <v>0</v>
      </c>
      <c r="V339" s="54">
        <f t="shared" si="36"/>
        <v>0</v>
      </c>
    </row>
    <row r="340" spans="1:22" ht="25.5" x14ac:dyDescent="0.2">
      <c r="A340" s="11">
        <f>IF(M340="","",SUBTOTAL(3,$M$5:M340))</f>
        <v>89</v>
      </c>
      <c r="B340" s="11"/>
      <c r="C340" s="38" t="s">
        <v>145</v>
      </c>
      <c r="D340" s="35" t="s">
        <v>334</v>
      </c>
      <c r="E340" s="35" t="s">
        <v>334</v>
      </c>
      <c r="F340" s="35" t="s">
        <v>19</v>
      </c>
      <c r="G340" s="44">
        <f>[1]TH!$I$216</f>
        <v>645</v>
      </c>
      <c r="H340" s="35">
        <v>642</v>
      </c>
      <c r="I340" s="39">
        <f t="shared" si="32"/>
        <v>3</v>
      </c>
      <c r="J340" s="9" t="s">
        <v>387</v>
      </c>
      <c r="K340" s="2" t="s">
        <v>592</v>
      </c>
      <c r="L340" s="51">
        <f>'[1]Don gia'!$R$215</f>
        <v>200000</v>
      </c>
      <c r="M340" s="7">
        <f>+'[2]TH lop 6'!$E$159</f>
        <v>485099.99999999994</v>
      </c>
      <c r="N340" s="21"/>
      <c r="O340" s="5">
        <v>276000</v>
      </c>
      <c r="P340" s="5">
        <f>+[4]L6!$I$311</f>
        <v>300000</v>
      </c>
      <c r="Q340" s="7">
        <f t="shared" si="33"/>
        <v>276000</v>
      </c>
      <c r="R340" s="6">
        <f t="shared" si="31"/>
        <v>177192000</v>
      </c>
      <c r="S340" s="9"/>
      <c r="T340" s="54">
        <f t="shared" si="34"/>
        <v>-76000</v>
      </c>
      <c r="U340" s="54">
        <f t="shared" si="35"/>
        <v>129000000</v>
      </c>
      <c r="V340" s="54">
        <f t="shared" si="36"/>
        <v>178020000</v>
      </c>
    </row>
    <row r="341" spans="1:22" ht="25.5" x14ac:dyDescent="0.2">
      <c r="A341" s="11">
        <f>IF(M341="","",SUBTOTAL(3,$M$5:M341))</f>
        <v>90</v>
      </c>
      <c r="B341" s="11"/>
      <c r="C341" s="38" t="s">
        <v>146</v>
      </c>
      <c r="D341" s="35" t="s">
        <v>334</v>
      </c>
      <c r="E341" s="35" t="s">
        <v>334</v>
      </c>
      <c r="F341" s="35" t="s">
        <v>19</v>
      </c>
      <c r="G341" s="44">
        <f>[1]TH!$I$217</f>
        <v>634</v>
      </c>
      <c r="H341" s="35">
        <v>630</v>
      </c>
      <c r="I341" s="39">
        <f t="shared" si="32"/>
        <v>4</v>
      </c>
      <c r="J341" s="9" t="s">
        <v>387</v>
      </c>
      <c r="K341" s="2" t="s">
        <v>593</v>
      </c>
      <c r="L341" s="51">
        <f>'[1]Don gia'!$R$216</f>
        <v>200000</v>
      </c>
      <c r="M341" s="7">
        <f>+'[2]TH lop 6'!$E$160</f>
        <v>249899.99999999997</v>
      </c>
      <c r="N341" s="21"/>
      <c r="O341" s="5">
        <v>138000</v>
      </c>
      <c r="P341" s="5">
        <f>+[4]L6!$I$312</f>
        <v>300000</v>
      </c>
      <c r="Q341" s="7">
        <f t="shared" si="33"/>
        <v>138000</v>
      </c>
      <c r="R341" s="6">
        <f t="shared" si="31"/>
        <v>86940000</v>
      </c>
      <c r="S341" s="9"/>
      <c r="T341" s="54">
        <f t="shared" si="34"/>
        <v>62000</v>
      </c>
      <c r="U341" s="54">
        <f t="shared" si="35"/>
        <v>126800000</v>
      </c>
      <c r="V341" s="54">
        <f t="shared" si="36"/>
        <v>87492000</v>
      </c>
    </row>
    <row r="342" spans="1:22" ht="38.25" x14ac:dyDescent="0.2">
      <c r="A342" s="11">
        <f>IF(M342="","",SUBTOTAL(3,$M$5:M342))</f>
        <v>91</v>
      </c>
      <c r="B342" s="370"/>
      <c r="C342" s="371" t="s">
        <v>147</v>
      </c>
      <c r="D342" s="369"/>
      <c r="E342" s="369" t="s">
        <v>334</v>
      </c>
      <c r="F342" s="369" t="s">
        <v>19</v>
      </c>
      <c r="G342" s="44">
        <f>[1]TH!$I$218</f>
        <v>593</v>
      </c>
      <c r="H342" s="369">
        <v>586</v>
      </c>
      <c r="I342" s="39">
        <f t="shared" si="32"/>
        <v>7</v>
      </c>
      <c r="J342" s="368" t="s">
        <v>387</v>
      </c>
      <c r="K342" s="2" t="s">
        <v>594</v>
      </c>
      <c r="L342" s="51">
        <f>'[1]Don gia'!$R$217</f>
        <v>41000</v>
      </c>
      <c r="M342" s="7">
        <f>+'[2]TH lop 6'!$E$161</f>
        <v>47040</v>
      </c>
      <c r="N342" s="21"/>
      <c r="O342" s="5">
        <v>33000</v>
      </c>
      <c r="P342" s="5">
        <f>+[4]L6!$I$313</f>
        <v>60000</v>
      </c>
      <c r="Q342" s="7">
        <f t="shared" si="33"/>
        <v>33000</v>
      </c>
      <c r="R342" s="6">
        <f t="shared" si="31"/>
        <v>19338000</v>
      </c>
      <c r="S342" s="368"/>
      <c r="T342" s="54">
        <f t="shared" si="34"/>
        <v>8000</v>
      </c>
      <c r="U342" s="54">
        <f t="shared" si="35"/>
        <v>24313000</v>
      </c>
      <c r="V342" s="54">
        <f t="shared" si="36"/>
        <v>19569000</v>
      </c>
    </row>
    <row r="343" spans="1:22" ht="46.5" customHeight="1" x14ac:dyDescent="0.2">
      <c r="A343" s="11" t="str">
        <f>IF(M343="","",SUBTOTAL(3,$M$5:M343))</f>
        <v/>
      </c>
      <c r="B343" s="370"/>
      <c r="C343" s="371"/>
      <c r="D343" s="369"/>
      <c r="E343" s="369"/>
      <c r="F343" s="369"/>
      <c r="G343" s="45"/>
      <c r="H343" s="369"/>
      <c r="I343" s="39">
        <f t="shared" si="32"/>
        <v>0</v>
      </c>
      <c r="J343" s="368"/>
      <c r="K343" s="2" t="s">
        <v>494</v>
      </c>
      <c r="L343" s="51"/>
      <c r="M343" s="7"/>
      <c r="N343" s="21"/>
      <c r="O343" s="5"/>
      <c r="P343" s="5"/>
      <c r="Q343" s="7">
        <f t="shared" si="33"/>
        <v>0</v>
      </c>
      <c r="R343" s="6">
        <f t="shared" si="31"/>
        <v>0</v>
      </c>
      <c r="S343" s="368"/>
      <c r="T343" s="54">
        <f t="shared" si="34"/>
        <v>0</v>
      </c>
      <c r="U343" s="54">
        <f t="shared" si="35"/>
        <v>0</v>
      </c>
      <c r="V343" s="54">
        <f t="shared" si="36"/>
        <v>0</v>
      </c>
    </row>
    <row r="344" spans="1:22" ht="25.5" x14ac:dyDescent="0.2">
      <c r="A344" s="11">
        <f>IF(M344="","",SUBTOTAL(3,$M$5:M344))</f>
        <v>92</v>
      </c>
      <c r="B344" s="370"/>
      <c r="C344" s="371" t="s">
        <v>148</v>
      </c>
      <c r="D344" s="369"/>
      <c r="E344" s="369" t="s">
        <v>334</v>
      </c>
      <c r="F344" s="369" t="s">
        <v>19</v>
      </c>
      <c r="G344" s="44">
        <f>[1]TH!$I$219</f>
        <v>588</v>
      </c>
      <c r="H344" s="369">
        <v>572</v>
      </c>
      <c r="I344" s="39">
        <f t="shared" si="32"/>
        <v>16</v>
      </c>
      <c r="J344" s="368" t="s">
        <v>387</v>
      </c>
      <c r="K344" s="2" t="s">
        <v>595</v>
      </c>
      <c r="L344" s="51">
        <f>'[1]Don gia'!$R$218</f>
        <v>50000</v>
      </c>
      <c r="M344" s="7">
        <f>+'[2]TH lop 6'!$E$162</f>
        <v>41160</v>
      </c>
      <c r="N344" s="21"/>
      <c r="O344" s="5">
        <v>38000</v>
      </c>
      <c r="P344" s="5">
        <f>+[4]L6!$I$315</f>
        <v>44000</v>
      </c>
      <c r="Q344" s="7">
        <f t="shared" si="33"/>
        <v>38000</v>
      </c>
      <c r="R344" s="6">
        <f t="shared" si="31"/>
        <v>21736000</v>
      </c>
      <c r="S344" s="368"/>
      <c r="T344" s="54">
        <f t="shared" si="34"/>
        <v>12000</v>
      </c>
      <c r="U344" s="54">
        <f t="shared" si="35"/>
        <v>29400000</v>
      </c>
      <c r="V344" s="54">
        <f t="shared" si="36"/>
        <v>22344000</v>
      </c>
    </row>
    <row r="345" spans="1:22" ht="25.5" x14ac:dyDescent="0.2">
      <c r="A345" s="11" t="str">
        <f>IF(M345="","",SUBTOTAL(3,$M$5:M345))</f>
        <v/>
      </c>
      <c r="B345" s="370"/>
      <c r="C345" s="371"/>
      <c r="D345" s="369"/>
      <c r="E345" s="369"/>
      <c r="F345" s="369"/>
      <c r="G345" s="45"/>
      <c r="H345" s="369"/>
      <c r="I345" s="39">
        <f t="shared" si="32"/>
        <v>0</v>
      </c>
      <c r="J345" s="368"/>
      <c r="K345" s="2" t="s">
        <v>596</v>
      </c>
      <c r="L345" s="51"/>
      <c r="M345" s="7"/>
      <c r="N345" s="21"/>
      <c r="O345" s="5"/>
      <c r="P345" s="5"/>
      <c r="Q345" s="7">
        <f t="shared" si="33"/>
        <v>0</v>
      </c>
      <c r="R345" s="6">
        <f t="shared" si="31"/>
        <v>0</v>
      </c>
      <c r="S345" s="368"/>
      <c r="T345" s="54">
        <f t="shared" si="34"/>
        <v>0</v>
      </c>
      <c r="U345" s="54">
        <f t="shared" si="35"/>
        <v>0</v>
      </c>
      <c r="V345" s="54">
        <f t="shared" si="36"/>
        <v>0</v>
      </c>
    </row>
    <row r="346" spans="1:22" x14ac:dyDescent="0.2">
      <c r="A346" s="11">
        <f>IF(M346="","",SUBTOTAL(3,$M$5:M346))</f>
        <v>93</v>
      </c>
      <c r="B346" s="11"/>
      <c r="C346" s="38" t="s">
        <v>149</v>
      </c>
      <c r="D346" s="35"/>
      <c r="E346" s="35" t="s">
        <v>334</v>
      </c>
      <c r="F346" s="35" t="s">
        <v>19</v>
      </c>
      <c r="G346" s="44">
        <f>[1]TH!$I$220</f>
        <v>639</v>
      </c>
      <c r="H346" s="35">
        <v>631</v>
      </c>
      <c r="I346" s="39">
        <f t="shared" si="32"/>
        <v>8</v>
      </c>
      <c r="J346" s="9" t="s">
        <v>387</v>
      </c>
      <c r="K346" s="2" t="s">
        <v>597</v>
      </c>
      <c r="L346" s="51">
        <f>'[1]Don gia'!$R$219</f>
        <v>15000</v>
      </c>
      <c r="M346" s="7">
        <f>+'[2]TH lop 6'!$E$163</f>
        <v>32339.999999999996</v>
      </c>
      <c r="N346" s="21"/>
      <c r="O346" s="5">
        <v>14000</v>
      </c>
      <c r="P346" s="5">
        <f>+[4]L6!$I$317</f>
        <v>25500</v>
      </c>
      <c r="Q346" s="7">
        <f t="shared" si="33"/>
        <v>14000</v>
      </c>
      <c r="R346" s="6">
        <f t="shared" si="31"/>
        <v>8834000</v>
      </c>
      <c r="S346" s="9"/>
      <c r="T346" s="54">
        <f t="shared" si="34"/>
        <v>1000</v>
      </c>
      <c r="U346" s="54">
        <f t="shared" si="35"/>
        <v>9585000</v>
      </c>
      <c r="V346" s="54">
        <f t="shared" si="36"/>
        <v>8946000</v>
      </c>
    </row>
    <row r="347" spans="1:22" x14ac:dyDescent="0.2">
      <c r="A347" s="11">
        <f>IF(M347="","",SUBTOTAL(3,$M$5:M347))</f>
        <v>94</v>
      </c>
      <c r="B347" s="370"/>
      <c r="C347" s="371" t="s">
        <v>150</v>
      </c>
      <c r="D347" s="369"/>
      <c r="E347" s="369" t="s">
        <v>334</v>
      </c>
      <c r="F347" s="369" t="s">
        <v>151</v>
      </c>
      <c r="G347" s="44">
        <f>[1]TH!$I$221</f>
        <v>5276</v>
      </c>
      <c r="H347" s="369">
        <v>5276</v>
      </c>
      <c r="I347" s="39">
        <f t="shared" si="32"/>
        <v>0</v>
      </c>
      <c r="J347" s="368" t="s">
        <v>387</v>
      </c>
      <c r="K347" s="2" t="s">
        <v>598</v>
      </c>
      <c r="L347" s="51">
        <f>'[1]Don gia'!$R$220</f>
        <v>14000</v>
      </c>
      <c r="M347" s="7">
        <f>+'[2]TH lop 6'!$E$164</f>
        <v>30799.999999999996</v>
      </c>
      <c r="N347" s="21"/>
      <c r="O347" s="5">
        <v>22000</v>
      </c>
      <c r="P347" s="5">
        <f>+[4]L6!$I$318</f>
        <v>23600</v>
      </c>
      <c r="Q347" s="7">
        <f t="shared" si="33"/>
        <v>22000</v>
      </c>
      <c r="R347" s="6">
        <f t="shared" si="31"/>
        <v>116072000</v>
      </c>
      <c r="S347" s="368"/>
      <c r="T347" s="54">
        <f t="shared" si="34"/>
        <v>-8000</v>
      </c>
      <c r="U347" s="54">
        <f t="shared" si="35"/>
        <v>73864000</v>
      </c>
      <c r="V347" s="54">
        <f t="shared" si="36"/>
        <v>116072000</v>
      </c>
    </row>
    <row r="348" spans="1:22" ht="25.5" x14ac:dyDescent="0.2">
      <c r="A348" s="11" t="str">
        <f>IF(M348="","",SUBTOTAL(3,$M$5:M348))</f>
        <v/>
      </c>
      <c r="B348" s="370"/>
      <c r="C348" s="371"/>
      <c r="D348" s="369"/>
      <c r="E348" s="369"/>
      <c r="F348" s="369"/>
      <c r="G348" s="45"/>
      <c r="H348" s="369"/>
      <c r="I348" s="39">
        <f t="shared" si="32"/>
        <v>0</v>
      </c>
      <c r="J348" s="368"/>
      <c r="K348" s="2" t="s">
        <v>596</v>
      </c>
      <c r="L348" s="51"/>
      <c r="M348" s="7"/>
      <c r="N348" s="21"/>
      <c r="O348" s="5"/>
      <c r="P348" s="5"/>
      <c r="Q348" s="7">
        <f t="shared" si="33"/>
        <v>0</v>
      </c>
      <c r="R348" s="6">
        <f t="shared" si="31"/>
        <v>0</v>
      </c>
      <c r="S348" s="368"/>
      <c r="T348" s="54">
        <f t="shared" si="34"/>
        <v>0</v>
      </c>
      <c r="U348" s="54">
        <f t="shared" si="35"/>
        <v>0</v>
      </c>
      <c r="V348" s="54">
        <f t="shared" si="36"/>
        <v>0</v>
      </c>
    </row>
    <row r="349" spans="1:22" x14ac:dyDescent="0.2">
      <c r="A349" s="11">
        <f>IF(M349="","",SUBTOTAL(3,$M$5:M349))</f>
        <v>95</v>
      </c>
      <c r="B349" s="370"/>
      <c r="C349" s="371" t="s">
        <v>152</v>
      </c>
      <c r="D349" s="369"/>
      <c r="E349" s="369" t="s">
        <v>334</v>
      </c>
      <c r="F349" s="369" t="s">
        <v>19</v>
      </c>
      <c r="G349" s="44">
        <f>[1]TH!$I$222</f>
        <v>5305</v>
      </c>
      <c r="H349" s="369">
        <v>5305</v>
      </c>
      <c r="I349" s="39">
        <f t="shared" si="32"/>
        <v>0</v>
      </c>
      <c r="J349" s="368" t="s">
        <v>387</v>
      </c>
      <c r="K349" s="2" t="s">
        <v>599</v>
      </c>
      <c r="L349" s="51">
        <f>'[1]Don gia'!$R$221</f>
        <v>192000</v>
      </c>
      <c r="M349" s="7">
        <f>+'[2]TH lop 6'!$E$165</f>
        <v>161700</v>
      </c>
      <c r="N349" s="21"/>
      <c r="O349" s="5">
        <v>135000</v>
      </c>
      <c r="P349" s="5">
        <f>+[4]L6!$I$320</f>
        <v>190000</v>
      </c>
      <c r="Q349" s="7">
        <f t="shared" si="33"/>
        <v>135000</v>
      </c>
      <c r="R349" s="6">
        <f t="shared" si="31"/>
        <v>716175000</v>
      </c>
      <c r="S349" s="368"/>
      <c r="T349" s="54">
        <f t="shared" si="34"/>
        <v>57000</v>
      </c>
      <c r="U349" s="54">
        <f t="shared" si="35"/>
        <v>1018560000</v>
      </c>
      <c r="V349" s="54">
        <f t="shared" si="36"/>
        <v>716175000</v>
      </c>
    </row>
    <row r="350" spans="1:22" x14ac:dyDescent="0.2">
      <c r="A350" s="11" t="str">
        <f>IF(M350="","",SUBTOTAL(3,$M$5:M350))</f>
        <v/>
      </c>
      <c r="B350" s="370"/>
      <c r="C350" s="371"/>
      <c r="D350" s="369"/>
      <c r="E350" s="369"/>
      <c r="F350" s="369"/>
      <c r="G350" s="45"/>
      <c r="H350" s="369"/>
      <c r="I350" s="39">
        <f t="shared" si="32"/>
        <v>0</v>
      </c>
      <c r="J350" s="368"/>
      <c r="K350" s="2" t="s">
        <v>600</v>
      </c>
      <c r="L350" s="51"/>
      <c r="M350" s="7"/>
      <c r="N350" s="21"/>
      <c r="O350" s="5"/>
      <c r="P350" s="5"/>
      <c r="Q350" s="7">
        <f t="shared" si="33"/>
        <v>0</v>
      </c>
      <c r="R350" s="6">
        <f t="shared" si="31"/>
        <v>0</v>
      </c>
      <c r="S350" s="368"/>
      <c r="T350" s="54">
        <f t="shared" si="34"/>
        <v>0</v>
      </c>
      <c r="U350" s="54">
        <f t="shared" si="35"/>
        <v>0</v>
      </c>
      <c r="V350" s="54">
        <f t="shared" si="36"/>
        <v>0</v>
      </c>
    </row>
    <row r="351" spans="1:22" ht="25.5" x14ac:dyDescent="0.2">
      <c r="A351" s="11" t="str">
        <f>IF(M351="","",SUBTOTAL(3,$M$5:M351))</f>
        <v/>
      </c>
      <c r="B351" s="370"/>
      <c r="C351" s="371"/>
      <c r="D351" s="369"/>
      <c r="E351" s="369"/>
      <c r="F351" s="369"/>
      <c r="G351" s="45"/>
      <c r="H351" s="369"/>
      <c r="I351" s="39">
        <f t="shared" si="32"/>
        <v>0</v>
      </c>
      <c r="J351" s="368"/>
      <c r="K351" s="2" t="s">
        <v>601</v>
      </c>
      <c r="L351" s="51"/>
      <c r="M351" s="7"/>
      <c r="N351" s="21"/>
      <c r="O351" s="5"/>
      <c r="P351" s="5"/>
      <c r="Q351" s="7">
        <f t="shared" si="33"/>
        <v>0</v>
      </c>
      <c r="R351" s="6">
        <f t="shared" si="31"/>
        <v>0</v>
      </c>
      <c r="S351" s="368"/>
      <c r="T351" s="54">
        <f t="shared" si="34"/>
        <v>0</v>
      </c>
      <c r="U351" s="54">
        <f t="shared" si="35"/>
        <v>0</v>
      </c>
      <c r="V351" s="54">
        <f t="shared" si="36"/>
        <v>0</v>
      </c>
    </row>
    <row r="352" spans="1:22" x14ac:dyDescent="0.2">
      <c r="A352" s="11" t="str">
        <f>IF(M352="","",SUBTOTAL(3,$M$5:M352))</f>
        <v/>
      </c>
      <c r="B352" s="370"/>
      <c r="C352" s="371"/>
      <c r="D352" s="369"/>
      <c r="E352" s="369"/>
      <c r="F352" s="369"/>
      <c r="G352" s="45"/>
      <c r="H352" s="369"/>
      <c r="I352" s="39">
        <f t="shared" si="32"/>
        <v>0</v>
      </c>
      <c r="J352" s="368"/>
      <c r="K352" s="2" t="s">
        <v>602</v>
      </c>
      <c r="L352" s="51"/>
      <c r="M352" s="7"/>
      <c r="N352" s="21"/>
      <c r="O352" s="5"/>
      <c r="P352" s="5"/>
      <c r="Q352" s="7">
        <f t="shared" si="33"/>
        <v>0</v>
      </c>
      <c r="R352" s="6">
        <f t="shared" si="31"/>
        <v>0</v>
      </c>
      <c r="S352" s="368"/>
      <c r="T352" s="54">
        <f t="shared" si="34"/>
        <v>0</v>
      </c>
      <c r="U352" s="54">
        <f t="shared" si="35"/>
        <v>0</v>
      </c>
      <c r="V352" s="54">
        <f t="shared" si="36"/>
        <v>0</v>
      </c>
    </row>
    <row r="353" spans="1:22" x14ac:dyDescent="0.2">
      <c r="A353" s="11" t="str">
        <f>IF(M353="","",SUBTOTAL(3,$M$5:M353))</f>
        <v/>
      </c>
      <c r="B353" s="370"/>
      <c r="C353" s="371"/>
      <c r="D353" s="369"/>
      <c r="E353" s="369"/>
      <c r="F353" s="369"/>
      <c r="G353" s="45"/>
      <c r="H353" s="369"/>
      <c r="I353" s="39">
        <f t="shared" si="32"/>
        <v>0</v>
      </c>
      <c r="J353" s="368"/>
      <c r="K353" s="2" t="s">
        <v>603</v>
      </c>
      <c r="L353" s="51"/>
      <c r="M353" s="7"/>
      <c r="N353" s="21"/>
      <c r="O353" s="5"/>
      <c r="P353" s="5"/>
      <c r="Q353" s="7">
        <f t="shared" si="33"/>
        <v>0</v>
      </c>
      <c r="R353" s="6">
        <f t="shared" si="31"/>
        <v>0</v>
      </c>
      <c r="S353" s="368"/>
      <c r="T353" s="54">
        <f t="shared" si="34"/>
        <v>0</v>
      </c>
      <c r="U353" s="54">
        <f t="shared" si="35"/>
        <v>0</v>
      </c>
      <c r="V353" s="54">
        <f t="shared" si="36"/>
        <v>0</v>
      </c>
    </row>
    <row r="354" spans="1:22" x14ac:dyDescent="0.2">
      <c r="A354" s="11">
        <f>IF(M354="","",SUBTOTAL(3,$M$5:M354))</f>
        <v>96</v>
      </c>
      <c r="B354" s="370"/>
      <c r="C354" s="371" t="s">
        <v>153</v>
      </c>
      <c r="D354" s="369"/>
      <c r="E354" s="369" t="s">
        <v>334</v>
      </c>
      <c r="F354" s="369" t="s">
        <v>19</v>
      </c>
      <c r="G354" s="44">
        <f>[1]TH!$I$223</f>
        <v>5220</v>
      </c>
      <c r="H354" s="369">
        <v>5220</v>
      </c>
      <c r="I354" s="39">
        <f t="shared" si="32"/>
        <v>0</v>
      </c>
      <c r="J354" s="368" t="s">
        <v>387</v>
      </c>
      <c r="K354" s="2" t="s">
        <v>604</v>
      </c>
      <c r="L354" s="51">
        <f>'[1]Don gia'!$R$222</f>
        <v>89000</v>
      </c>
      <c r="M354" s="7">
        <f>+'[2]TH lop 6'!$E$166</f>
        <v>51450</v>
      </c>
      <c r="N354" s="21"/>
      <c r="O354" s="5">
        <v>59000</v>
      </c>
      <c r="P354" s="5">
        <f>[4]L6!$I$325</f>
        <v>50000</v>
      </c>
      <c r="Q354" s="7">
        <f t="shared" si="33"/>
        <v>50000</v>
      </c>
      <c r="R354" s="6">
        <f t="shared" si="31"/>
        <v>261000000</v>
      </c>
      <c r="S354" s="368"/>
      <c r="T354" s="54">
        <f t="shared" si="34"/>
        <v>39000</v>
      </c>
      <c r="U354" s="54">
        <f t="shared" si="35"/>
        <v>464580000</v>
      </c>
      <c r="V354" s="54">
        <f t="shared" si="36"/>
        <v>261000000</v>
      </c>
    </row>
    <row r="355" spans="1:22" ht="41.25" customHeight="1" x14ac:dyDescent="0.2">
      <c r="A355" s="11" t="str">
        <f>IF(M355="","",SUBTOTAL(3,$M$5:M355))</f>
        <v/>
      </c>
      <c r="B355" s="370"/>
      <c r="C355" s="371"/>
      <c r="D355" s="369"/>
      <c r="E355" s="369"/>
      <c r="F355" s="369"/>
      <c r="G355" s="45"/>
      <c r="H355" s="369"/>
      <c r="I355" s="39">
        <f t="shared" si="32"/>
        <v>0</v>
      </c>
      <c r="J355" s="368"/>
      <c r="K355" s="2" t="s">
        <v>420</v>
      </c>
      <c r="L355" s="51"/>
      <c r="M355" s="7"/>
      <c r="N355" s="21"/>
      <c r="O355" s="5"/>
      <c r="P355" s="5"/>
      <c r="Q355" s="7">
        <f t="shared" si="33"/>
        <v>0</v>
      </c>
      <c r="R355" s="6">
        <f t="shared" si="31"/>
        <v>0</v>
      </c>
      <c r="S355" s="368"/>
      <c r="T355" s="54">
        <f t="shared" si="34"/>
        <v>0</v>
      </c>
      <c r="U355" s="54">
        <f t="shared" si="35"/>
        <v>0</v>
      </c>
      <c r="V355" s="54">
        <f t="shared" si="36"/>
        <v>0</v>
      </c>
    </row>
    <row r="356" spans="1:22" ht="25.5" x14ac:dyDescent="0.2">
      <c r="A356" s="11">
        <f>IF(M356="","",SUBTOTAL(3,$M$5:M356))</f>
        <v>97</v>
      </c>
      <c r="B356" s="370"/>
      <c r="C356" s="371" t="s">
        <v>154</v>
      </c>
      <c r="D356" s="369"/>
      <c r="E356" s="369" t="s">
        <v>334</v>
      </c>
      <c r="F356" s="369" t="s">
        <v>19</v>
      </c>
      <c r="G356" s="44">
        <f>[1]TH!$I$224</f>
        <v>863</v>
      </c>
      <c r="H356" s="369">
        <v>850</v>
      </c>
      <c r="I356" s="39">
        <f t="shared" si="32"/>
        <v>13</v>
      </c>
      <c r="J356" s="368" t="s">
        <v>387</v>
      </c>
      <c r="K356" s="2" t="s">
        <v>605</v>
      </c>
      <c r="L356" s="51">
        <f>'[1]Don gia'!$R$223</f>
        <v>10000</v>
      </c>
      <c r="M356" s="7">
        <f>+'[2]TH lop 6'!$E$167</f>
        <v>29399.999999999996</v>
      </c>
      <c r="N356" s="21"/>
      <c r="O356" s="5">
        <v>19000</v>
      </c>
      <c r="P356" s="5">
        <f>+[4]L6!$I$327</f>
        <v>24000</v>
      </c>
      <c r="Q356" s="7">
        <f t="shared" si="33"/>
        <v>19000</v>
      </c>
      <c r="R356" s="6">
        <f t="shared" si="31"/>
        <v>16150000</v>
      </c>
      <c r="S356" s="368"/>
      <c r="T356" s="54">
        <f t="shared" si="34"/>
        <v>-9000</v>
      </c>
      <c r="U356" s="54">
        <f t="shared" si="35"/>
        <v>8630000</v>
      </c>
      <c r="V356" s="54">
        <f t="shared" si="36"/>
        <v>16397000</v>
      </c>
    </row>
    <row r="357" spans="1:22" ht="39.75" customHeight="1" x14ac:dyDescent="0.2">
      <c r="A357" s="11" t="str">
        <f>IF(M357="","",SUBTOTAL(3,$M$5:M357))</f>
        <v/>
      </c>
      <c r="B357" s="370"/>
      <c r="C357" s="371"/>
      <c r="D357" s="369"/>
      <c r="E357" s="369"/>
      <c r="F357" s="369"/>
      <c r="G357" s="45"/>
      <c r="H357" s="369"/>
      <c r="I357" s="39">
        <f t="shared" si="32"/>
        <v>0</v>
      </c>
      <c r="J357" s="368"/>
      <c r="K357" s="2" t="s">
        <v>420</v>
      </c>
      <c r="L357" s="51"/>
      <c r="M357" s="7"/>
      <c r="N357" s="21"/>
      <c r="O357" s="5"/>
      <c r="P357" s="5"/>
      <c r="Q357" s="7">
        <f t="shared" si="33"/>
        <v>0</v>
      </c>
      <c r="R357" s="6">
        <f t="shared" si="31"/>
        <v>0</v>
      </c>
      <c r="S357" s="368"/>
      <c r="T357" s="54">
        <f t="shared" si="34"/>
        <v>0</v>
      </c>
      <c r="U357" s="54">
        <f t="shared" si="35"/>
        <v>0</v>
      </c>
      <c r="V357" s="54">
        <f t="shared" si="36"/>
        <v>0</v>
      </c>
    </row>
    <row r="358" spans="1:22" x14ac:dyDescent="0.2">
      <c r="A358" s="11">
        <f>IF(M358="","",SUBTOTAL(3,$M$5:M358))</f>
        <v>98</v>
      </c>
      <c r="B358" s="370"/>
      <c r="C358" s="371" t="s">
        <v>155</v>
      </c>
      <c r="D358" s="369"/>
      <c r="E358" s="369" t="s">
        <v>334</v>
      </c>
      <c r="F358" s="369" t="s">
        <v>19</v>
      </c>
      <c r="G358" s="44">
        <f>[1]TH!$I$225</f>
        <v>693</v>
      </c>
      <c r="H358" s="369">
        <v>690</v>
      </c>
      <c r="I358" s="39">
        <f t="shared" si="32"/>
        <v>3</v>
      </c>
      <c r="J358" s="368" t="s">
        <v>387</v>
      </c>
      <c r="K358" s="2" t="s">
        <v>606</v>
      </c>
      <c r="L358" s="51">
        <f>'[1]Don gia'!$R$224</f>
        <v>244000</v>
      </c>
      <c r="M358" s="7">
        <f>+'[2]TH lop 6'!$E$168</f>
        <v>242549.99999999997</v>
      </c>
      <c r="N358" s="21"/>
      <c r="O358" s="5">
        <v>235000</v>
      </c>
      <c r="P358" s="5">
        <f>+[4]L6!$I$329</f>
        <v>260000</v>
      </c>
      <c r="Q358" s="7">
        <f t="shared" si="33"/>
        <v>235000</v>
      </c>
      <c r="R358" s="6">
        <f t="shared" si="31"/>
        <v>162150000</v>
      </c>
      <c r="S358" s="368"/>
      <c r="T358" s="54">
        <f t="shared" si="34"/>
        <v>9000</v>
      </c>
      <c r="U358" s="54">
        <f t="shared" si="35"/>
        <v>169092000</v>
      </c>
      <c r="V358" s="54">
        <f t="shared" si="36"/>
        <v>162855000</v>
      </c>
    </row>
    <row r="359" spans="1:22" x14ac:dyDescent="0.2">
      <c r="A359" s="11" t="str">
        <f>IF(M359="","",SUBTOTAL(3,$M$5:M359))</f>
        <v/>
      </c>
      <c r="B359" s="370"/>
      <c r="C359" s="371"/>
      <c r="D359" s="369"/>
      <c r="E359" s="369"/>
      <c r="F359" s="369"/>
      <c r="G359" s="45"/>
      <c r="H359" s="369"/>
      <c r="I359" s="39">
        <f t="shared" si="32"/>
        <v>0</v>
      </c>
      <c r="J359" s="368"/>
      <c r="K359" s="2" t="s">
        <v>607</v>
      </c>
      <c r="L359" s="51"/>
      <c r="M359" s="7"/>
      <c r="N359" s="21"/>
      <c r="O359" s="5"/>
      <c r="P359" s="5"/>
      <c r="Q359" s="7">
        <f t="shared" si="33"/>
        <v>0</v>
      </c>
      <c r="R359" s="6">
        <f t="shared" si="31"/>
        <v>0</v>
      </c>
      <c r="S359" s="368"/>
      <c r="T359" s="54">
        <f t="shared" si="34"/>
        <v>0</v>
      </c>
      <c r="U359" s="54">
        <f t="shared" si="35"/>
        <v>0</v>
      </c>
      <c r="V359" s="54">
        <f t="shared" si="36"/>
        <v>0</v>
      </c>
    </row>
    <row r="360" spans="1:22" ht="25.5" x14ac:dyDescent="0.2">
      <c r="A360" s="11" t="str">
        <f>IF(M360="","",SUBTOTAL(3,$M$5:M360))</f>
        <v/>
      </c>
      <c r="B360" s="370"/>
      <c r="C360" s="371"/>
      <c r="D360" s="369"/>
      <c r="E360" s="369"/>
      <c r="F360" s="369"/>
      <c r="G360" s="45"/>
      <c r="H360" s="369"/>
      <c r="I360" s="39">
        <f t="shared" si="32"/>
        <v>0</v>
      </c>
      <c r="J360" s="368"/>
      <c r="K360" s="2" t="s">
        <v>608</v>
      </c>
      <c r="L360" s="51"/>
      <c r="M360" s="7"/>
      <c r="N360" s="21"/>
      <c r="O360" s="5"/>
      <c r="P360" s="5"/>
      <c r="Q360" s="7">
        <f t="shared" si="33"/>
        <v>0</v>
      </c>
      <c r="R360" s="6">
        <f t="shared" si="31"/>
        <v>0</v>
      </c>
      <c r="S360" s="368"/>
      <c r="T360" s="54">
        <f t="shared" si="34"/>
        <v>0</v>
      </c>
      <c r="U360" s="54">
        <f t="shared" si="35"/>
        <v>0</v>
      </c>
      <c r="V360" s="54">
        <f t="shared" si="36"/>
        <v>0</v>
      </c>
    </row>
    <row r="361" spans="1:22" x14ac:dyDescent="0.2">
      <c r="A361" s="11" t="str">
        <f>IF(M361="","",SUBTOTAL(3,$M$5:M361))</f>
        <v/>
      </c>
      <c r="B361" s="370"/>
      <c r="C361" s="371"/>
      <c r="D361" s="369"/>
      <c r="E361" s="369"/>
      <c r="F361" s="369"/>
      <c r="G361" s="45"/>
      <c r="H361" s="369"/>
      <c r="I361" s="39">
        <f t="shared" si="32"/>
        <v>0</v>
      </c>
      <c r="J361" s="368"/>
      <c r="K361" s="2" t="s">
        <v>609</v>
      </c>
      <c r="L361" s="51"/>
      <c r="M361" s="7"/>
      <c r="N361" s="21"/>
      <c r="O361" s="5"/>
      <c r="P361" s="5"/>
      <c r="Q361" s="7">
        <f t="shared" si="33"/>
        <v>0</v>
      </c>
      <c r="R361" s="6">
        <f t="shared" si="31"/>
        <v>0</v>
      </c>
      <c r="S361" s="368"/>
      <c r="T361" s="54">
        <f t="shared" si="34"/>
        <v>0</v>
      </c>
      <c r="U361" s="54">
        <f t="shared" si="35"/>
        <v>0</v>
      </c>
      <c r="V361" s="54">
        <f t="shared" si="36"/>
        <v>0</v>
      </c>
    </row>
    <row r="362" spans="1:22" ht="25.5" x14ac:dyDescent="0.2">
      <c r="A362" s="11" t="str">
        <f>IF(M362="","",SUBTOTAL(3,$M$5:M362))</f>
        <v/>
      </c>
      <c r="B362" s="370"/>
      <c r="C362" s="371"/>
      <c r="D362" s="369"/>
      <c r="E362" s="369"/>
      <c r="F362" s="369"/>
      <c r="G362" s="45"/>
      <c r="H362" s="369"/>
      <c r="I362" s="39">
        <f t="shared" si="32"/>
        <v>0</v>
      </c>
      <c r="J362" s="368"/>
      <c r="K362" s="2" t="s">
        <v>420</v>
      </c>
      <c r="L362" s="51"/>
      <c r="M362" s="7"/>
      <c r="N362" s="21"/>
      <c r="O362" s="5"/>
      <c r="P362" s="5"/>
      <c r="Q362" s="7">
        <f t="shared" si="33"/>
        <v>0</v>
      </c>
      <c r="R362" s="6">
        <f t="shared" si="31"/>
        <v>0</v>
      </c>
      <c r="S362" s="368"/>
      <c r="T362" s="54">
        <f t="shared" si="34"/>
        <v>0</v>
      </c>
      <c r="U362" s="54">
        <f t="shared" si="35"/>
        <v>0</v>
      </c>
      <c r="V362" s="54">
        <f t="shared" si="36"/>
        <v>0</v>
      </c>
    </row>
    <row r="363" spans="1:22" ht="25.5" x14ac:dyDescent="0.2">
      <c r="A363" s="11">
        <f>IF(M363="","",SUBTOTAL(3,$M$5:M363))</f>
        <v>99</v>
      </c>
      <c r="B363" s="11"/>
      <c r="C363" s="38" t="s">
        <v>156</v>
      </c>
      <c r="D363" s="35" t="s">
        <v>334</v>
      </c>
      <c r="E363" s="35" t="s">
        <v>334</v>
      </c>
      <c r="F363" s="35" t="s">
        <v>19</v>
      </c>
      <c r="G363" s="44">
        <f>[1]TH!$I$226</f>
        <v>625</v>
      </c>
      <c r="H363" s="35">
        <v>619</v>
      </c>
      <c r="I363" s="39">
        <f t="shared" si="32"/>
        <v>6</v>
      </c>
      <c r="J363" s="9" t="s">
        <v>387</v>
      </c>
      <c r="K363" s="2" t="s">
        <v>610</v>
      </c>
      <c r="L363" s="51">
        <f>'[1]Don gia'!$R$225</f>
        <v>58600</v>
      </c>
      <c r="M363" s="7">
        <f>+'[2]TH lop 6'!E169</f>
        <v>105840</v>
      </c>
      <c r="N363" s="21"/>
      <c r="O363" s="5">
        <v>68000</v>
      </c>
      <c r="P363" s="5">
        <f>+[4]L6!$I$334</f>
        <v>96000</v>
      </c>
      <c r="Q363" s="7">
        <f t="shared" si="33"/>
        <v>68000</v>
      </c>
      <c r="R363" s="6">
        <f t="shared" si="31"/>
        <v>42092000</v>
      </c>
      <c r="S363" s="9"/>
      <c r="T363" s="54">
        <f t="shared" si="34"/>
        <v>-9400</v>
      </c>
      <c r="U363" s="54">
        <f t="shared" si="35"/>
        <v>36625000</v>
      </c>
      <c r="V363" s="54">
        <f t="shared" si="36"/>
        <v>42500000</v>
      </c>
    </row>
    <row r="364" spans="1:22" ht="25.5" x14ac:dyDescent="0.2">
      <c r="A364" s="11">
        <f>IF(M364="","",SUBTOTAL(3,$M$5:M364))</f>
        <v>100</v>
      </c>
      <c r="B364" s="11"/>
      <c r="C364" s="38" t="s">
        <v>157</v>
      </c>
      <c r="D364" s="35" t="s">
        <v>334</v>
      </c>
      <c r="E364" s="35" t="s">
        <v>334</v>
      </c>
      <c r="F364" s="35" t="s">
        <v>19</v>
      </c>
      <c r="G364" s="44">
        <f>[1]TH!$I$227</f>
        <v>650</v>
      </c>
      <c r="H364" s="35">
        <v>642</v>
      </c>
      <c r="I364" s="39">
        <f t="shared" si="32"/>
        <v>8</v>
      </c>
      <c r="J364" s="9" t="s">
        <v>387</v>
      </c>
      <c r="K364" s="2" t="s">
        <v>611</v>
      </c>
      <c r="L364" s="51">
        <f>'[1]Don gia'!$R$226</f>
        <v>22000</v>
      </c>
      <c r="M364" s="7">
        <f>+'[2]TH lop 6'!E170</f>
        <v>47040</v>
      </c>
      <c r="N364" s="21"/>
      <c r="O364" s="5">
        <v>38000</v>
      </c>
      <c r="P364" s="5">
        <f>+[4]L6!$I$335</f>
        <v>42000</v>
      </c>
      <c r="Q364" s="7">
        <f t="shared" si="33"/>
        <v>38000</v>
      </c>
      <c r="R364" s="6">
        <f t="shared" si="31"/>
        <v>24396000</v>
      </c>
      <c r="S364" s="9"/>
      <c r="T364" s="54">
        <f t="shared" si="34"/>
        <v>-16000</v>
      </c>
      <c r="U364" s="54">
        <f t="shared" si="35"/>
        <v>14300000</v>
      </c>
      <c r="V364" s="54">
        <f t="shared" si="36"/>
        <v>24700000</v>
      </c>
    </row>
    <row r="365" spans="1:22" x14ac:dyDescent="0.2">
      <c r="A365" s="11">
        <f>IF(M365="","",SUBTOTAL(3,$M$5:M365))</f>
        <v>101</v>
      </c>
      <c r="B365" s="11"/>
      <c r="C365" s="38" t="s">
        <v>158</v>
      </c>
      <c r="D365" s="35" t="s">
        <v>334</v>
      </c>
      <c r="E365" s="35" t="s">
        <v>334</v>
      </c>
      <c r="F365" s="35" t="s">
        <v>19</v>
      </c>
      <c r="G365" s="44">
        <f>[1]TH!$I$228</f>
        <v>656</v>
      </c>
      <c r="H365" s="35">
        <v>643</v>
      </c>
      <c r="I365" s="39">
        <f t="shared" si="32"/>
        <v>13</v>
      </c>
      <c r="J365" s="9" t="s">
        <v>387</v>
      </c>
      <c r="K365" s="2" t="s">
        <v>612</v>
      </c>
      <c r="L365" s="51">
        <f>'[1]Don gia'!$R$227</f>
        <v>15000</v>
      </c>
      <c r="M365" s="7">
        <f>+'[2]TH lop 6'!E171</f>
        <v>38220</v>
      </c>
      <c r="N365" s="21"/>
      <c r="O365" s="5">
        <v>27000</v>
      </c>
      <c r="P365" s="5">
        <f>+[4]L6!$I$336</f>
        <v>28800</v>
      </c>
      <c r="Q365" s="7">
        <f t="shared" si="33"/>
        <v>27000</v>
      </c>
      <c r="R365" s="6">
        <f t="shared" si="31"/>
        <v>17361000</v>
      </c>
      <c r="S365" s="9"/>
      <c r="T365" s="54">
        <f t="shared" si="34"/>
        <v>-12000</v>
      </c>
      <c r="U365" s="54">
        <f t="shared" si="35"/>
        <v>9840000</v>
      </c>
      <c r="V365" s="54">
        <f t="shared" si="36"/>
        <v>17712000</v>
      </c>
    </row>
    <row r="366" spans="1:22" ht="25.5" x14ac:dyDescent="0.2">
      <c r="A366" s="11">
        <f>IF(M366="","",SUBTOTAL(3,$M$5:M366))</f>
        <v>102</v>
      </c>
      <c r="B366" s="11"/>
      <c r="C366" s="38" t="s">
        <v>159</v>
      </c>
      <c r="D366" s="35" t="s">
        <v>334</v>
      </c>
      <c r="E366" s="35" t="s">
        <v>334</v>
      </c>
      <c r="F366" s="35" t="s">
        <v>19</v>
      </c>
      <c r="G366" s="44">
        <f>[1]TH!$I$229</f>
        <v>619</v>
      </c>
      <c r="H366" s="35">
        <v>605</v>
      </c>
      <c r="I366" s="39">
        <f t="shared" si="32"/>
        <v>14</v>
      </c>
      <c r="J366" s="9" t="s">
        <v>387</v>
      </c>
      <c r="K366" s="2" t="s">
        <v>613</v>
      </c>
      <c r="L366" s="51">
        <f>'[1]Don gia'!$R$228</f>
        <v>138104</v>
      </c>
      <c r="M366" s="7">
        <f>+'[2]TH lop 6'!E172</f>
        <v>117599.99999999999</v>
      </c>
      <c r="N366" s="21"/>
      <c r="O366" s="5">
        <v>121000</v>
      </c>
      <c r="P366" s="5">
        <f>+[4]L6!$I$337</f>
        <v>144500</v>
      </c>
      <c r="Q366" s="7">
        <f t="shared" si="33"/>
        <v>117599.99999999999</v>
      </c>
      <c r="R366" s="6">
        <f t="shared" si="31"/>
        <v>71147999.999999985</v>
      </c>
      <c r="S366" s="9"/>
      <c r="T366" s="54">
        <f t="shared" si="34"/>
        <v>20504.000000000015</v>
      </c>
      <c r="U366" s="54">
        <f t="shared" si="35"/>
        <v>85486376</v>
      </c>
      <c r="V366" s="54">
        <f t="shared" si="36"/>
        <v>72794399.999999985</v>
      </c>
    </row>
    <row r="367" spans="1:22" ht="25.5" x14ac:dyDescent="0.2">
      <c r="A367" s="11">
        <f>IF(M367="","",SUBTOTAL(3,$M$5:M367))</f>
        <v>103</v>
      </c>
      <c r="B367" s="11"/>
      <c r="C367" s="38" t="s">
        <v>160</v>
      </c>
      <c r="D367" s="35" t="s">
        <v>334</v>
      </c>
      <c r="E367" s="35" t="s">
        <v>334</v>
      </c>
      <c r="F367" s="35" t="s">
        <v>19</v>
      </c>
      <c r="G367" s="44">
        <f>[1]TH!$I$230</f>
        <v>4994</v>
      </c>
      <c r="H367" s="35">
        <v>4929</v>
      </c>
      <c r="I367" s="39">
        <f t="shared" si="32"/>
        <v>65</v>
      </c>
      <c r="J367" s="9" t="s">
        <v>387</v>
      </c>
      <c r="K367" s="2" t="s">
        <v>614</v>
      </c>
      <c r="L367" s="51">
        <f>'[1]Don gia'!$R$229</f>
        <v>6307</v>
      </c>
      <c r="M367" s="7">
        <f>+'[2]TH lop 6'!E173</f>
        <v>5880</v>
      </c>
      <c r="N367" s="21"/>
      <c r="O367" s="5">
        <v>6000</v>
      </c>
      <c r="P367" s="5">
        <f>+[4]L6!$I$338</f>
        <v>7000</v>
      </c>
      <c r="Q367" s="7">
        <f t="shared" si="33"/>
        <v>5880</v>
      </c>
      <c r="R367" s="6">
        <f t="shared" si="31"/>
        <v>28982520</v>
      </c>
      <c r="S367" s="9"/>
      <c r="T367" s="54">
        <f t="shared" si="34"/>
        <v>427</v>
      </c>
      <c r="U367" s="54">
        <f t="shared" si="35"/>
        <v>31497158</v>
      </c>
      <c r="V367" s="54">
        <f t="shared" si="36"/>
        <v>29364720</v>
      </c>
    </row>
    <row r="368" spans="1:22" ht="25.5" x14ac:dyDescent="0.2">
      <c r="A368" s="11">
        <f>IF(M368="","",SUBTOTAL(3,$M$5:M368))</f>
        <v>104</v>
      </c>
      <c r="B368" s="11"/>
      <c r="C368" s="38" t="s">
        <v>161</v>
      </c>
      <c r="D368" s="35" t="s">
        <v>334</v>
      </c>
      <c r="E368" s="35" t="s">
        <v>334</v>
      </c>
      <c r="F368" s="35" t="s">
        <v>19</v>
      </c>
      <c r="G368" s="44">
        <f>[1]TH!$I$231</f>
        <v>691</v>
      </c>
      <c r="H368" s="35">
        <v>688</v>
      </c>
      <c r="I368" s="39">
        <f t="shared" si="32"/>
        <v>3</v>
      </c>
      <c r="J368" s="9" t="s">
        <v>387</v>
      </c>
      <c r="K368" s="2" t="s">
        <v>615</v>
      </c>
      <c r="L368" s="51">
        <f>'[1]Don gia'!$R$230</f>
        <v>83500</v>
      </c>
      <c r="M368" s="7">
        <f>+'[2]TH lop 6'!E174</f>
        <v>51450</v>
      </c>
      <c r="N368" s="21"/>
      <c r="O368" s="5">
        <v>49000</v>
      </c>
      <c r="P368" s="5">
        <f>[4]L6!$I$339</f>
        <v>52000</v>
      </c>
      <c r="Q368" s="7">
        <f t="shared" si="33"/>
        <v>49000</v>
      </c>
      <c r="R368" s="6">
        <f t="shared" ref="R368:R431" si="37">Q368*H368</f>
        <v>33712000</v>
      </c>
      <c r="S368" s="9"/>
      <c r="T368" s="54">
        <f t="shared" si="34"/>
        <v>34500</v>
      </c>
      <c r="U368" s="54">
        <f t="shared" si="35"/>
        <v>57698500</v>
      </c>
      <c r="V368" s="54">
        <f t="shared" si="36"/>
        <v>33859000</v>
      </c>
    </row>
    <row r="369" spans="1:22" ht="25.5" x14ac:dyDescent="0.2">
      <c r="A369" s="11">
        <f>IF(M369="","",SUBTOTAL(3,$M$5:M369))</f>
        <v>105</v>
      </c>
      <c r="B369" s="11"/>
      <c r="C369" s="38" t="s">
        <v>162</v>
      </c>
      <c r="D369" s="35"/>
      <c r="E369" s="35" t="s">
        <v>334</v>
      </c>
      <c r="F369" s="35" t="s">
        <v>19</v>
      </c>
      <c r="G369" s="44">
        <f>[1]TH!$I$232</f>
        <v>662</v>
      </c>
      <c r="H369" s="35">
        <v>655</v>
      </c>
      <c r="I369" s="39">
        <f t="shared" si="32"/>
        <v>7</v>
      </c>
      <c r="J369" s="9" t="s">
        <v>387</v>
      </c>
      <c r="K369" s="2" t="s">
        <v>611</v>
      </c>
      <c r="L369" s="51">
        <f>'[1]Don gia'!$R$231</f>
        <v>265000</v>
      </c>
      <c r="M369" s="7">
        <f>+'[2]TH lop 6'!E175</f>
        <v>51450</v>
      </c>
      <c r="N369" s="21"/>
      <c r="O369" s="5">
        <v>52000</v>
      </c>
      <c r="P369" s="5">
        <f>+[4]L6!$I$340</f>
        <v>50000</v>
      </c>
      <c r="Q369" s="7">
        <f t="shared" si="33"/>
        <v>50000</v>
      </c>
      <c r="R369" s="6">
        <f t="shared" si="37"/>
        <v>32750000</v>
      </c>
      <c r="S369" s="9"/>
      <c r="T369" s="54">
        <f t="shared" si="34"/>
        <v>215000</v>
      </c>
      <c r="U369" s="54">
        <f t="shared" si="35"/>
        <v>175430000</v>
      </c>
      <c r="V369" s="54">
        <f t="shared" si="36"/>
        <v>33100000</v>
      </c>
    </row>
    <row r="370" spans="1:22" x14ac:dyDescent="0.2">
      <c r="A370" s="11">
        <f>IF(M370="","",SUBTOTAL(3,$M$5:M370))</f>
        <v>106</v>
      </c>
      <c r="B370" s="11"/>
      <c r="C370" s="38" t="s">
        <v>163</v>
      </c>
      <c r="D370" s="35"/>
      <c r="E370" s="35" t="s">
        <v>334</v>
      </c>
      <c r="F370" s="35" t="s">
        <v>19</v>
      </c>
      <c r="G370" s="44">
        <f>[1]TH!$I$233</f>
        <v>673</v>
      </c>
      <c r="H370" s="35">
        <v>664</v>
      </c>
      <c r="I370" s="39">
        <f t="shared" si="32"/>
        <v>9</v>
      </c>
      <c r="J370" s="9" t="s">
        <v>387</v>
      </c>
      <c r="K370" s="2" t="s">
        <v>612</v>
      </c>
      <c r="L370" s="51">
        <f>'[1]Don gia'!$R$232</f>
        <v>265000</v>
      </c>
      <c r="M370" s="7">
        <f>+'[2]TH lop 6'!E176</f>
        <v>41160</v>
      </c>
      <c r="N370" s="21"/>
      <c r="O370" s="5">
        <v>42000</v>
      </c>
      <c r="P370" s="5">
        <f>+[4]L6!$I$341</f>
        <v>40000</v>
      </c>
      <c r="Q370" s="7">
        <f t="shared" si="33"/>
        <v>40000</v>
      </c>
      <c r="R370" s="6">
        <f t="shared" si="37"/>
        <v>26560000</v>
      </c>
      <c r="S370" s="9"/>
      <c r="T370" s="54">
        <f t="shared" si="34"/>
        <v>225000</v>
      </c>
      <c r="U370" s="54">
        <f t="shared" si="35"/>
        <v>178345000</v>
      </c>
      <c r="V370" s="54">
        <f t="shared" si="36"/>
        <v>26920000</v>
      </c>
    </row>
    <row r="371" spans="1:22" ht="38.25" x14ac:dyDescent="0.2">
      <c r="A371" s="11">
        <f>IF(M371="","",SUBTOTAL(3,$M$5:M371))</f>
        <v>107</v>
      </c>
      <c r="B371" s="11"/>
      <c r="C371" s="38" t="s">
        <v>164</v>
      </c>
      <c r="D371" s="35" t="s">
        <v>334</v>
      </c>
      <c r="E371" s="35" t="s">
        <v>334</v>
      </c>
      <c r="F371" s="35" t="s">
        <v>12</v>
      </c>
      <c r="G371" s="44">
        <f>[1]TH!$I$234</f>
        <v>684</v>
      </c>
      <c r="H371" s="35">
        <v>679</v>
      </c>
      <c r="I371" s="39">
        <f t="shared" si="32"/>
        <v>5</v>
      </c>
      <c r="J371" s="9" t="s">
        <v>387</v>
      </c>
      <c r="K371" s="2" t="s">
        <v>616</v>
      </c>
      <c r="L371" s="51">
        <f>'[1]Don gia'!$R$233</f>
        <v>200000</v>
      </c>
      <c r="M371" s="7">
        <f>+'[2]TH lop 6'!E177</f>
        <v>51450</v>
      </c>
      <c r="N371" s="21"/>
      <c r="O371" s="5">
        <v>75000</v>
      </c>
      <c r="P371" s="5">
        <f>+[4]L6!$I$342</f>
        <v>72000</v>
      </c>
      <c r="Q371" s="7">
        <f t="shared" si="33"/>
        <v>51450</v>
      </c>
      <c r="R371" s="6">
        <f t="shared" si="37"/>
        <v>34934550</v>
      </c>
      <c r="S371" s="9"/>
      <c r="T371" s="54">
        <f t="shared" si="34"/>
        <v>148550</v>
      </c>
      <c r="U371" s="54">
        <f t="shared" si="35"/>
        <v>136800000</v>
      </c>
      <c r="V371" s="54">
        <f t="shared" si="36"/>
        <v>35191800</v>
      </c>
    </row>
    <row r="372" spans="1:22" ht="63.75" x14ac:dyDescent="0.2">
      <c r="A372" s="11">
        <f>IF(M372="","",SUBTOTAL(3,$M$5:M372))</f>
        <v>108</v>
      </c>
      <c r="B372" s="11"/>
      <c r="C372" s="38" t="s">
        <v>165</v>
      </c>
      <c r="D372" s="35" t="s">
        <v>334</v>
      </c>
      <c r="E372" s="35" t="s">
        <v>334</v>
      </c>
      <c r="F372" s="35" t="s">
        <v>12</v>
      </c>
      <c r="G372" s="44">
        <f>[1]TH!$I$235</f>
        <v>692</v>
      </c>
      <c r="H372" s="35">
        <v>689</v>
      </c>
      <c r="I372" s="39">
        <f t="shared" si="32"/>
        <v>3</v>
      </c>
      <c r="J372" s="9" t="s">
        <v>387</v>
      </c>
      <c r="K372" s="2" t="s">
        <v>617</v>
      </c>
      <c r="L372" s="51">
        <f>'[1]Don gia'!$R$234</f>
        <v>111000</v>
      </c>
      <c r="M372" s="7">
        <f>+'[2]TH lop 6'!E178</f>
        <v>51450</v>
      </c>
      <c r="N372" s="21"/>
      <c r="O372" s="5">
        <v>100000</v>
      </c>
      <c r="P372" s="5">
        <f>+[4]L6!$I$343</f>
        <v>132000</v>
      </c>
      <c r="Q372" s="7">
        <f t="shared" si="33"/>
        <v>51450</v>
      </c>
      <c r="R372" s="6">
        <f t="shared" si="37"/>
        <v>35449050</v>
      </c>
      <c r="S372" s="9"/>
      <c r="T372" s="54">
        <f t="shared" si="34"/>
        <v>59550</v>
      </c>
      <c r="U372" s="54">
        <f t="shared" si="35"/>
        <v>76812000</v>
      </c>
      <c r="V372" s="54">
        <f t="shared" si="36"/>
        <v>35603400</v>
      </c>
    </row>
    <row r="373" spans="1:22" x14ac:dyDescent="0.2">
      <c r="A373" s="11">
        <f>IF(M373="","",SUBTOTAL(3,$M$5:M373))</f>
        <v>109</v>
      </c>
      <c r="B373" s="11"/>
      <c r="C373" s="38" t="s">
        <v>166</v>
      </c>
      <c r="D373" s="35" t="s">
        <v>334</v>
      </c>
      <c r="E373" s="35" t="s">
        <v>334</v>
      </c>
      <c r="F373" s="35" t="s">
        <v>19</v>
      </c>
      <c r="G373" s="44">
        <f>[1]TH!$I$236</f>
        <v>628</v>
      </c>
      <c r="H373" s="35">
        <v>615</v>
      </c>
      <c r="I373" s="39">
        <f t="shared" si="32"/>
        <v>13</v>
      </c>
      <c r="J373" s="9" t="s">
        <v>387</v>
      </c>
      <c r="K373" s="2" t="s">
        <v>618</v>
      </c>
      <c r="L373" s="51">
        <f>'[1]Don gia'!$R$235</f>
        <v>100000</v>
      </c>
      <c r="M373" s="7">
        <f>+'[2]TH lop 6'!E179</f>
        <v>33810</v>
      </c>
      <c r="N373" s="21"/>
      <c r="O373" s="5">
        <v>73000</v>
      </c>
      <c r="P373" s="5">
        <f>+[4]L6!$I$344</f>
        <v>70000</v>
      </c>
      <c r="Q373" s="7">
        <f t="shared" si="33"/>
        <v>33810</v>
      </c>
      <c r="R373" s="6">
        <f t="shared" si="37"/>
        <v>20793150</v>
      </c>
      <c r="S373" s="9"/>
      <c r="T373" s="54">
        <f t="shared" si="34"/>
        <v>66190</v>
      </c>
      <c r="U373" s="54">
        <f t="shared" si="35"/>
        <v>62800000</v>
      </c>
      <c r="V373" s="54">
        <f t="shared" si="36"/>
        <v>21232680</v>
      </c>
    </row>
    <row r="374" spans="1:22" ht="25.5" x14ac:dyDescent="0.2">
      <c r="A374" s="11">
        <f>IF(M374="","",SUBTOTAL(3,$M$5:M374))</f>
        <v>110</v>
      </c>
      <c r="B374" s="11"/>
      <c r="C374" s="38" t="s">
        <v>167</v>
      </c>
      <c r="D374" s="35" t="s">
        <v>334</v>
      </c>
      <c r="E374" s="35"/>
      <c r="F374" s="35" t="s">
        <v>12</v>
      </c>
      <c r="G374" s="44">
        <f>[1]TH!$I$237</f>
        <v>719</v>
      </c>
      <c r="H374" s="35">
        <v>705</v>
      </c>
      <c r="I374" s="39">
        <f t="shared" si="32"/>
        <v>14</v>
      </c>
      <c r="J374" s="9" t="s">
        <v>387</v>
      </c>
      <c r="K374" s="2" t="s">
        <v>619</v>
      </c>
      <c r="L374" s="51">
        <f>'[1]Don gia'!$R$236</f>
        <v>55816</v>
      </c>
      <c r="M374" s="7">
        <f>+'[2]TH lop 6'!E180</f>
        <v>213150</v>
      </c>
      <c r="N374" s="21"/>
      <c r="O374" s="5">
        <v>88000</v>
      </c>
      <c r="P374" s="5">
        <f>+[4]L6!$I$345</f>
        <v>154000</v>
      </c>
      <c r="Q374" s="7">
        <f t="shared" si="33"/>
        <v>88000</v>
      </c>
      <c r="R374" s="6">
        <f t="shared" si="37"/>
        <v>62040000</v>
      </c>
      <c r="S374" s="9"/>
      <c r="T374" s="54">
        <f t="shared" si="34"/>
        <v>-32184</v>
      </c>
      <c r="U374" s="54">
        <f t="shared" si="35"/>
        <v>40131704</v>
      </c>
      <c r="V374" s="54">
        <f t="shared" si="36"/>
        <v>63272000</v>
      </c>
    </row>
    <row r="375" spans="1:22" x14ac:dyDescent="0.2">
      <c r="A375" s="11">
        <f>IF(M375="","",SUBTOTAL(3,$M$5:M375))</f>
        <v>111</v>
      </c>
      <c r="B375" s="11"/>
      <c r="C375" s="38" t="s">
        <v>168</v>
      </c>
      <c r="D375" s="35" t="s">
        <v>334</v>
      </c>
      <c r="E375" s="35" t="s">
        <v>334</v>
      </c>
      <c r="F375" s="35" t="s">
        <v>19</v>
      </c>
      <c r="G375" s="44">
        <f>[1]TH!$I$238</f>
        <v>693</v>
      </c>
      <c r="H375" s="35">
        <v>684</v>
      </c>
      <c r="I375" s="39">
        <f t="shared" si="32"/>
        <v>9</v>
      </c>
      <c r="J375" s="9" t="s">
        <v>387</v>
      </c>
      <c r="K375" s="2" t="s">
        <v>620</v>
      </c>
      <c r="L375" s="51">
        <f>'[1]Don gia'!$R$237</f>
        <v>25000</v>
      </c>
      <c r="M375" s="7">
        <f>+'[2]TH lop 6'!E181</f>
        <v>22050</v>
      </c>
      <c r="N375" s="21"/>
      <c r="O375" s="5">
        <v>19000</v>
      </c>
      <c r="P375" s="5">
        <f>+[4]L6!$I$346</f>
        <v>20000</v>
      </c>
      <c r="Q375" s="7">
        <f t="shared" si="33"/>
        <v>19000</v>
      </c>
      <c r="R375" s="6">
        <f t="shared" si="37"/>
        <v>12996000</v>
      </c>
      <c r="S375" s="9"/>
      <c r="T375" s="54">
        <f t="shared" si="34"/>
        <v>6000</v>
      </c>
      <c r="U375" s="54">
        <f t="shared" si="35"/>
        <v>17325000</v>
      </c>
      <c r="V375" s="54">
        <f t="shared" si="36"/>
        <v>13167000</v>
      </c>
    </row>
    <row r="376" spans="1:22" x14ac:dyDescent="0.2">
      <c r="A376" s="11">
        <f>IF(M376="","",SUBTOTAL(3,$M$5:M376))</f>
        <v>112</v>
      </c>
      <c r="B376" s="11"/>
      <c r="C376" s="38" t="s">
        <v>169</v>
      </c>
      <c r="D376" s="35" t="s">
        <v>334</v>
      </c>
      <c r="E376" s="35" t="s">
        <v>334</v>
      </c>
      <c r="F376" s="35" t="s">
        <v>19</v>
      </c>
      <c r="G376" s="44">
        <f>[1]TH!$I$239</f>
        <v>660</v>
      </c>
      <c r="H376" s="35">
        <v>651</v>
      </c>
      <c r="I376" s="39">
        <f t="shared" si="32"/>
        <v>9</v>
      </c>
      <c r="J376" s="9" t="s">
        <v>387</v>
      </c>
      <c r="K376" s="2" t="s">
        <v>621</v>
      </c>
      <c r="L376" s="51">
        <f>'[1]Don gia'!$R$238</f>
        <v>18893</v>
      </c>
      <c r="M376" s="7">
        <f>+'[2]TH lop 6'!E182</f>
        <v>19110</v>
      </c>
      <c r="N376" s="21"/>
      <c r="O376" s="5">
        <v>13000</v>
      </c>
      <c r="P376" s="5">
        <f>+[4]L6!$I$347</f>
        <v>14000</v>
      </c>
      <c r="Q376" s="7">
        <f t="shared" si="33"/>
        <v>13000</v>
      </c>
      <c r="R376" s="6">
        <f t="shared" si="37"/>
        <v>8463000</v>
      </c>
      <c r="S376" s="9"/>
      <c r="T376" s="54">
        <f t="shared" si="34"/>
        <v>5893</v>
      </c>
      <c r="U376" s="54">
        <f t="shared" si="35"/>
        <v>12469380</v>
      </c>
      <c r="V376" s="54">
        <f t="shared" si="36"/>
        <v>8580000</v>
      </c>
    </row>
    <row r="377" spans="1:22" x14ac:dyDescent="0.2">
      <c r="A377" s="11">
        <f>IF(M377="","",SUBTOTAL(3,$M$5:M377))</f>
        <v>113</v>
      </c>
      <c r="B377" s="370"/>
      <c r="C377" s="371" t="s">
        <v>170</v>
      </c>
      <c r="D377" s="369"/>
      <c r="E377" s="369" t="s">
        <v>334</v>
      </c>
      <c r="F377" s="369" t="s">
        <v>19</v>
      </c>
      <c r="G377" s="44">
        <f>[1]TH!$I$240</f>
        <v>749</v>
      </c>
      <c r="H377" s="369">
        <v>745</v>
      </c>
      <c r="I377" s="39">
        <f t="shared" si="32"/>
        <v>4</v>
      </c>
      <c r="J377" s="368" t="s">
        <v>387</v>
      </c>
      <c r="K377" s="2" t="s">
        <v>622</v>
      </c>
      <c r="L377" s="51">
        <f>'[1]Don gia'!$R$239</f>
        <v>40616</v>
      </c>
      <c r="M377" s="7">
        <f>+'[2]TH lop 6'!E183</f>
        <v>32339.999999999996</v>
      </c>
      <c r="N377" s="21"/>
      <c r="O377" s="5">
        <v>27000</v>
      </c>
      <c r="P377" s="5">
        <f>+[4]L6!$I$348</f>
        <v>28000</v>
      </c>
      <c r="Q377" s="7">
        <f t="shared" si="33"/>
        <v>27000</v>
      </c>
      <c r="R377" s="6">
        <f t="shared" si="37"/>
        <v>20115000</v>
      </c>
      <c r="S377" s="368"/>
      <c r="T377" s="54">
        <f t="shared" si="34"/>
        <v>13616</v>
      </c>
      <c r="U377" s="54">
        <f t="shared" si="35"/>
        <v>30421384</v>
      </c>
      <c r="V377" s="54">
        <f t="shared" si="36"/>
        <v>20223000</v>
      </c>
    </row>
    <row r="378" spans="1:22" x14ac:dyDescent="0.2">
      <c r="A378" s="11" t="str">
        <f>IF(M378="","",SUBTOTAL(3,$M$5:M378))</f>
        <v/>
      </c>
      <c r="B378" s="370"/>
      <c r="C378" s="371"/>
      <c r="D378" s="369"/>
      <c r="E378" s="369"/>
      <c r="F378" s="369"/>
      <c r="G378" s="45"/>
      <c r="H378" s="369"/>
      <c r="I378" s="39">
        <f t="shared" si="32"/>
        <v>0</v>
      </c>
      <c r="J378" s="368"/>
      <c r="K378" s="2" t="s">
        <v>623</v>
      </c>
      <c r="L378" s="51"/>
      <c r="M378" s="7"/>
      <c r="N378" s="21"/>
      <c r="O378" s="5"/>
      <c r="P378" s="5"/>
      <c r="Q378" s="7">
        <f t="shared" si="33"/>
        <v>0</v>
      </c>
      <c r="R378" s="6">
        <f t="shared" si="37"/>
        <v>0</v>
      </c>
      <c r="S378" s="368"/>
      <c r="T378" s="54">
        <f t="shared" si="34"/>
        <v>0</v>
      </c>
      <c r="U378" s="54">
        <f t="shared" si="35"/>
        <v>0</v>
      </c>
      <c r="V378" s="54">
        <f t="shared" si="36"/>
        <v>0</v>
      </c>
    </row>
    <row r="379" spans="1:22" x14ac:dyDescent="0.2">
      <c r="A379" s="11">
        <f>IF(M379="","",SUBTOTAL(3,$M$5:M379))</f>
        <v>114</v>
      </c>
      <c r="B379" s="370"/>
      <c r="C379" s="371" t="s">
        <v>171</v>
      </c>
      <c r="D379" s="369"/>
      <c r="E379" s="369" t="s">
        <v>334</v>
      </c>
      <c r="F379" s="369" t="s">
        <v>19</v>
      </c>
      <c r="G379" s="44">
        <f>[1]TH!$I$241</f>
        <v>289</v>
      </c>
      <c r="H379" s="369">
        <v>286</v>
      </c>
      <c r="I379" s="39">
        <f t="shared" si="32"/>
        <v>3</v>
      </c>
      <c r="J379" s="368" t="s">
        <v>387</v>
      </c>
      <c r="K379" s="2" t="s">
        <v>377</v>
      </c>
      <c r="L379" s="51">
        <f>'[1]Don gia'!$R$240</f>
        <v>3000000</v>
      </c>
      <c r="M379" s="7">
        <f>+'[2]TH lop 6'!$E$184</f>
        <v>602700</v>
      </c>
      <c r="N379" s="21"/>
      <c r="O379" s="5">
        <v>560000</v>
      </c>
      <c r="P379" s="5">
        <f>+[4]L6!$I$350</f>
        <v>1000000</v>
      </c>
      <c r="Q379" s="7">
        <f t="shared" si="33"/>
        <v>560000</v>
      </c>
      <c r="R379" s="6">
        <f t="shared" si="37"/>
        <v>160160000</v>
      </c>
      <c r="S379" s="368"/>
      <c r="T379" s="54">
        <f t="shared" si="34"/>
        <v>2440000</v>
      </c>
      <c r="U379" s="54">
        <f t="shared" si="35"/>
        <v>867000000</v>
      </c>
      <c r="V379" s="54">
        <f t="shared" si="36"/>
        <v>161840000</v>
      </c>
    </row>
    <row r="380" spans="1:22" x14ac:dyDescent="0.2">
      <c r="A380" s="11" t="str">
        <f>IF(M380="","",SUBTOTAL(3,$M$5:M380))</f>
        <v/>
      </c>
      <c r="B380" s="370"/>
      <c r="C380" s="371"/>
      <c r="D380" s="369"/>
      <c r="E380" s="369"/>
      <c r="F380" s="369"/>
      <c r="G380" s="45"/>
      <c r="H380" s="369"/>
      <c r="I380" s="39">
        <f t="shared" si="32"/>
        <v>0</v>
      </c>
      <c r="J380" s="368"/>
      <c r="K380" s="2" t="s">
        <v>378</v>
      </c>
      <c r="L380" s="51"/>
      <c r="M380" s="7"/>
      <c r="N380" s="21"/>
      <c r="O380" s="5"/>
      <c r="P380" s="5"/>
      <c r="Q380" s="7">
        <f t="shared" si="33"/>
        <v>0</v>
      </c>
      <c r="R380" s="6">
        <f t="shared" si="37"/>
        <v>0</v>
      </c>
      <c r="S380" s="368"/>
      <c r="T380" s="54">
        <f t="shared" si="34"/>
        <v>0</v>
      </c>
      <c r="U380" s="54">
        <f t="shared" si="35"/>
        <v>0</v>
      </c>
      <c r="V380" s="54">
        <f t="shared" si="36"/>
        <v>0</v>
      </c>
    </row>
    <row r="381" spans="1:22" x14ac:dyDescent="0.2">
      <c r="A381" s="11" t="str">
        <f>IF(M381="","",SUBTOTAL(3,$M$5:M381))</f>
        <v/>
      </c>
      <c r="B381" s="370"/>
      <c r="C381" s="371"/>
      <c r="D381" s="369"/>
      <c r="E381" s="369"/>
      <c r="F381" s="369"/>
      <c r="G381" s="45"/>
      <c r="H381" s="369"/>
      <c r="I381" s="39">
        <f t="shared" si="32"/>
        <v>0</v>
      </c>
      <c r="J381" s="368"/>
      <c r="K381" s="2" t="s">
        <v>379</v>
      </c>
      <c r="L381" s="51"/>
      <c r="M381" s="7"/>
      <c r="N381" s="21"/>
      <c r="O381" s="5"/>
      <c r="P381" s="5"/>
      <c r="Q381" s="7">
        <f t="shared" si="33"/>
        <v>0</v>
      </c>
      <c r="R381" s="6">
        <f t="shared" si="37"/>
        <v>0</v>
      </c>
      <c r="S381" s="368"/>
      <c r="T381" s="54">
        <f t="shared" si="34"/>
        <v>0</v>
      </c>
      <c r="U381" s="54">
        <f t="shared" si="35"/>
        <v>0</v>
      </c>
      <c r="V381" s="54">
        <f t="shared" si="36"/>
        <v>0</v>
      </c>
    </row>
    <row r="382" spans="1:22" x14ac:dyDescent="0.2">
      <c r="A382" s="11" t="str">
        <f>IF(M382="","",SUBTOTAL(3,$M$5:M382))</f>
        <v/>
      </c>
      <c r="B382" s="370"/>
      <c r="C382" s="371"/>
      <c r="D382" s="369"/>
      <c r="E382" s="369"/>
      <c r="F382" s="369"/>
      <c r="G382" s="45"/>
      <c r="H382" s="369"/>
      <c r="I382" s="39">
        <f t="shared" si="32"/>
        <v>0</v>
      </c>
      <c r="J382" s="368"/>
      <c r="K382" s="2" t="s">
        <v>380</v>
      </c>
      <c r="L382" s="51"/>
      <c r="M382" s="7"/>
      <c r="N382" s="21"/>
      <c r="O382" s="5"/>
      <c r="P382" s="5"/>
      <c r="Q382" s="7">
        <f t="shared" si="33"/>
        <v>0</v>
      </c>
      <c r="R382" s="6">
        <f t="shared" si="37"/>
        <v>0</v>
      </c>
      <c r="S382" s="368"/>
      <c r="T382" s="54">
        <f t="shared" si="34"/>
        <v>0</v>
      </c>
      <c r="U382" s="54">
        <f t="shared" si="35"/>
        <v>0</v>
      </c>
      <c r="V382" s="54">
        <f t="shared" si="36"/>
        <v>0</v>
      </c>
    </row>
    <row r="383" spans="1:22" x14ac:dyDescent="0.2">
      <c r="A383" s="11" t="str">
        <f>IF(M383="","",SUBTOTAL(3,$M$5:M383))</f>
        <v/>
      </c>
      <c r="B383" s="370"/>
      <c r="C383" s="371"/>
      <c r="D383" s="369"/>
      <c r="E383" s="369"/>
      <c r="F383" s="369"/>
      <c r="G383" s="45"/>
      <c r="H383" s="369"/>
      <c r="I383" s="39">
        <f t="shared" si="32"/>
        <v>0</v>
      </c>
      <c r="J383" s="368"/>
      <c r="K383" s="2" t="s">
        <v>381</v>
      </c>
      <c r="L383" s="51"/>
      <c r="M383" s="7"/>
      <c r="N383" s="21"/>
      <c r="O383" s="5"/>
      <c r="P383" s="5"/>
      <c r="Q383" s="7">
        <f t="shared" si="33"/>
        <v>0</v>
      </c>
      <c r="R383" s="6">
        <f t="shared" si="37"/>
        <v>0</v>
      </c>
      <c r="S383" s="368"/>
      <c r="T383" s="54">
        <f t="shared" si="34"/>
        <v>0</v>
      </c>
      <c r="U383" s="54">
        <f t="shared" si="35"/>
        <v>0</v>
      </c>
      <c r="V383" s="54">
        <f t="shared" si="36"/>
        <v>0</v>
      </c>
    </row>
    <row r="384" spans="1:22" x14ac:dyDescent="0.2">
      <c r="A384" s="11">
        <f>IF(M384="","",SUBTOTAL(3,$M$5:M384))</f>
        <v>115</v>
      </c>
      <c r="B384" s="11"/>
      <c r="C384" s="38" t="s">
        <v>172</v>
      </c>
      <c r="D384" s="35" t="s">
        <v>334</v>
      </c>
      <c r="E384" s="35" t="s">
        <v>334</v>
      </c>
      <c r="F384" s="35" t="s">
        <v>123</v>
      </c>
      <c r="G384" s="44">
        <f>[1]TH!$I$242</f>
        <v>861</v>
      </c>
      <c r="H384" s="35">
        <v>813</v>
      </c>
      <c r="I384" s="39">
        <f t="shared" si="32"/>
        <v>48</v>
      </c>
      <c r="J384" s="9" t="s">
        <v>387</v>
      </c>
      <c r="K384" s="2" t="s">
        <v>624</v>
      </c>
      <c r="L384" s="51">
        <f>'[1]Don gia'!$R$241</f>
        <v>60000</v>
      </c>
      <c r="M384" s="7">
        <f>+'[2]TH lop 6'!$E$185</f>
        <v>86240</v>
      </c>
      <c r="N384" s="21"/>
      <c r="O384" s="5">
        <v>82000</v>
      </c>
      <c r="P384" s="5">
        <f>+[4]L6!$I$355</f>
        <v>124000</v>
      </c>
      <c r="Q384" s="7">
        <f t="shared" si="33"/>
        <v>82000</v>
      </c>
      <c r="R384" s="6">
        <f t="shared" si="37"/>
        <v>66666000</v>
      </c>
      <c r="S384" s="9"/>
      <c r="T384" s="54">
        <f t="shared" si="34"/>
        <v>-22000</v>
      </c>
      <c r="U384" s="54">
        <f t="shared" si="35"/>
        <v>51660000</v>
      </c>
      <c r="V384" s="54">
        <f t="shared" si="36"/>
        <v>70602000</v>
      </c>
    </row>
    <row r="385" spans="1:22" x14ac:dyDescent="0.2">
      <c r="A385" s="11">
        <f>IF(M385="","",SUBTOTAL(3,$M$5:M385))</f>
        <v>116</v>
      </c>
      <c r="B385" s="370"/>
      <c r="C385" s="371" t="s">
        <v>173</v>
      </c>
      <c r="D385" s="369"/>
      <c r="E385" s="369" t="s">
        <v>334</v>
      </c>
      <c r="F385" s="369" t="s">
        <v>19</v>
      </c>
      <c r="G385" s="44">
        <f>[1]TH!$I$243</f>
        <v>748</v>
      </c>
      <c r="H385" s="369">
        <v>746</v>
      </c>
      <c r="I385" s="39">
        <f t="shared" si="32"/>
        <v>2</v>
      </c>
      <c r="J385" s="368" t="s">
        <v>387</v>
      </c>
      <c r="K385" s="2" t="s">
        <v>625</v>
      </c>
      <c r="L385" s="51">
        <f>'[1]Don gia'!$R$242</f>
        <v>200000</v>
      </c>
      <c r="M385" s="7">
        <f>+'[2]TH lop 6'!$E$186</f>
        <v>55860</v>
      </c>
      <c r="N385" s="21"/>
      <c r="O385" s="5">
        <v>44000</v>
      </c>
      <c r="P385" s="5">
        <f>+[4]L6!$I$356</f>
        <v>42000</v>
      </c>
      <c r="Q385" s="7">
        <f t="shared" si="33"/>
        <v>42000</v>
      </c>
      <c r="R385" s="6">
        <f t="shared" si="37"/>
        <v>31332000</v>
      </c>
      <c r="S385" s="368"/>
      <c r="T385" s="54">
        <f t="shared" si="34"/>
        <v>158000</v>
      </c>
      <c r="U385" s="54">
        <f t="shared" si="35"/>
        <v>149600000</v>
      </c>
      <c r="V385" s="54">
        <f t="shared" si="36"/>
        <v>31416000</v>
      </c>
    </row>
    <row r="386" spans="1:22" ht="40.5" customHeight="1" x14ac:dyDescent="0.2">
      <c r="A386" s="11" t="str">
        <f>IF(M386="","",SUBTOTAL(3,$M$5:M386))</f>
        <v/>
      </c>
      <c r="B386" s="370"/>
      <c r="C386" s="371"/>
      <c r="D386" s="369"/>
      <c r="E386" s="369"/>
      <c r="F386" s="369"/>
      <c r="G386" s="45"/>
      <c r="H386" s="369"/>
      <c r="I386" s="39">
        <f t="shared" si="32"/>
        <v>0</v>
      </c>
      <c r="J386" s="368"/>
      <c r="K386" s="2" t="s">
        <v>420</v>
      </c>
      <c r="L386" s="51"/>
      <c r="M386" s="7"/>
      <c r="N386" s="21"/>
      <c r="O386" s="5"/>
      <c r="P386" s="5"/>
      <c r="Q386" s="7">
        <f t="shared" si="33"/>
        <v>0</v>
      </c>
      <c r="R386" s="6">
        <f t="shared" si="37"/>
        <v>0</v>
      </c>
      <c r="S386" s="368"/>
      <c r="T386" s="54">
        <f t="shared" si="34"/>
        <v>0</v>
      </c>
      <c r="U386" s="54">
        <f t="shared" si="35"/>
        <v>0</v>
      </c>
      <c r="V386" s="54">
        <f t="shared" si="36"/>
        <v>0</v>
      </c>
    </row>
    <row r="387" spans="1:22" ht="51" x14ac:dyDescent="0.2">
      <c r="A387" s="11">
        <f>IF(M387="","",SUBTOTAL(3,$M$5:M387))</f>
        <v>117</v>
      </c>
      <c r="B387" s="370"/>
      <c r="C387" s="371" t="s">
        <v>174</v>
      </c>
      <c r="D387" s="369"/>
      <c r="E387" s="369" t="s">
        <v>334</v>
      </c>
      <c r="F387" s="369" t="s">
        <v>19</v>
      </c>
      <c r="G387" s="44">
        <f>[1]TH!$I$244</f>
        <v>858</v>
      </c>
      <c r="H387" s="369">
        <v>760</v>
      </c>
      <c r="I387" s="39">
        <f t="shared" si="32"/>
        <v>98</v>
      </c>
      <c r="J387" s="368" t="s">
        <v>387</v>
      </c>
      <c r="K387" s="2" t="s">
        <v>626</v>
      </c>
      <c r="L387" s="51">
        <f>'[1]Don gia'!$R$243</f>
        <v>4684886</v>
      </c>
      <c r="M387" s="7">
        <f>+'[2]TH lop 6'!$E$187</f>
        <v>3619000</v>
      </c>
      <c r="N387" s="21"/>
      <c r="O387" s="5">
        <v>3912000</v>
      </c>
      <c r="P387" s="5">
        <f>+[4]L6!$I$358</f>
        <v>4576000</v>
      </c>
      <c r="Q387" s="7">
        <f t="shared" si="33"/>
        <v>3619000</v>
      </c>
      <c r="R387" s="6">
        <f t="shared" si="37"/>
        <v>2750440000</v>
      </c>
      <c r="S387" s="368"/>
      <c r="T387" s="54">
        <f t="shared" si="34"/>
        <v>1065886</v>
      </c>
      <c r="U387" s="54">
        <f t="shared" si="35"/>
        <v>4019632188</v>
      </c>
      <c r="V387" s="54">
        <f t="shared" si="36"/>
        <v>3105102000</v>
      </c>
    </row>
    <row r="388" spans="1:22" ht="25.5" x14ac:dyDescent="0.2">
      <c r="A388" s="11" t="str">
        <f>IF(M388="","",SUBTOTAL(3,$M$5:M388))</f>
        <v/>
      </c>
      <c r="B388" s="370"/>
      <c r="C388" s="371"/>
      <c r="D388" s="369"/>
      <c r="E388" s="369"/>
      <c r="F388" s="369"/>
      <c r="G388" s="45"/>
      <c r="H388" s="369"/>
      <c r="I388" s="39">
        <f t="shared" si="32"/>
        <v>0</v>
      </c>
      <c r="J388" s="368"/>
      <c r="K388" s="2" t="s">
        <v>420</v>
      </c>
      <c r="L388" s="51"/>
      <c r="M388" s="7"/>
      <c r="N388" s="21"/>
      <c r="O388" s="5"/>
      <c r="P388" s="5"/>
      <c r="Q388" s="7">
        <f t="shared" si="33"/>
        <v>0</v>
      </c>
      <c r="R388" s="6">
        <f t="shared" si="37"/>
        <v>0</v>
      </c>
      <c r="S388" s="368"/>
      <c r="T388" s="54">
        <f t="shared" si="34"/>
        <v>0</v>
      </c>
      <c r="U388" s="54">
        <f t="shared" si="35"/>
        <v>0</v>
      </c>
      <c r="V388" s="54">
        <f t="shared" si="36"/>
        <v>0</v>
      </c>
    </row>
    <row r="389" spans="1:22" x14ac:dyDescent="0.2">
      <c r="A389" s="11">
        <f>IF(M389="","",SUBTOTAL(3,$M$5:M389))</f>
        <v>118</v>
      </c>
      <c r="B389" s="11"/>
      <c r="C389" s="38" t="s">
        <v>175</v>
      </c>
      <c r="D389" s="35" t="s">
        <v>334</v>
      </c>
      <c r="E389" s="35" t="s">
        <v>334</v>
      </c>
      <c r="F389" s="35" t="s">
        <v>19</v>
      </c>
      <c r="G389" s="44">
        <f>[1]TH!$I$245</f>
        <v>1419</v>
      </c>
      <c r="H389" s="35">
        <v>1395</v>
      </c>
      <c r="I389" s="39">
        <f t="shared" si="32"/>
        <v>24</v>
      </c>
      <c r="J389" s="9" t="s">
        <v>387</v>
      </c>
      <c r="K389" s="2" t="s">
        <v>627</v>
      </c>
      <c r="L389" s="51">
        <f>'[1]Don gia'!$R$244</f>
        <v>30000</v>
      </c>
      <c r="M389" s="7">
        <f>+'[2]TH lop 6'!$E$188</f>
        <v>29399.999999999996</v>
      </c>
      <c r="N389" s="21"/>
      <c r="O389" s="5">
        <v>19000</v>
      </c>
      <c r="P389" s="5">
        <f>+[4]L6!$I$360</f>
        <v>20000</v>
      </c>
      <c r="Q389" s="7">
        <f t="shared" si="33"/>
        <v>19000</v>
      </c>
      <c r="R389" s="6">
        <f t="shared" si="37"/>
        <v>26505000</v>
      </c>
      <c r="S389" s="9"/>
      <c r="T389" s="54">
        <f t="shared" si="34"/>
        <v>11000</v>
      </c>
      <c r="U389" s="54">
        <f t="shared" si="35"/>
        <v>42570000</v>
      </c>
      <c r="V389" s="54">
        <f t="shared" si="36"/>
        <v>26961000</v>
      </c>
    </row>
    <row r="390" spans="1:22" x14ac:dyDescent="0.2">
      <c r="A390" s="11" t="str">
        <f>IF(M390="","",SUBTOTAL(3,$M$5:M390))</f>
        <v/>
      </c>
      <c r="B390" s="12"/>
      <c r="C390" s="40" t="s">
        <v>176</v>
      </c>
      <c r="D390" s="37"/>
      <c r="E390" s="37"/>
      <c r="F390" s="37"/>
      <c r="G390" s="45"/>
      <c r="H390" s="35"/>
      <c r="I390" s="39">
        <f t="shared" ref="I390:I453" si="38">+G390-H390</f>
        <v>0</v>
      </c>
      <c r="J390" s="9"/>
      <c r="K390" s="2"/>
      <c r="L390" s="51"/>
      <c r="M390" s="7"/>
      <c r="N390" s="21"/>
      <c r="O390" s="5"/>
      <c r="P390" s="5"/>
      <c r="Q390" s="7">
        <f t="shared" ref="Q390:Q453" si="39">MIN(M390:P390)</f>
        <v>0</v>
      </c>
      <c r="R390" s="6">
        <f t="shared" si="37"/>
        <v>0</v>
      </c>
      <c r="S390" s="9"/>
      <c r="T390" s="54">
        <f t="shared" ref="T390:T453" si="40">+L390-Q390</f>
        <v>0</v>
      </c>
      <c r="U390" s="54">
        <f t="shared" ref="U390:U453" si="41">+G390*L390</f>
        <v>0</v>
      </c>
      <c r="V390" s="54">
        <f t="shared" ref="V390:V453" si="42">+G390*Q390</f>
        <v>0</v>
      </c>
    </row>
    <row r="391" spans="1:22" ht="114.75" x14ac:dyDescent="0.2">
      <c r="A391" s="11">
        <f>IF(M391="","",SUBTOTAL(3,$M$5:M391))</f>
        <v>119</v>
      </c>
      <c r="B391" s="11"/>
      <c r="C391" s="38" t="s">
        <v>177</v>
      </c>
      <c r="D391" s="35" t="s">
        <v>334</v>
      </c>
      <c r="E391" s="35" t="s">
        <v>334</v>
      </c>
      <c r="F391" s="35" t="s">
        <v>178</v>
      </c>
      <c r="G391" s="44">
        <f>[1]TH!$I$248</f>
        <v>10369</v>
      </c>
      <c r="H391" s="35">
        <v>10369</v>
      </c>
      <c r="I391" s="39">
        <f t="shared" si="38"/>
        <v>0</v>
      </c>
      <c r="J391" s="9" t="s">
        <v>387</v>
      </c>
      <c r="K391" s="2" t="s">
        <v>628</v>
      </c>
      <c r="L391" s="51">
        <f>'[1]Don gia'!$R$247</f>
        <v>242</v>
      </c>
      <c r="M391" s="7">
        <f>+'[2]TH lop 6'!E190</f>
        <v>308</v>
      </c>
      <c r="N391" s="21"/>
      <c r="O391" s="5">
        <v>28000</v>
      </c>
      <c r="P391" s="5">
        <f>+[4]L6!$I$362</f>
        <v>44000</v>
      </c>
      <c r="Q391" s="7">
        <f t="shared" si="39"/>
        <v>308</v>
      </c>
      <c r="R391" s="6">
        <f t="shared" si="37"/>
        <v>3193652</v>
      </c>
      <c r="S391" s="9"/>
      <c r="T391" s="54">
        <f t="shared" si="40"/>
        <v>-66</v>
      </c>
      <c r="U391" s="54">
        <f t="shared" si="41"/>
        <v>2509298</v>
      </c>
      <c r="V391" s="54">
        <f t="shared" si="42"/>
        <v>3193652</v>
      </c>
    </row>
    <row r="392" spans="1:22" ht="114.75" x14ac:dyDescent="0.2">
      <c r="A392" s="11">
        <f>IF(M392="","",SUBTOTAL(3,$M$5:M392))</f>
        <v>120</v>
      </c>
      <c r="B392" s="11"/>
      <c r="C392" s="38" t="s">
        <v>913</v>
      </c>
      <c r="D392" s="35" t="s">
        <v>334</v>
      </c>
      <c r="E392" s="35" t="s">
        <v>334</v>
      </c>
      <c r="F392" s="35" t="s">
        <v>178</v>
      </c>
      <c r="G392" s="44">
        <f>[1]TH!$I$249</f>
        <v>630</v>
      </c>
      <c r="H392" s="35">
        <v>585</v>
      </c>
      <c r="I392" s="39">
        <f t="shared" si="38"/>
        <v>45</v>
      </c>
      <c r="J392" s="9" t="s">
        <v>387</v>
      </c>
      <c r="K392" s="2" t="s">
        <v>628</v>
      </c>
      <c r="L392" s="51">
        <f>'[1]Don gia'!$R$248</f>
        <v>8265</v>
      </c>
      <c r="M392" s="7">
        <f>+'[2]TH lop 6'!E191</f>
        <v>18200</v>
      </c>
      <c r="N392" s="21"/>
      <c r="O392" s="5">
        <v>41000</v>
      </c>
      <c r="P392" s="5">
        <f>+[4]L6!$I$363</f>
        <v>66000</v>
      </c>
      <c r="Q392" s="7">
        <f t="shared" si="39"/>
        <v>18200</v>
      </c>
      <c r="R392" s="6">
        <f t="shared" si="37"/>
        <v>10647000</v>
      </c>
      <c r="S392" s="9"/>
      <c r="T392" s="54">
        <f t="shared" si="40"/>
        <v>-9935</v>
      </c>
      <c r="U392" s="54">
        <f t="shared" si="41"/>
        <v>5206950</v>
      </c>
      <c r="V392" s="54">
        <f t="shared" si="42"/>
        <v>11466000</v>
      </c>
    </row>
    <row r="393" spans="1:22" ht="114.75" x14ac:dyDescent="0.2">
      <c r="A393" s="11">
        <f>IF(M393="","",SUBTOTAL(3,$M$5:M393))</f>
        <v>121</v>
      </c>
      <c r="B393" s="11"/>
      <c r="C393" s="38" t="s">
        <v>914</v>
      </c>
      <c r="D393" s="35" t="s">
        <v>334</v>
      </c>
      <c r="E393" s="35" t="s">
        <v>334</v>
      </c>
      <c r="F393" s="35" t="s">
        <v>179</v>
      </c>
      <c r="G393" s="44">
        <f>[1]TH!$I$250</f>
        <v>5295</v>
      </c>
      <c r="H393" s="35">
        <v>5295</v>
      </c>
      <c r="I393" s="39">
        <f t="shared" si="38"/>
        <v>0</v>
      </c>
      <c r="J393" s="9" t="s">
        <v>387</v>
      </c>
      <c r="K393" s="2" t="s">
        <v>628</v>
      </c>
      <c r="L393" s="51">
        <f>'[1]Don gia'!$R$249</f>
        <v>1040</v>
      </c>
      <c r="M393" s="7">
        <f>+'[2]TH lop 6'!E192</f>
        <v>1680</v>
      </c>
      <c r="N393" s="21"/>
      <c r="O393" s="5">
        <v>41000</v>
      </c>
      <c r="P393" s="5">
        <f>+[4]L6!$I$364</f>
        <v>66000</v>
      </c>
      <c r="Q393" s="7">
        <f t="shared" si="39"/>
        <v>1680</v>
      </c>
      <c r="R393" s="6">
        <f t="shared" si="37"/>
        <v>8895600</v>
      </c>
      <c r="S393" s="9"/>
      <c r="T393" s="54">
        <f t="shared" si="40"/>
        <v>-640</v>
      </c>
      <c r="U393" s="54">
        <f t="shared" si="41"/>
        <v>5506800</v>
      </c>
      <c r="V393" s="54">
        <f t="shared" si="42"/>
        <v>8895600</v>
      </c>
    </row>
    <row r="394" spans="1:22" ht="114.75" x14ac:dyDescent="0.2">
      <c r="A394" s="11">
        <f>IF(M394="","",SUBTOTAL(3,$M$5:M394))</f>
        <v>122</v>
      </c>
      <c r="B394" s="11"/>
      <c r="C394" s="38" t="s">
        <v>180</v>
      </c>
      <c r="D394" s="35" t="s">
        <v>334</v>
      </c>
      <c r="E394" s="35" t="s">
        <v>334</v>
      </c>
      <c r="F394" s="35" t="s">
        <v>178</v>
      </c>
      <c r="G394" s="44">
        <f>[1]TH!$I$251</f>
        <v>9956</v>
      </c>
      <c r="H394" s="35">
        <v>9956</v>
      </c>
      <c r="I394" s="39">
        <f t="shared" si="38"/>
        <v>0</v>
      </c>
      <c r="J394" s="9" t="s">
        <v>387</v>
      </c>
      <c r="K394" s="2" t="s">
        <v>628</v>
      </c>
      <c r="L394" s="51">
        <f>'[1]Don gia'!$R$250</f>
        <v>2130</v>
      </c>
      <c r="M394" s="7">
        <f>+'[2]TH lop 6'!E193</f>
        <v>893.19999999999993</v>
      </c>
      <c r="N394" s="21"/>
      <c r="O394" s="5">
        <v>123000</v>
      </c>
      <c r="P394" s="5">
        <f>+[4]L6!$I$365</f>
        <v>198000</v>
      </c>
      <c r="Q394" s="7">
        <f t="shared" si="39"/>
        <v>893.19999999999993</v>
      </c>
      <c r="R394" s="6">
        <f t="shared" si="37"/>
        <v>8892699.1999999993</v>
      </c>
      <c r="S394" s="9"/>
      <c r="T394" s="54">
        <f t="shared" si="40"/>
        <v>1236.8000000000002</v>
      </c>
      <c r="U394" s="54">
        <f t="shared" si="41"/>
        <v>21206280</v>
      </c>
      <c r="V394" s="54">
        <f t="shared" si="42"/>
        <v>8892699.1999999993</v>
      </c>
    </row>
    <row r="395" spans="1:22" ht="114.75" x14ac:dyDescent="0.2">
      <c r="A395" s="11">
        <f>IF(M395="","",SUBTOTAL(3,$M$5:M395))</f>
        <v>123</v>
      </c>
      <c r="B395" s="11"/>
      <c r="C395" s="38" t="s">
        <v>181</v>
      </c>
      <c r="D395" s="35" t="s">
        <v>334</v>
      </c>
      <c r="E395" s="35" t="s">
        <v>334</v>
      </c>
      <c r="F395" s="35" t="s">
        <v>178</v>
      </c>
      <c r="G395" s="44">
        <f>[1]TH!$I$252</f>
        <v>9952</v>
      </c>
      <c r="H395" s="35">
        <v>9952</v>
      </c>
      <c r="I395" s="39">
        <f t="shared" si="38"/>
        <v>0</v>
      </c>
      <c r="J395" s="9" t="s">
        <v>387</v>
      </c>
      <c r="K395" s="2" t="s">
        <v>628</v>
      </c>
      <c r="L395" s="51">
        <f>'[1]Don gia'!$R$251</f>
        <v>480</v>
      </c>
      <c r="M395" s="7">
        <f>+'[2]TH lop 6'!E194</f>
        <v>400.4</v>
      </c>
      <c r="N395" s="21"/>
      <c r="O395" s="5">
        <v>28000</v>
      </c>
      <c r="P395" s="5">
        <f>+[4]L6!$I$366</f>
        <v>44000</v>
      </c>
      <c r="Q395" s="7">
        <f t="shared" si="39"/>
        <v>400.4</v>
      </c>
      <c r="R395" s="6">
        <f t="shared" si="37"/>
        <v>3984780.8</v>
      </c>
      <c r="S395" s="9"/>
      <c r="T395" s="54">
        <f t="shared" si="40"/>
        <v>79.600000000000023</v>
      </c>
      <c r="U395" s="54">
        <f t="shared" si="41"/>
        <v>4776960</v>
      </c>
      <c r="V395" s="54">
        <f t="shared" si="42"/>
        <v>3984780.8</v>
      </c>
    </row>
    <row r="396" spans="1:22" ht="114.75" x14ac:dyDescent="0.2">
      <c r="A396" s="11">
        <f>IF(M396="","",SUBTOTAL(3,$M$5:M396))</f>
        <v>124</v>
      </c>
      <c r="B396" s="11"/>
      <c r="C396" s="38" t="s">
        <v>182</v>
      </c>
      <c r="D396" s="35" t="s">
        <v>334</v>
      </c>
      <c r="E396" s="35" t="s">
        <v>334</v>
      </c>
      <c r="F396" s="35" t="s">
        <v>178</v>
      </c>
      <c r="G396" s="44">
        <f>[1]TH!$I$253</f>
        <v>10055</v>
      </c>
      <c r="H396" s="35">
        <v>10055</v>
      </c>
      <c r="I396" s="39">
        <f t="shared" si="38"/>
        <v>0</v>
      </c>
      <c r="J396" s="9" t="s">
        <v>387</v>
      </c>
      <c r="K396" s="2" t="s">
        <v>628</v>
      </c>
      <c r="L396" s="51">
        <f>'[1]Don gia'!$R$252</f>
        <v>100</v>
      </c>
      <c r="M396" s="7">
        <f>+'[2]TH lop 6'!E195</f>
        <v>308</v>
      </c>
      <c r="N396" s="21"/>
      <c r="O396" s="5">
        <v>20000</v>
      </c>
      <c r="P396" s="5">
        <f>+[4]L6!$I$367</f>
        <v>33000</v>
      </c>
      <c r="Q396" s="7">
        <f t="shared" si="39"/>
        <v>308</v>
      </c>
      <c r="R396" s="6">
        <f t="shared" si="37"/>
        <v>3096940</v>
      </c>
      <c r="S396" s="9"/>
      <c r="T396" s="54">
        <f t="shared" si="40"/>
        <v>-208</v>
      </c>
      <c r="U396" s="54">
        <f t="shared" si="41"/>
        <v>1005500</v>
      </c>
      <c r="V396" s="54">
        <f t="shared" si="42"/>
        <v>3096940</v>
      </c>
    </row>
    <row r="397" spans="1:22" ht="114.75" x14ac:dyDescent="0.2">
      <c r="A397" s="11">
        <f>IF(M397="","",SUBTOTAL(3,$M$5:M397))</f>
        <v>125</v>
      </c>
      <c r="B397" s="11"/>
      <c r="C397" s="38" t="s">
        <v>183</v>
      </c>
      <c r="D397" s="35" t="s">
        <v>334</v>
      </c>
      <c r="E397" s="35" t="s">
        <v>334</v>
      </c>
      <c r="F397" s="35" t="s">
        <v>178</v>
      </c>
      <c r="G397" s="44">
        <f>[1]TH!$I$254</f>
        <v>9861.5</v>
      </c>
      <c r="H397" s="35">
        <v>9862</v>
      </c>
      <c r="I397" s="39">
        <f t="shared" si="38"/>
        <v>-0.5</v>
      </c>
      <c r="J397" s="9" t="s">
        <v>387</v>
      </c>
      <c r="K397" s="2" t="s">
        <v>628</v>
      </c>
      <c r="L397" s="51">
        <f>'[1]Don gia'!$R$253</f>
        <v>873</v>
      </c>
      <c r="M397" s="7">
        <f>+'[2]TH lop 6'!E196</f>
        <v>492.79999999999995</v>
      </c>
      <c r="N397" s="21"/>
      <c r="O397" s="5">
        <v>61000</v>
      </c>
      <c r="P397" s="5">
        <f>[4]L6!$I$368</f>
        <v>99000</v>
      </c>
      <c r="Q397" s="7">
        <f t="shared" si="39"/>
        <v>492.79999999999995</v>
      </c>
      <c r="R397" s="6">
        <f t="shared" si="37"/>
        <v>4859993.5999999996</v>
      </c>
      <c r="S397" s="9"/>
      <c r="T397" s="54">
        <f t="shared" si="40"/>
        <v>380.20000000000005</v>
      </c>
      <c r="U397" s="54">
        <f t="shared" si="41"/>
        <v>8609089.5</v>
      </c>
      <c r="V397" s="54">
        <f t="shared" si="42"/>
        <v>4859747.1999999993</v>
      </c>
    </row>
    <row r="398" spans="1:22" ht="114.75" x14ac:dyDescent="0.2">
      <c r="A398" s="11">
        <f>IF(M398="","",SUBTOTAL(3,$M$5:M398))</f>
        <v>126</v>
      </c>
      <c r="B398" s="11"/>
      <c r="C398" s="38" t="s">
        <v>184</v>
      </c>
      <c r="D398" s="35" t="s">
        <v>334</v>
      </c>
      <c r="E398" s="35" t="s">
        <v>334</v>
      </c>
      <c r="F398" s="35" t="s">
        <v>178</v>
      </c>
      <c r="G398" s="44">
        <f>[1]TH!$I$255</f>
        <v>5045.6000000000004</v>
      </c>
      <c r="H398" s="35">
        <v>5046</v>
      </c>
      <c r="I398" s="39">
        <f t="shared" si="38"/>
        <v>-0.3999999999996362</v>
      </c>
      <c r="J398" s="9" t="s">
        <v>387</v>
      </c>
      <c r="K398" s="2" t="s">
        <v>628</v>
      </c>
      <c r="L398" s="51">
        <f>'[1]Don gia'!$R$254</f>
        <v>3260</v>
      </c>
      <c r="M398" s="7">
        <f>+'[2]TH lop 6'!E197</f>
        <v>4774</v>
      </c>
      <c r="N398" s="21"/>
      <c r="O398" s="5">
        <v>204000</v>
      </c>
      <c r="P398" s="5">
        <f>+[4]L6!$I$369</f>
        <v>330000</v>
      </c>
      <c r="Q398" s="7">
        <f t="shared" si="39"/>
        <v>4774</v>
      </c>
      <c r="R398" s="6">
        <f t="shared" si="37"/>
        <v>24089604</v>
      </c>
      <c r="S398" s="9"/>
      <c r="T398" s="54">
        <f t="shared" si="40"/>
        <v>-1514</v>
      </c>
      <c r="U398" s="54">
        <f t="shared" si="41"/>
        <v>16448656.000000002</v>
      </c>
      <c r="V398" s="54">
        <f t="shared" si="42"/>
        <v>24087694.400000002</v>
      </c>
    </row>
    <row r="399" spans="1:22" ht="114.75" x14ac:dyDescent="0.2">
      <c r="A399" s="11">
        <f>IF(M399="","",SUBTOTAL(3,$M$5:M399))</f>
        <v>127</v>
      </c>
      <c r="B399" s="11"/>
      <c r="C399" s="38" t="s">
        <v>185</v>
      </c>
      <c r="D399" s="35" t="s">
        <v>334</v>
      </c>
      <c r="E399" s="35" t="s">
        <v>334</v>
      </c>
      <c r="F399" s="35" t="s">
        <v>178</v>
      </c>
      <c r="G399" s="44">
        <f>[1]TH!$I$256</f>
        <v>5060.6000000000004</v>
      </c>
      <c r="H399" s="35">
        <v>5061</v>
      </c>
      <c r="I399" s="39">
        <f t="shared" si="38"/>
        <v>-0.3999999999996362</v>
      </c>
      <c r="J399" s="9" t="s">
        <v>387</v>
      </c>
      <c r="K399" s="2" t="s">
        <v>628</v>
      </c>
      <c r="L399" s="51">
        <f>'[1]Don gia'!$R$255</f>
        <v>1800</v>
      </c>
      <c r="M399" s="7">
        <f>+'[2]TH lop 6'!E198</f>
        <v>1400</v>
      </c>
      <c r="N399" s="21"/>
      <c r="O399" s="5">
        <v>95000</v>
      </c>
      <c r="P399" s="5">
        <f>+[4]L6!$I$370</f>
        <v>154000</v>
      </c>
      <c r="Q399" s="7">
        <f t="shared" si="39"/>
        <v>1400</v>
      </c>
      <c r="R399" s="6">
        <f t="shared" si="37"/>
        <v>7085400</v>
      </c>
      <c r="S399" s="9"/>
      <c r="T399" s="54">
        <f t="shared" si="40"/>
        <v>400</v>
      </c>
      <c r="U399" s="54">
        <f t="shared" si="41"/>
        <v>9109080</v>
      </c>
      <c r="V399" s="54">
        <f t="shared" si="42"/>
        <v>7084840.0000000009</v>
      </c>
    </row>
    <row r="400" spans="1:22" ht="114.75" x14ac:dyDescent="0.2">
      <c r="A400" s="11">
        <f>IF(M400="","",SUBTOTAL(3,$M$5:M400))</f>
        <v>128</v>
      </c>
      <c r="B400" s="11"/>
      <c r="C400" s="38" t="s">
        <v>186</v>
      </c>
      <c r="D400" s="35" t="s">
        <v>334</v>
      </c>
      <c r="E400" s="35" t="s">
        <v>334</v>
      </c>
      <c r="F400" s="35" t="s">
        <v>178</v>
      </c>
      <c r="G400" s="44">
        <f>[1]TH!$I$257</f>
        <v>5118</v>
      </c>
      <c r="H400" s="35">
        <v>5118</v>
      </c>
      <c r="I400" s="39">
        <f t="shared" si="38"/>
        <v>0</v>
      </c>
      <c r="J400" s="9" t="s">
        <v>387</v>
      </c>
      <c r="K400" s="2" t="s">
        <v>628</v>
      </c>
      <c r="L400" s="51">
        <f>'[1]Don gia'!$R$256</f>
        <v>5400</v>
      </c>
      <c r="M400" s="7">
        <f>+'[2]TH lop 6'!E199</f>
        <v>1601.6</v>
      </c>
      <c r="N400" s="21"/>
      <c r="O400" s="5">
        <v>48000</v>
      </c>
      <c r="P400" s="5">
        <f>+[4]L6!$I$371</f>
        <v>77000</v>
      </c>
      <c r="Q400" s="7">
        <f t="shared" si="39"/>
        <v>1601.6</v>
      </c>
      <c r="R400" s="6">
        <f t="shared" si="37"/>
        <v>8196988.7999999998</v>
      </c>
      <c r="S400" s="9"/>
      <c r="T400" s="54">
        <f t="shared" si="40"/>
        <v>3798.4</v>
      </c>
      <c r="U400" s="54">
        <f t="shared" si="41"/>
        <v>27637200</v>
      </c>
      <c r="V400" s="54">
        <f t="shared" si="42"/>
        <v>8196988.7999999998</v>
      </c>
    </row>
    <row r="401" spans="1:22" ht="114.75" x14ac:dyDescent="0.2">
      <c r="A401" s="11">
        <f>IF(M401="","",SUBTOTAL(3,$M$5:M401))</f>
        <v>129</v>
      </c>
      <c r="B401" s="11"/>
      <c r="C401" s="38" t="s">
        <v>187</v>
      </c>
      <c r="D401" s="35" t="s">
        <v>334</v>
      </c>
      <c r="E401" s="35" t="s">
        <v>334</v>
      </c>
      <c r="F401" s="35" t="s">
        <v>178</v>
      </c>
      <c r="G401" s="44">
        <f>[1]TH!$I$258</f>
        <v>5183</v>
      </c>
      <c r="H401" s="35">
        <v>5183</v>
      </c>
      <c r="I401" s="39">
        <f t="shared" si="38"/>
        <v>0</v>
      </c>
      <c r="J401" s="9" t="s">
        <v>387</v>
      </c>
      <c r="K401" s="2" t="s">
        <v>628</v>
      </c>
      <c r="L401" s="51">
        <f>'[1]Don gia'!$R$257</f>
        <v>20</v>
      </c>
      <c r="M401" s="7">
        <f>+'[2]TH lop 6'!E200</f>
        <v>616</v>
      </c>
      <c r="N401" s="21"/>
      <c r="O401" s="5">
        <v>28000</v>
      </c>
      <c r="P401" s="5">
        <f>+[4]L6!$I$372</f>
        <v>44000</v>
      </c>
      <c r="Q401" s="7">
        <f t="shared" si="39"/>
        <v>616</v>
      </c>
      <c r="R401" s="6">
        <f t="shared" si="37"/>
        <v>3192728</v>
      </c>
      <c r="S401" s="9"/>
      <c r="T401" s="54">
        <f t="shared" si="40"/>
        <v>-596</v>
      </c>
      <c r="U401" s="54">
        <f t="shared" si="41"/>
        <v>103660</v>
      </c>
      <c r="V401" s="54">
        <f t="shared" si="42"/>
        <v>3192728</v>
      </c>
    </row>
    <row r="402" spans="1:22" ht="114.75" x14ac:dyDescent="0.2">
      <c r="A402" s="11">
        <f>IF(M402="","",SUBTOTAL(3,$M$5:M402))</f>
        <v>130</v>
      </c>
      <c r="B402" s="11"/>
      <c r="C402" s="38" t="s">
        <v>915</v>
      </c>
      <c r="D402" s="35" t="s">
        <v>334</v>
      </c>
      <c r="E402" s="35" t="s">
        <v>334</v>
      </c>
      <c r="F402" s="35" t="s">
        <v>178</v>
      </c>
      <c r="G402" s="44">
        <f>[1]TH!$I$256</f>
        <v>5060.6000000000004</v>
      </c>
      <c r="H402" s="35">
        <v>1127</v>
      </c>
      <c r="I402" s="39">
        <f t="shared" si="38"/>
        <v>3933.6000000000004</v>
      </c>
      <c r="J402" s="9" t="s">
        <v>387</v>
      </c>
      <c r="K402" s="2" t="s">
        <v>628</v>
      </c>
      <c r="L402" s="51">
        <f>'[1]Don gia'!$R$258</f>
        <v>606</v>
      </c>
      <c r="M402" s="7">
        <f>+'[2]TH lop 6'!E201</f>
        <v>3080</v>
      </c>
      <c r="N402" s="21"/>
      <c r="O402" s="5">
        <v>23000</v>
      </c>
      <c r="P402" s="5">
        <f>+[4]L6!$I$373</f>
        <v>37400</v>
      </c>
      <c r="Q402" s="7">
        <f t="shared" si="39"/>
        <v>3080</v>
      </c>
      <c r="R402" s="6">
        <f t="shared" si="37"/>
        <v>3471160</v>
      </c>
      <c r="S402" s="9"/>
      <c r="T402" s="54">
        <f t="shared" si="40"/>
        <v>-2474</v>
      </c>
      <c r="U402" s="54">
        <f t="shared" si="41"/>
        <v>3066723.6</v>
      </c>
      <c r="V402" s="54">
        <f t="shared" si="42"/>
        <v>15586648.000000002</v>
      </c>
    </row>
    <row r="403" spans="1:22" ht="114.75" x14ac:dyDescent="0.2">
      <c r="A403" s="11">
        <f>IF(M403="","",SUBTOTAL(3,$M$5:M403))</f>
        <v>131</v>
      </c>
      <c r="B403" s="11"/>
      <c r="C403" s="38" t="s">
        <v>188</v>
      </c>
      <c r="D403" s="35" t="s">
        <v>334</v>
      </c>
      <c r="E403" s="35" t="s">
        <v>334</v>
      </c>
      <c r="F403" s="35" t="s">
        <v>178</v>
      </c>
      <c r="G403" s="44">
        <f>[1]TH!$I$260</f>
        <v>9840.6</v>
      </c>
      <c r="H403" s="35">
        <v>9841</v>
      </c>
      <c r="I403" s="39">
        <f t="shared" si="38"/>
        <v>-0.3999999999996362</v>
      </c>
      <c r="J403" s="9" t="s">
        <v>387</v>
      </c>
      <c r="K403" s="2" t="s">
        <v>628</v>
      </c>
      <c r="L403" s="51">
        <f>'[1]Don gia'!$R$259</f>
        <v>275</v>
      </c>
      <c r="M403" s="7">
        <f>+'[2]TH lop 6'!E202</f>
        <v>369740</v>
      </c>
      <c r="N403" s="21"/>
      <c r="O403" s="5">
        <v>34000</v>
      </c>
      <c r="P403" s="5">
        <f>+[4]L6!$I$374</f>
        <v>55000</v>
      </c>
      <c r="Q403" s="7">
        <f t="shared" si="39"/>
        <v>34000</v>
      </c>
      <c r="R403" s="6">
        <f t="shared" si="37"/>
        <v>334594000</v>
      </c>
      <c r="S403" s="9"/>
      <c r="T403" s="54">
        <f t="shared" si="40"/>
        <v>-33725</v>
      </c>
      <c r="U403" s="54">
        <f t="shared" si="41"/>
        <v>2706165</v>
      </c>
      <c r="V403" s="54">
        <f t="shared" si="42"/>
        <v>334580400</v>
      </c>
    </row>
    <row r="404" spans="1:22" ht="114.75" x14ac:dyDescent="0.2">
      <c r="A404" s="11">
        <f>IF(M404="","",SUBTOTAL(3,$M$5:M404))</f>
        <v>132</v>
      </c>
      <c r="B404" s="11"/>
      <c r="C404" s="38" t="s">
        <v>916</v>
      </c>
      <c r="D404" s="35" t="s">
        <v>334</v>
      </c>
      <c r="E404" s="35" t="s">
        <v>334</v>
      </c>
      <c r="F404" s="35" t="s">
        <v>178</v>
      </c>
      <c r="G404" s="44">
        <f>[1]TH!$I$261</f>
        <v>5098.6000000000004</v>
      </c>
      <c r="H404" s="35">
        <v>5099</v>
      </c>
      <c r="I404" s="39">
        <f t="shared" si="38"/>
        <v>-0.3999999999996362</v>
      </c>
      <c r="J404" s="9" t="s">
        <v>387</v>
      </c>
      <c r="K404" s="2" t="s">
        <v>628</v>
      </c>
      <c r="L404" s="51">
        <f>'[1]Don gia'!$R$260</f>
        <v>557</v>
      </c>
      <c r="M404" s="7">
        <f>+'[2]TH lop 6'!E203</f>
        <v>800.8</v>
      </c>
      <c r="N404" s="21"/>
      <c r="O404" s="5">
        <v>20000</v>
      </c>
      <c r="P404" s="5">
        <f>+[4]L6!$I$375</f>
        <v>33000</v>
      </c>
      <c r="Q404" s="7">
        <f t="shared" si="39"/>
        <v>800.8</v>
      </c>
      <c r="R404" s="6">
        <f t="shared" si="37"/>
        <v>4083279.1999999997</v>
      </c>
      <c r="S404" s="9"/>
      <c r="T404" s="54">
        <f t="shared" si="40"/>
        <v>-243.79999999999995</v>
      </c>
      <c r="U404" s="54">
        <f t="shared" si="41"/>
        <v>2839920.2</v>
      </c>
      <c r="V404" s="54">
        <f t="shared" si="42"/>
        <v>4082958.88</v>
      </c>
    </row>
    <row r="405" spans="1:22" ht="114.75" x14ac:dyDescent="0.2">
      <c r="A405" s="11">
        <f>IF(M405="","",SUBTOTAL(3,$M$5:M405))</f>
        <v>133</v>
      </c>
      <c r="B405" s="11"/>
      <c r="C405" s="38" t="s">
        <v>189</v>
      </c>
      <c r="D405" s="35" t="s">
        <v>334</v>
      </c>
      <c r="E405" s="35" t="s">
        <v>334</v>
      </c>
      <c r="F405" s="35" t="s">
        <v>190</v>
      </c>
      <c r="G405" s="44">
        <f>[1]TH!$I$262</f>
        <v>110.30000000000001</v>
      </c>
      <c r="H405" s="35">
        <v>58</v>
      </c>
      <c r="I405" s="39">
        <f t="shared" si="38"/>
        <v>52.300000000000011</v>
      </c>
      <c r="J405" s="9" t="s">
        <v>387</v>
      </c>
      <c r="K405" s="2" t="s">
        <v>628</v>
      </c>
      <c r="L405" s="51">
        <f>'[1]Don gia'!$R$261</f>
        <v>173000</v>
      </c>
      <c r="M405" s="7">
        <f>+'[2]TH lop 6'!E204</f>
        <v>140000</v>
      </c>
      <c r="N405" s="21"/>
      <c r="O405" s="5">
        <v>54000</v>
      </c>
      <c r="P405" s="5">
        <f>+[4]L6!$I$376</f>
        <v>88000</v>
      </c>
      <c r="Q405" s="7">
        <f t="shared" si="39"/>
        <v>54000</v>
      </c>
      <c r="R405" s="6">
        <f t="shared" si="37"/>
        <v>3132000</v>
      </c>
      <c r="S405" s="9"/>
      <c r="T405" s="54">
        <f t="shared" si="40"/>
        <v>119000</v>
      </c>
      <c r="U405" s="54">
        <f t="shared" si="41"/>
        <v>19081900.000000004</v>
      </c>
      <c r="V405" s="54">
        <f t="shared" si="42"/>
        <v>5956200.0000000009</v>
      </c>
    </row>
    <row r="406" spans="1:22" ht="114.75" x14ac:dyDescent="0.2">
      <c r="A406" s="11">
        <f>IF(M406="","",SUBTOTAL(3,$M$5:M406))</f>
        <v>134</v>
      </c>
      <c r="B406" s="11"/>
      <c r="C406" s="38" t="s">
        <v>917</v>
      </c>
      <c r="D406" s="35" t="s">
        <v>334</v>
      </c>
      <c r="E406" s="35" t="s">
        <v>334</v>
      </c>
      <c r="F406" s="35" t="s">
        <v>190</v>
      </c>
      <c r="G406" s="44">
        <f>[1]TH!$I$263</f>
        <v>217.24999999999994</v>
      </c>
      <c r="H406" s="35">
        <v>18</v>
      </c>
      <c r="I406" s="39">
        <f t="shared" si="38"/>
        <v>199.24999999999994</v>
      </c>
      <c r="J406" s="9" t="s">
        <v>387</v>
      </c>
      <c r="K406" s="2" t="s">
        <v>628</v>
      </c>
      <c r="L406" s="51">
        <f>'[1]Don gia'!$R$262</f>
        <v>208000</v>
      </c>
      <c r="M406" s="7">
        <f>+'[2]TH lop 6'!E205</f>
        <v>400400</v>
      </c>
      <c r="N406" s="21"/>
      <c r="O406" s="5">
        <v>41000</v>
      </c>
      <c r="P406" s="5">
        <f>+[4]L6!$I$377</f>
        <v>66000</v>
      </c>
      <c r="Q406" s="7">
        <f t="shared" si="39"/>
        <v>41000</v>
      </c>
      <c r="R406" s="6">
        <f t="shared" si="37"/>
        <v>738000</v>
      </c>
      <c r="S406" s="9"/>
      <c r="T406" s="54">
        <f t="shared" si="40"/>
        <v>167000</v>
      </c>
      <c r="U406" s="54">
        <f t="shared" si="41"/>
        <v>45187999.999999985</v>
      </c>
      <c r="V406" s="54">
        <f t="shared" si="42"/>
        <v>8907249.9999999981</v>
      </c>
    </row>
    <row r="407" spans="1:22" ht="114.75" x14ac:dyDescent="0.2">
      <c r="A407" s="11">
        <f>IF(M407="","",SUBTOTAL(3,$M$5:M407))</f>
        <v>135</v>
      </c>
      <c r="B407" s="11"/>
      <c r="C407" s="38" t="s">
        <v>918</v>
      </c>
      <c r="D407" s="35" t="s">
        <v>334</v>
      </c>
      <c r="E407" s="35" t="s">
        <v>334</v>
      </c>
      <c r="F407" s="35" t="s">
        <v>190</v>
      </c>
      <c r="G407" s="44">
        <f>[1]TH!$I$264</f>
        <v>122.05000000000001</v>
      </c>
      <c r="H407" s="35">
        <v>22</v>
      </c>
      <c r="I407" s="39">
        <f t="shared" si="38"/>
        <v>100.05000000000001</v>
      </c>
      <c r="J407" s="9" t="s">
        <v>387</v>
      </c>
      <c r="K407" s="2" t="s">
        <v>628</v>
      </c>
      <c r="L407" s="51">
        <f>'[1]Don gia'!$R$263</f>
        <v>200000</v>
      </c>
      <c r="M407" s="7">
        <f>+'[2]TH lop 6'!E206</f>
        <v>308000</v>
      </c>
      <c r="N407" s="21"/>
      <c r="O407" s="5">
        <v>34000</v>
      </c>
      <c r="P407" s="5">
        <f>+[4]L6!$I$378</f>
        <v>55000</v>
      </c>
      <c r="Q407" s="7">
        <f t="shared" si="39"/>
        <v>34000</v>
      </c>
      <c r="R407" s="6">
        <f t="shared" si="37"/>
        <v>748000</v>
      </c>
      <c r="S407" s="9"/>
      <c r="T407" s="54">
        <f t="shared" si="40"/>
        <v>166000</v>
      </c>
      <c r="U407" s="54">
        <f t="shared" si="41"/>
        <v>24410000.000000004</v>
      </c>
      <c r="V407" s="54">
        <f t="shared" si="42"/>
        <v>4149700.0000000005</v>
      </c>
    </row>
    <row r="408" spans="1:22" ht="114.75" x14ac:dyDescent="0.2">
      <c r="A408" s="11">
        <f>IF(M408="","",SUBTOTAL(3,$M$5:M408))</f>
        <v>136</v>
      </c>
      <c r="B408" s="11"/>
      <c r="C408" s="38" t="s">
        <v>919</v>
      </c>
      <c r="D408" s="35" t="s">
        <v>334</v>
      </c>
      <c r="E408" s="35" t="s">
        <v>334</v>
      </c>
      <c r="F408" s="35" t="s">
        <v>178</v>
      </c>
      <c r="G408" s="44">
        <f>[1]TH!$I$265</f>
        <v>1036</v>
      </c>
      <c r="H408" s="35">
        <v>1036</v>
      </c>
      <c r="I408" s="39">
        <f t="shared" si="38"/>
        <v>0</v>
      </c>
      <c r="J408" s="9" t="s">
        <v>387</v>
      </c>
      <c r="K408" s="2" t="s">
        <v>628</v>
      </c>
      <c r="L408" s="51">
        <f>'[1]Don gia'!$R$264</f>
        <v>347</v>
      </c>
      <c r="M408" s="7">
        <f>+'[2]TH lop 6'!E207</f>
        <v>3080</v>
      </c>
      <c r="N408" s="21"/>
      <c r="O408" s="5">
        <v>20000</v>
      </c>
      <c r="P408" s="5">
        <f>+[4]L6!$I$379</f>
        <v>33000</v>
      </c>
      <c r="Q408" s="7">
        <f t="shared" si="39"/>
        <v>3080</v>
      </c>
      <c r="R408" s="6">
        <f t="shared" si="37"/>
        <v>3190880</v>
      </c>
      <c r="S408" s="9"/>
      <c r="T408" s="54">
        <f t="shared" si="40"/>
        <v>-2733</v>
      </c>
      <c r="U408" s="54">
        <f t="shared" si="41"/>
        <v>359492</v>
      </c>
      <c r="V408" s="54">
        <f t="shared" si="42"/>
        <v>3190880</v>
      </c>
    </row>
    <row r="409" spans="1:22" ht="114.75" x14ac:dyDescent="0.2">
      <c r="A409" s="11">
        <f>IF(M409="","",SUBTOTAL(3,$M$5:M409))</f>
        <v>137</v>
      </c>
      <c r="B409" s="11"/>
      <c r="C409" s="38" t="s">
        <v>920</v>
      </c>
      <c r="D409" s="35" t="s">
        <v>334</v>
      </c>
      <c r="E409" s="35" t="s">
        <v>334</v>
      </c>
      <c r="F409" s="35" t="s">
        <v>178</v>
      </c>
      <c r="G409" s="44">
        <f>[1]TH!$I$266</f>
        <v>1069.5999999999999</v>
      </c>
      <c r="H409" s="35">
        <v>1070</v>
      </c>
      <c r="I409" s="39">
        <f t="shared" si="38"/>
        <v>-0.40000000000009095</v>
      </c>
      <c r="J409" s="9" t="s">
        <v>387</v>
      </c>
      <c r="K409" s="2" t="s">
        <v>628</v>
      </c>
      <c r="L409" s="51">
        <f>'[1]Don gia'!$R$265</f>
        <v>414</v>
      </c>
      <c r="M409" s="7">
        <f>+'[2]TH lop 6'!E208</f>
        <v>3080</v>
      </c>
      <c r="N409" s="21"/>
      <c r="O409" s="5">
        <v>16000</v>
      </c>
      <c r="P409" s="5">
        <f>+[4]L6!$I$380</f>
        <v>26400</v>
      </c>
      <c r="Q409" s="7">
        <f t="shared" si="39"/>
        <v>3080</v>
      </c>
      <c r="R409" s="6">
        <f t="shared" si="37"/>
        <v>3295600</v>
      </c>
      <c r="S409" s="9"/>
      <c r="T409" s="54">
        <f t="shared" si="40"/>
        <v>-2666</v>
      </c>
      <c r="U409" s="54">
        <f t="shared" si="41"/>
        <v>442814.39999999997</v>
      </c>
      <c r="V409" s="54">
        <f t="shared" si="42"/>
        <v>3294367.9999999995</v>
      </c>
    </row>
    <row r="410" spans="1:22" ht="114.75" x14ac:dyDescent="0.2">
      <c r="A410" s="11">
        <f>IF(M410="","",SUBTOTAL(3,$M$5:M410))</f>
        <v>138</v>
      </c>
      <c r="B410" s="11"/>
      <c r="C410" s="38" t="s">
        <v>191</v>
      </c>
      <c r="D410" s="35" t="s">
        <v>334</v>
      </c>
      <c r="E410" s="35" t="s">
        <v>334</v>
      </c>
      <c r="F410" s="35" t="s">
        <v>178</v>
      </c>
      <c r="G410" s="44">
        <f>[1]TH!$I$267</f>
        <v>9900.6</v>
      </c>
      <c r="H410" s="35">
        <v>9901</v>
      </c>
      <c r="I410" s="39">
        <f t="shared" si="38"/>
        <v>-0.3999999999996362</v>
      </c>
      <c r="J410" s="9" t="s">
        <v>387</v>
      </c>
      <c r="K410" s="2" t="s">
        <v>628</v>
      </c>
      <c r="L410" s="51">
        <f>'[1]Don gia'!$R$266</f>
        <v>64</v>
      </c>
      <c r="M410" s="7">
        <f>+'[2]TH lop 6'!E209</f>
        <v>308</v>
      </c>
      <c r="N410" s="21"/>
      <c r="O410" s="5">
        <v>19000</v>
      </c>
      <c r="P410" s="5">
        <f>+[4]L6!$I$381</f>
        <v>30800</v>
      </c>
      <c r="Q410" s="7">
        <f t="shared" si="39"/>
        <v>308</v>
      </c>
      <c r="R410" s="6">
        <f t="shared" si="37"/>
        <v>3049508</v>
      </c>
      <c r="S410" s="9"/>
      <c r="T410" s="54">
        <f t="shared" si="40"/>
        <v>-244</v>
      </c>
      <c r="U410" s="54">
        <f t="shared" si="41"/>
        <v>633638.40000000002</v>
      </c>
      <c r="V410" s="54">
        <f t="shared" si="42"/>
        <v>3049384.8000000003</v>
      </c>
    </row>
    <row r="411" spans="1:22" ht="114.75" x14ac:dyDescent="0.2">
      <c r="A411" s="11">
        <f>IF(M411="","",SUBTOTAL(3,$M$5:M411))</f>
        <v>139</v>
      </c>
      <c r="B411" s="11"/>
      <c r="C411" s="38" t="s">
        <v>192</v>
      </c>
      <c r="D411" s="35" t="s">
        <v>334</v>
      </c>
      <c r="E411" s="35" t="s">
        <v>334</v>
      </c>
      <c r="F411" s="35" t="s">
        <v>190</v>
      </c>
      <c r="G411" s="44">
        <f>[1]TH!$I$268</f>
        <v>24.200000000000003</v>
      </c>
      <c r="H411" s="35">
        <v>19</v>
      </c>
      <c r="I411" s="39">
        <f t="shared" si="38"/>
        <v>5.2000000000000028</v>
      </c>
      <c r="J411" s="9" t="s">
        <v>387</v>
      </c>
      <c r="K411" s="2" t="s">
        <v>628</v>
      </c>
      <c r="L411" s="51">
        <f>'[1]Don gia'!$R$267</f>
        <v>300000</v>
      </c>
      <c r="M411" s="7">
        <f>+'[2]TH lop 6'!E210</f>
        <v>246399.99999999997</v>
      </c>
      <c r="N411" s="21"/>
      <c r="O411" s="5">
        <v>82000</v>
      </c>
      <c r="P411" s="5">
        <f>+[4]L6!$I$382</f>
        <v>132000</v>
      </c>
      <c r="Q411" s="7">
        <f t="shared" si="39"/>
        <v>82000</v>
      </c>
      <c r="R411" s="6">
        <f t="shared" si="37"/>
        <v>1558000</v>
      </c>
      <c r="S411" s="9"/>
      <c r="T411" s="54">
        <f t="shared" si="40"/>
        <v>218000</v>
      </c>
      <c r="U411" s="54">
        <f t="shared" si="41"/>
        <v>7260000.0000000009</v>
      </c>
      <c r="V411" s="54">
        <f t="shared" si="42"/>
        <v>1984400.0000000002</v>
      </c>
    </row>
    <row r="412" spans="1:22" ht="114.75" x14ac:dyDescent="0.2">
      <c r="A412" s="11">
        <f>IF(M412="","",SUBTOTAL(3,$M$5:M412))</f>
        <v>140</v>
      </c>
      <c r="B412" s="11"/>
      <c r="C412" s="38" t="s">
        <v>921</v>
      </c>
      <c r="D412" s="35" t="s">
        <v>334</v>
      </c>
      <c r="E412" s="35" t="s">
        <v>334</v>
      </c>
      <c r="F412" s="35" t="s">
        <v>190</v>
      </c>
      <c r="G412" s="44">
        <f>[1]TH!$I$269</f>
        <v>27.5</v>
      </c>
      <c r="H412" s="35">
        <v>18</v>
      </c>
      <c r="I412" s="39">
        <f t="shared" si="38"/>
        <v>9.5</v>
      </c>
      <c r="J412" s="9" t="s">
        <v>387</v>
      </c>
      <c r="K412" s="2" t="s">
        <v>628</v>
      </c>
      <c r="L412" s="51">
        <f>'[1]Don gia'!$R$268</f>
        <v>4972000</v>
      </c>
      <c r="M412" s="7">
        <f>+'[2]TH lop 6'!E211</f>
        <v>4774000</v>
      </c>
      <c r="N412" s="21"/>
      <c r="O412" s="5">
        <v>163000</v>
      </c>
      <c r="P412" s="5">
        <f>+[4]L6!$I$383</f>
        <v>264000</v>
      </c>
      <c r="Q412" s="7">
        <f t="shared" si="39"/>
        <v>163000</v>
      </c>
      <c r="R412" s="6">
        <f t="shared" si="37"/>
        <v>2934000</v>
      </c>
      <c r="S412" s="9"/>
      <c r="T412" s="54">
        <f t="shared" si="40"/>
        <v>4809000</v>
      </c>
      <c r="U412" s="54">
        <f t="shared" si="41"/>
        <v>136730000</v>
      </c>
      <c r="V412" s="54">
        <f t="shared" si="42"/>
        <v>4482500</v>
      </c>
    </row>
    <row r="413" spans="1:22" ht="114.75" x14ac:dyDescent="0.2">
      <c r="A413" s="11">
        <f>IF(M413="","",SUBTOTAL(3,$M$5:M413))</f>
        <v>141</v>
      </c>
      <c r="B413" s="11"/>
      <c r="C413" s="38" t="s">
        <v>922</v>
      </c>
      <c r="D413" s="35" t="s">
        <v>334</v>
      </c>
      <c r="E413" s="35" t="s">
        <v>334</v>
      </c>
      <c r="F413" s="35" t="s">
        <v>190</v>
      </c>
      <c r="G413" s="44">
        <f>[1]TH!$I$270</f>
        <v>118.9</v>
      </c>
      <c r="H413" s="35">
        <v>69</v>
      </c>
      <c r="I413" s="39">
        <f t="shared" si="38"/>
        <v>49.900000000000006</v>
      </c>
      <c r="J413" s="9" t="s">
        <v>387</v>
      </c>
      <c r="K413" s="2" t="s">
        <v>628</v>
      </c>
      <c r="L413" s="51">
        <f>'[1]Don gia'!$R$269</f>
        <v>160000</v>
      </c>
      <c r="M413" s="7">
        <f>+'[2]TH lop 6'!E212</f>
        <v>154000</v>
      </c>
      <c r="N413" s="21"/>
      <c r="O413" s="5">
        <v>29000</v>
      </c>
      <c r="P413" s="5">
        <f>+[4]L6!$I$384</f>
        <v>48400</v>
      </c>
      <c r="Q413" s="7">
        <f t="shared" si="39"/>
        <v>29000</v>
      </c>
      <c r="R413" s="6">
        <f t="shared" si="37"/>
        <v>2001000</v>
      </c>
      <c r="S413" s="9"/>
      <c r="T413" s="54">
        <f t="shared" si="40"/>
        <v>131000</v>
      </c>
      <c r="U413" s="54">
        <f t="shared" si="41"/>
        <v>19024000</v>
      </c>
      <c r="V413" s="54">
        <f t="shared" si="42"/>
        <v>3448100</v>
      </c>
    </row>
    <row r="414" spans="1:22" ht="114.75" x14ac:dyDescent="0.2">
      <c r="A414" s="11">
        <f>IF(M414="","",SUBTOTAL(3,$M$5:M414))</f>
        <v>142</v>
      </c>
      <c r="B414" s="11"/>
      <c r="C414" s="38" t="s">
        <v>923</v>
      </c>
      <c r="D414" s="35" t="s">
        <v>334</v>
      </c>
      <c r="E414" s="35" t="s">
        <v>334</v>
      </c>
      <c r="F414" s="35" t="s">
        <v>178</v>
      </c>
      <c r="G414" s="44">
        <f>[1]TH!$I$271</f>
        <v>10245.200000000001</v>
      </c>
      <c r="H414" s="35">
        <v>10245</v>
      </c>
      <c r="I414" s="39">
        <f t="shared" si="38"/>
        <v>0.2000000000007276</v>
      </c>
      <c r="J414" s="9" t="s">
        <v>387</v>
      </c>
      <c r="K414" s="2" t="s">
        <v>628</v>
      </c>
      <c r="L414" s="51">
        <f>'[1]Don gia'!$R$270</f>
        <v>257</v>
      </c>
      <c r="M414" s="7">
        <f>+'[2]TH lop 6'!E213</f>
        <v>154000</v>
      </c>
      <c r="N414" s="21"/>
      <c r="O414" s="5">
        <v>34000</v>
      </c>
      <c r="P414" s="5">
        <f>+[4]L6!$I$385</f>
        <v>55000</v>
      </c>
      <c r="Q414" s="7">
        <f t="shared" si="39"/>
        <v>34000</v>
      </c>
      <c r="R414" s="6">
        <f t="shared" si="37"/>
        <v>348330000</v>
      </c>
      <c r="S414" s="9"/>
      <c r="T414" s="54">
        <f t="shared" si="40"/>
        <v>-33743</v>
      </c>
      <c r="U414" s="54">
        <f t="shared" si="41"/>
        <v>2633016.4000000004</v>
      </c>
      <c r="V414" s="54">
        <f t="shared" si="42"/>
        <v>348336800</v>
      </c>
    </row>
    <row r="415" spans="1:22" ht="114.75" x14ac:dyDescent="0.2">
      <c r="A415" s="11">
        <f>IF(M415="","",SUBTOTAL(3,$M$5:M415))</f>
        <v>143</v>
      </c>
      <c r="B415" s="11"/>
      <c r="C415" s="38" t="s">
        <v>193</v>
      </c>
      <c r="D415" s="35" t="s">
        <v>334</v>
      </c>
      <c r="E415" s="35" t="s">
        <v>334</v>
      </c>
      <c r="F415" s="35" t="s">
        <v>178</v>
      </c>
      <c r="G415" s="44">
        <f>[1]TH!$I$272</f>
        <v>10520</v>
      </c>
      <c r="H415" s="35">
        <v>10520</v>
      </c>
      <c r="I415" s="39">
        <f t="shared" si="38"/>
        <v>0</v>
      </c>
      <c r="J415" s="9" t="s">
        <v>387</v>
      </c>
      <c r="K415" s="2" t="s">
        <v>628</v>
      </c>
      <c r="L415" s="51">
        <f>'[1]Don gia'!$R$271</f>
        <v>17000</v>
      </c>
      <c r="M415" s="7">
        <f>+'[2]TH lop 6'!E214</f>
        <v>385</v>
      </c>
      <c r="N415" s="21"/>
      <c r="O415" s="5">
        <v>20000</v>
      </c>
      <c r="P415" s="5">
        <f>+[4]L6!$I$386</f>
        <v>33000</v>
      </c>
      <c r="Q415" s="7">
        <f t="shared" si="39"/>
        <v>385</v>
      </c>
      <c r="R415" s="6">
        <f t="shared" si="37"/>
        <v>4050200</v>
      </c>
      <c r="S415" s="9"/>
      <c r="T415" s="54">
        <f t="shared" si="40"/>
        <v>16615</v>
      </c>
      <c r="U415" s="54">
        <f t="shared" si="41"/>
        <v>178840000</v>
      </c>
      <c r="V415" s="54">
        <f t="shared" si="42"/>
        <v>4050200</v>
      </c>
    </row>
    <row r="416" spans="1:22" ht="114.75" x14ac:dyDescent="0.2">
      <c r="A416" s="11">
        <f>IF(M416="","",SUBTOTAL(3,$M$5:M416))</f>
        <v>144</v>
      </c>
      <c r="B416" s="11"/>
      <c r="C416" s="38" t="s">
        <v>194</v>
      </c>
      <c r="D416" s="35" t="s">
        <v>334</v>
      </c>
      <c r="E416" s="35" t="s">
        <v>334</v>
      </c>
      <c r="F416" s="35" t="s">
        <v>88</v>
      </c>
      <c r="G416" s="44">
        <f>[1]TH!$I$273</f>
        <v>309.5</v>
      </c>
      <c r="H416" s="35">
        <v>212</v>
      </c>
      <c r="I416" s="39">
        <f t="shared" si="38"/>
        <v>97.5</v>
      </c>
      <c r="J416" s="9" t="s">
        <v>387</v>
      </c>
      <c r="K416" s="2" t="s">
        <v>628</v>
      </c>
      <c r="L416" s="51">
        <f>'[1]Don gia'!$R$272</f>
        <v>91000</v>
      </c>
      <c r="M416" s="7">
        <f>+'[2]TH lop 6'!E215</f>
        <v>80080</v>
      </c>
      <c r="N416" s="21"/>
      <c r="O416" s="5">
        <v>31000</v>
      </c>
      <c r="P416" s="5">
        <f>+[4]L6!$I$387</f>
        <v>50000</v>
      </c>
      <c r="Q416" s="7">
        <f t="shared" si="39"/>
        <v>31000</v>
      </c>
      <c r="R416" s="6">
        <f t="shared" si="37"/>
        <v>6572000</v>
      </c>
      <c r="S416" s="9"/>
      <c r="T416" s="54">
        <f t="shared" si="40"/>
        <v>60000</v>
      </c>
      <c r="U416" s="54">
        <f t="shared" si="41"/>
        <v>28164500</v>
      </c>
      <c r="V416" s="54">
        <f t="shared" si="42"/>
        <v>9594500</v>
      </c>
    </row>
    <row r="417" spans="1:22" ht="114.75" x14ac:dyDescent="0.2">
      <c r="A417" s="11">
        <f>IF(M417="","",SUBTOTAL(3,$M$5:M417))</f>
        <v>145</v>
      </c>
      <c r="B417" s="11"/>
      <c r="C417" s="38" t="s">
        <v>195</v>
      </c>
      <c r="D417" s="35" t="s">
        <v>334</v>
      </c>
      <c r="E417" s="35" t="s">
        <v>334</v>
      </c>
      <c r="F417" s="35" t="s">
        <v>190</v>
      </c>
      <c r="G417" s="44">
        <f>[1]TH!$I$274</f>
        <v>19.95</v>
      </c>
      <c r="H417" s="35">
        <v>20</v>
      </c>
      <c r="I417" s="39">
        <f t="shared" si="38"/>
        <v>-5.0000000000000711E-2</v>
      </c>
      <c r="J417" s="9" t="s">
        <v>387</v>
      </c>
      <c r="K417" s="2" t="s">
        <v>628</v>
      </c>
      <c r="L417" s="51">
        <f>'[1]Don gia'!$R$273</f>
        <v>640000</v>
      </c>
      <c r="M417" s="7">
        <f>+'[2]TH lop 6'!E216</f>
        <v>346500</v>
      </c>
      <c r="N417" s="21"/>
      <c r="O417" s="5">
        <v>163000</v>
      </c>
      <c r="P417" s="5">
        <f>+[4]L6!$I$388</f>
        <v>264000</v>
      </c>
      <c r="Q417" s="7">
        <f t="shared" si="39"/>
        <v>163000</v>
      </c>
      <c r="R417" s="6">
        <f t="shared" si="37"/>
        <v>3260000</v>
      </c>
      <c r="S417" s="9"/>
      <c r="T417" s="54">
        <f t="shared" si="40"/>
        <v>477000</v>
      </c>
      <c r="U417" s="54">
        <f t="shared" si="41"/>
        <v>12768000</v>
      </c>
      <c r="V417" s="54">
        <f t="shared" si="42"/>
        <v>3251850</v>
      </c>
    </row>
    <row r="418" spans="1:22" ht="114.75" x14ac:dyDescent="0.2">
      <c r="A418" s="11">
        <f>IF(M418="","",SUBTOTAL(3,$M$5:M418))</f>
        <v>146</v>
      </c>
      <c r="B418" s="11"/>
      <c r="C418" s="38" t="s">
        <v>196</v>
      </c>
      <c r="D418" s="35" t="s">
        <v>334</v>
      </c>
      <c r="E418" s="35" t="s">
        <v>334</v>
      </c>
      <c r="F418" s="35" t="s">
        <v>190</v>
      </c>
      <c r="G418" s="44">
        <f>[1]TH!$I$275</f>
        <v>20.75</v>
      </c>
      <c r="H418" s="35">
        <v>21</v>
      </c>
      <c r="I418" s="39">
        <f t="shared" si="38"/>
        <v>-0.25</v>
      </c>
      <c r="J418" s="9" t="s">
        <v>387</v>
      </c>
      <c r="K418" s="2" t="s">
        <v>628</v>
      </c>
      <c r="L418" s="51">
        <f>'[1]Don gia'!$R$274</f>
        <v>345000</v>
      </c>
      <c r="M418" s="7">
        <f>+'[2]TH lop 6'!E217</f>
        <v>246399.99999999997</v>
      </c>
      <c r="N418" s="21"/>
      <c r="O418" s="5">
        <v>41000</v>
      </c>
      <c r="P418" s="5">
        <f>+[4]L6!$I$389</f>
        <v>66000</v>
      </c>
      <c r="Q418" s="7">
        <f t="shared" si="39"/>
        <v>41000</v>
      </c>
      <c r="R418" s="6">
        <f t="shared" si="37"/>
        <v>861000</v>
      </c>
      <c r="S418" s="9"/>
      <c r="T418" s="54">
        <f t="shared" si="40"/>
        <v>304000</v>
      </c>
      <c r="U418" s="54">
        <f t="shared" si="41"/>
        <v>7158750</v>
      </c>
      <c r="V418" s="54">
        <f t="shared" si="42"/>
        <v>850750</v>
      </c>
    </row>
    <row r="419" spans="1:22" ht="114.75" x14ac:dyDescent="0.2">
      <c r="A419" s="11">
        <f>IF(M419="","",SUBTOTAL(3,$M$5:M419))</f>
        <v>147</v>
      </c>
      <c r="B419" s="11"/>
      <c r="C419" s="38" t="s">
        <v>197</v>
      </c>
      <c r="D419" s="35" t="s">
        <v>334</v>
      </c>
      <c r="E419" s="35" t="s">
        <v>334</v>
      </c>
      <c r="F419" s="35" t="s">
        <v>190</v>
      </c>
      <c r="G419" s="44">
        <f>[1]TH!$I$276</f>
        <v>218</v>
      </c>
      <c r="H419" s="35">
        <v>218</v>
      </c>
      <c r="I419" s="39">
        <f t="shared" si="38"/>
        <v>0</v>
      </c>
      <c r="J419" s="9" t="s">
        <v>387</v>
      </c>
      <c r="K419" s="2" t="s">
        <v>628</v>
      </c>
      <c r="L419" s="51">
        <f>'[1]Don gia'!$R$275</f>
        <v>30000</v>
      </c>
      <c r="M419" s="7">
        <f>+'[2]TH lop 6'!E218</f>
        <v>98000</v>
      </c>
      <c r="N419" s="21"/>
      <c r="O419" s="5">
        <v>29000</v>
      </c>
      <c r="P419" s="5">
        <f>+[4]L6!$I$390</f>
        <v>48400</v>
      </c>
      <c r="Q419" s="7">
        <f t="shared" si="39"/>
        <v>29000</v>
      </c>
      <c r="R419" s="6">
        <f t="shared" si="37"/>
        <v>6322000</v>
      </c>
      <c r="S419" s="9"/>
      <c r="T419" s="54">
        <f t="shared" si="40"/>
        <v>1000</v>
      </c>
      <c r="U419" s="54">
        <f t="shared" si="41"/>
        <v>6540000</v>
      </c>
      <c r="V419" s="54">
        <f t="shared" si="42"/>
        <v>6322000</v>
      </c>
    </row>
    <row r="420" spans="1:22" ht="114.75" x14ac:dyDescent="0.2">
      <c r="A420" s="11">
        <f>IF(M420="","",SUBTOTAL(3,$M$5:M420))</f>
        <v>148</v>
      </c>
      <c r="B420" s="11"/>
      <c r="C420" s="38" t="s">
        <v>198</v>
      </c>
      <c r="D420" s="35" t="s">
        <v>334</v>
      </c>
      <c r="E420" s="35" t="s">
        <v>334</v>
      </c>
      <c r="F420" s="35" t="s">
        <v>190</v>
      </c>
      <c r="G420" s="44">
        <f>[1]TH!$I$277</f>
        <v>164.2</v>
      </c>
      <c r="H420" s="35">
        <v>164</v>
      </c>
      <c r="I420" s="39">
        <f t="shared" si="38"/>
        <v>0.19999999999998863</v>
      </c>
      <c r="J420" s="9" t="s">
        <v>387</v>
      </c>
      <c r="K420" s="2" t="s">
        <v>628</v>
      </c>
      <c r="L420" s="51">
        <f>'[1]Don gia'!$R$276</f>
        <v>39000</v>
      </c>
      <c r="M420" s="7">
        <f>+'[2]TH lop 6'!E219</f>
        <v>30799.999999999996</v>
      </c>
      <c r="N420" s="21"/>
      <c r="O420" s="5">
        <v>22000</v>
      </c>
      <c r="P420" s="5">
        <f>+[4]L6!$I$391</f>
        <v>35200</v>
      </c>
      <c r="Q420" s="7">
        <f t="shared" si="39"/>
        <v>22000</v>
      </c>
      <c r="R420" s="6">
        <f t="shared" si="37"/>
        <v>3608000</v>
      </c>
      <c r="S420" s="9"/>
      <c r="T420" s="54">
        <f t="shared" si="40"/>
        <v>17000</v>
      </c>
      <c r="U420" s="54">
        <f t="shared" si="41"/>
        <v>6403800</v>
      </c>
      <c r="V420" s="54">
        <f t="shared" si="42"/>
        <v>3612399.9999999995</v>
      </c>
    </row>
    <row r="421" spans="1:22" ht="114.75" x14ac:dyDescent="0.2">
      <c r="A421" s="11">
        <f>IF(M421="","",SUBTOTAL(3,$M$5:M421))</f>
        <v>149</v>
      </c>
      <c r="B421" s="11"/>
      <c r="C421" s="38" t="s">
        <v>199</v>
      </c>
      <c r="D421" s="35" t="s">
        <v>334</v>
      </c>
      <c r="E421" s="35" t="s">
        <v>334</v>
      </c>
      <c r="F421" s="35" t="s">
        <v>178</v>
      </c>
      <c r="G421" s="44">
        <f>[1]TH!$I$278</f>
        <v>10102</v>
      </c>
      <c r="H421" s="35">
        <v>10102</v>
      </c>
      <c r="I421" s="39">
        <f t="shared" si="38"/>
        <v>0</v>
      </c>
      <c r="J421" s="9" t="s">
        <v>387</v>
      </c>
      <c r="K421" s="2" t="s">
        <v>628</v>
      </c>
      <c r="L421" s="51">
        <f>'[1]Don gia'!$R$277</f>
        <v>1080</v>
      </c>
      <c r="M421" s="7">
        <f>+'[2]TH lop 6'!E220</f>
        <v>893.19999999999993</v>
      </c>
      <c r="N421" s="21"/>
      <c r="O421" s="5">
        <v>48000</v>
      </c>
      <c r="P421" s="5">
        <f>+[4]L6!$I$392</f>
        <v>77000</v>
      </c>
      <c r="Q421" s="7">
        <f t="shared" si="39"/>
        <v>893.19999999999993</v>
      </c>
      <c r="R421" s="6">
        <f t="shared" si="37"/>
        <v>9023106.3999999985</v>
      </c>
      <c r="S421" s="9"/>
      <c r="T421" s="54">
        <f t="shared" si="40"/>
        <v>186.80000000000007</v>
      </c>
      <c r="U421" s="54">
        <f t="shared" si="41"/>
        <v>10910160</v>
      </c>
      <c r="V421" s="54">
        <f t="shared" si="42"/>
        <v>9023106.3999999985</v>
      </c>
    </row>
    <row r="422" spans="1:22" ht="114.75" x14ac:dyDescent="0.2">
      <c r="A422" s="11">
        <f>IF(M422="","",SUBTOTAL(3,$M$5:M422))</f>
        <v>150</v>
      </c>
      <c r="B422" s="11"/>
      <c r="C422" s="38" t="s">
        <v>924</v>
      </c>
      <c r="D422" s="35" t="s">
        <v>334</v>
      </c>
      <c r="E422" s="35" t="s">
        <v>334</v>
      </c>
      <c r="F422" s="35" t="s">
        <v>178</v>
      </c>
      <c r="G422" s="44">
        <f>[1]TH!$I$279</f>
        <v>5131</v>
      </c>
      <c r="H422" s="35">
        <v>5131</v>
      </c>
      <c r="I422" s="39">
        <f t="shared" si="38"/>
        <v>0</v>
      </c>
      <c r="J422" s="9" t="s">
        <v>387</v>
      </c>
      <c r="K422" s="2" t="s">
        <v>628</v>
      </c>
      <c r="L422" s="51">
        <f>'[1]Don gia'!$R$278</f>
        <v>647</v>
      </c>
      <c r="M422" s="7">
        <f>+'[2]TH lop 6'!E221</f>
        <v>800.8</v>
      </c>
      <c r="N422" s="21"/>
      <c r="O422" s="5">
        <v>28000</v>
      </c>
      <c r="P422" s="5">
        <f>+[4]L6!$I$393</f>
        <v>44000</v>
      </c>
      <c r="Q422" s="7">
        <f t="shared" si="39"/>
        <v>800.8</v>
      </c>
      <c r="R422" s="6">
        <f t="shared" si="37"/>
        <v>4108904.8</v>
      </c>
      <c r="S422" s="9"/>
      <c r="T422" s="54">
        <f t="shared" si="40"/>
        <v>-153.79999999999995</v>
      </c>
      <c r="U422" s="54">
        <f t="shared" si="41"/>
        <v>3319757</v>
      </c>
      <c r="V422" s="54">
        <f t="shared" si="42"/>
        <v>4108904.8</v>
      </c>
    </row>
    <row r="423" spans="1:22" ht="114.75" x14ac:dyDescent="0.2">
      <c r="A423" s="11">
        <f>IF(M423="","",SUBTOTAL(3,$M$5:M423))</f>
        <v>151</v>
      </c>
      <c r="B423" s="11"/>
      <c r="C423" s="38" t="s">
        <v>925</v>
      </c>
      <c r="D423" s="35" t="s">
        <v>334</v>
      </c>
      <c r="E423" s="35" t="s">
        <v>334</v>
      </c>
      <c r="F423" s="35" t="s">
        <v>178</v>
      </c>
      <c r="G423" s="44">
        <f>[1]TH!$I$280</f>
        <v>5193</v>
      </c>
      <c r="H423" s="35">
        <v>5193</v>
      </c>
      <c r="I423" s="39">
        <f t="shared" si="38"/>
        <v>0</v>
      </c>
      <c r="J423" s="9" t="s">
        <v>387</v>
      </c>
      <c r="K423" s="2" t="s">
        <v>628</v>
      </c>
      <c r="L423" s="51">
        <f>'[1]Don gia'!$R$279</f>
        <v>412</v>
      </c>
      <c r="M423" s="7">
        <f>+'[2]TH lop 6'!E222</f>
        <v>1959.9999999999998</v>
      </c>
      <c r="N423" s="21"/>
      <c r="O423" s="5">
        <v>20000</v>
      </c>
      <c r="P423" s="5">
        <f>+[4]L6!$I$394</f>
        <v>33000</v>
      </c>
      <c r="Q423" s="7">
        <f t="shared" si="39"/>
        <v>1959.9999999999998</v>
      </c>
      <c r="R423" s="6">
        <f t="shared" si="37"/>
        <v>10178279.999999998</v>
      </c>
      <c r="S423" s="9"/>
      <c r="T423" s="54">
        <f t="shared" si="40"/>
        <v>-1547.9999999999998</v>
      </c>
      <c r="U423" s="54">
        <f t="shared" si="41"/>
        <v>2139516</v>
      </c>
      <c r="V423" s="54">
        <f t="shared" si="42"/>
        <v>10178279.999999998</v>
      </c>
    </row>
    <row r="424" spans="1:22" ht="114.75" x14ac:dyDescent="0.2">
      <c r="A424" s="11">
        <f>IF(M424="","",SUBTOTAL(3,$M$5:M424))</f>
        <v>152</v>
      </c>
      <c r="B424" s="11"/>
      <c r="C424" s="38" t="s">
        <v>200</v>
      </c>
      <c r="D424" s="35" t="s">
        <v>334</v>
      </c>
      <c r="E424" s="35" t="s">
        <v>334</v>
      </c>
      <c r="F424" s="35" t="s">
        <v>178</v>
      </c>
      <c r="G424" s="44">
        <f>[1]TH!$I$281</f>
        <v>10089</v>
      </c>
      <c r="H424" s="35">
        <v>10089</v>
      </c>
      <c r="I424" s="39">
        <f t="shared" si="38"/>
        <v>0</v>
      </c>
      <c r="J424" s="9" t="s">
        <v>387</v>
      </c>
      <c r="K424" s="2" t="s">
        <v>628</v>
      </c>
      <c r="L424" s="51">
        <f>'[1]Don gia'!$R$280</f>
        <v>250</v>
      </c>
      <c r="M424" s="7">
        <f>+'[2]TH lop 6'!E223</f>
        <v>308</v>
      </c>
      <c r="N424" s="21"/>
      <c r="O424" s="5">
        <v>28000</v>
      </c>
      <c r="P424" s="5">
        <f>+[4]L6!$I$395</f>
        <v>44000</v>
      </c>
      <c r="Q424" s="7">
        <f t="shared" si="39"/>
        <v>308</v>
      </c>
      <c r="R424" s="6">
        <f t="shared" si="37"/>
        <v>3107412</v>
      </c>
      <c r="S424" s="9"/>
      <c r="T424" s="54">
        <f t="shared" si="40"/>
        <v>-58</v>
      </c>
      <c r="U424" s="54">
        <f t="shared" si="41"/>
        <v>2522250</v>
      </c>
      <c r="V424" s="54">
        <f t="shared" si="42"/>
        <v>3107412</v>
      </c>
    </row>
    <row r="425" spans="1:22" x14ac:dyDescent="0.2">
      <c r="A425" s="11" t="str">
        <f>IF(M425="","",SUBTOTAL(3,$M$5:M425))</f>
        <v/>
      </c>
      <c r="B425" s="12" t="s">
        <v>43</v>
      </c>
      <c r="C425" s="40" t="s">
        <v>201</v>
      </c>
      <c r="D425" s="37"/>
      <c r="E425" s="37"/>
      <c r="F425" s="37"/>
      <c r="G425" s="45"/>
      <c r="H425" s="35"/>
      <c r="I425" s="39">
        <f t="shared" si="38"/>
        <v>0</v>
      </c>
      <c r="J425" s="9"/>
      <c r="K425" s="2"/>
      <c r="L425" s="51"/>
      <c r="M425" s="7"/>
      <c r="N425" s="21"/>
      <c r="O425" s="5"/>
      <c r="P425" s="5"/>
      <c r="Q425" s="7">
        <f t="shared" si="39"/>
        <v>0</v>
      </c>
      <c r="R425" s="6">
        <f t="shared" si="37"/>
        <v>0</v>
      </c>
      <c r="S425" s="9"/>
      <c r="T425" s="54">
        <f t="shared" si="40"/>
        <v>0</v>
      </c>
      <c r="U425" s="54">
        <f t="shared" si="41"/>
        <v>0</v>
      </c>
      <c r="V425" s="54">
        <f t="shared" si="42"/>
        <v>0</v>
      </c>
    </row>
    <row r="426" spans="1:22" x14ac:dyDescent="0.2">
      <c r="A426" s="11" t="str">
        <f>IF(M426="","",SUBTOTAL(3,$M$5:M426))</f>
        <v/>
      </c>
      <c r="B426" s="12"/>
      <c r="C426" s="40" t="s">
        <v>68</v>
      </c>
      <c r="D426" s="37"/>
      <c r="E426" s="37"/>
      <c r="F426" s="37"/>
      <c r="G426" s="45"/>
      <c r="H426" s="35"/>
      <c r="I426" s="39">
        <f t="shared" si="38"/>
        <v>0</v>
      </c>
      <c r="J426" s="9"/>
      <c r="K426" s="2"/>
      <c r="L426" s="51"/>
      <c r="M426" s="7"/>
      <c r="N426" s="21"/>
      <c r="O426" s="5"/>
      <c r="P426" s="5"/>
      <c r="Q426" s="7">
        <f t="shared" si="39"/>
        <v>0</v>
      </c>
      <c r="R426" s="6">
        <f t="shared" si="37"/>
        <v>0</v>
      </c>
      <c r="S426" s="9"/>
      <c r="T426" s="54">
        <f t="shared" si="40"/>
        <v>0</v>
      </c>
      <c r="U426" s="54">
        <f t="shared" si="41"/>
        <v>0</v>
      </c>
      <c r="V426" s="54">
        <f t="shared" si="42"/>
        <v>0</v>
      </c>
    </row>
    <row r="427" spans="1:22" x14ac:dyDescent="0.2">
      <c r="A427" s="11" t="str">
        <f>IF(M427="","",SUBTOTAL(3,$M$5:M427))</f>
        <v/>
      </c>
      <c r="B427" s="12"/>
      <c r="C427" s="40" t="s">
        <v>202</v>
      </c>
      <c r="D427" s="37"/>
      <c r="E427" s="37"/>
      <c r="F427" s="37"/>
      <c r="G427" s="45"/>
      <c r="H427" s="35"/>
      <c r="I427" s="39">
        <f t="shared" si="38"/>
        <v>0</v>
      </c>
      <c r="J427" s="9"/>
      <c r="K427" s="2"/>
      <c r="L427" s="51"/>
      <c r="M427" s="7"/>
      <c r="N427" s="21"/>
      <c r="O427" s="5"/>
      <c r="P427" s="5"/>
      <c r="Q427" s="7">
        <f t="shared" si="39"/>
        <v>0</v>
      </c>
      <c r="R427" s="6">
        <f t="shared" si="37"/>
        <v>0</v>
      </c>
      <c r="S427" s="9"/>
      <c r="T427" s="54">
        <f t="shared" si="40"/>
        <v>0</v>
      </c>
      <c r="U427" s="54">
        <f t="shared" si="41"/>
        <v>0</v>
      </c>
      <c r="V427" s="54">
        <f t="shared" si="42"/>
        <v>0</v>
      </c>
    </row>
    <row r="428" spans="1:22" x14ac:dyDescent="0.2">
      <c r="A428" s="11" t="str">
        <f>IF(M428="","",SUBTOTAL(3,$M$5:M428))</f>
        <v/>
      </c>
      <c r="B428" s="12"/>
      <c r="C428" s="40" t="s">
        <v>203</v>
      </c>
      <c r="D428" s="37"/>
      <c r="E428" s="37"/>
      <c r="F428" s="37"/>
      <c r="G428" s="45"/>
      <c r="H428" s="35"/>
      <c r="I428" s="39">
        <f t="shared" si="38"/>
        <v>0</v>
      </c>
      <c r="J428" s="9"/>
      <c r="K428" s="2"/>
      <c r="L428" s="51"/>
      <c r="M428" s="7"/>
      <c r="N428" s="21"/>
      <c r="O428" s="5"/>
      <c r="P428" s="5"/>
      <c r="Q428" s="7">
        <f t="shared" si="39"/>
        <v>0</v>
      </c>
      <c r="R428" s="6">
        <f t="shared" si="37"/>
        <v>0</v>
      </c>
      <c r="S428" s="9"/>
      <c r="T428" s="54">
        <f t="shared" si="40"/>
        <v>0</v>
      </c>
      <c r="U428" s="54">
        <f t="shared" si="41"/>
        <v>0</v>
      </c>
      <c r="V428" s="54">
        <f t="shared" si="42"/>
        <v>0</v>
      </c>
    </row>
    <row r="429" spans="1:22" ht="25.5" x14ac:dyDescent="0.2">
      <c r="A429" s="11">
        <f>IF(M429="","",SUBTOTAL(3,$M$5:M429))</f>
        <v>153</v>
      </c>
      <c r="B429" s="370"/>
      <c r="C429" s="371" t="s">
        <v>204</v>
      </c>
      <c r="D429" s="369" t="s">
        <v>334</v>
      </c>
      <c r="E429" s="369" t="s">
        <v>334</v>
      </c>
      <c r="F429" s="369" t="s">
        <v>49</v>
      </c>
      <c r="G429" s="44">
        <f>[1]TH!$I$286</f>
        <v>195</v>
      </c>
      <c r="H429" s="369">
        <v>191</v>
      </c>
      <c r="I429" s="39">
        <f t="shared" si="38"/>
        <v>4</v>
      </c>
      <c r="J429" s="368" t="s">
        <v>387</v>
      </c>
      <c r="K429" s="2" t="s">
        <v>629</v>
      </c>
      <c r="L429" s="51">
        <f>'[1]Don gia'!$R$285</f>
        <v>41573</v>
      </c>
      <c r="M429" s="7">
        <f>+'[2]TH lop 6'!$E$228</f>
        <v>28665</v>
      </c>
      <c r="N429" s="21">
        <f>'[3]Lớp 6'!$I$294</f>
        <v>42000</v>
      </c>
      <c r="O429" s="5"/>
      <c r="P429" s="5">
        <f>+[4]L6!$I$400</f>
        <v>55000</v>
      </c>
      <c r="Q429" s="7">
        <f t="shared" si="39"/>
        <v>28665</v>
      </c>
      <c r="R429" s="6">
        <f t="shared" si="37"/>
        <v>5475015</v>
      </c>
      <c r="S429" s="368"/>
      <c r="T429" s="54">
        <f t="shared" si="40"/>
        <v>12908</v>
      </c>
      <c r="U429" s="54">
        <f t="shared" si="41"/>
        <v>8106735</v>
      </c>
      <c r="V429" s="54">
        <f t="shared" si="42"/>
        <v>5589675</v>
      </c>
    </row>
    <row r="430" spans="1:22" ht="25.5" x14ac:dyDescent="0.2">
      <c r="A430" s="11" t="str">
        <f>IF(M430="","",SUBTOTAL(3,$M$5:M430))</f>
        <v/>
      </c>
      <c r="B430" s="370"/>
      <c r="C430" s="371"/>
      <c r="D430" s="369"/>
      <c r="E430" s="369"/>
      <c r="F430" s="369"/>
      <c r="G430" s="45"/>
      <c r="H430" s="369"/>
      <c r="I430" s="39">
        <f t="shared" si="38"/>
        <v>0</v>
      </c>
      <c r="J430" s="368"/>
      <c r="K430" s="2" t="s">
        <v>630</v>
      </c>
      <c r="L430" s="51"/>
      <c r="M430" s="7"/>
      <c r="N430" s="21"/>
      <c r="O430" s="5"/>
      <c r="P430" s="5"/>
      <c r="Q430" s="7">
        <f t="shared" si="39"/>
        <v>0</v>
      </c>
      <c r="R430" s="6">
        <f t="shared" si="37"/>
        <v>0</v>
      </c>
      <c r="S430" s="368"/>
      <c r="T430" s="54">
        <f t="shared" si="40"/>
        <v>0</v>
      </c>
      <c r="U430" s="54">
        <f t="shared" si="41"/>
        <v>0</v>
      </c>
      <c r="V430" s="54">
        <f t="shared" si="42"/>
        <v>0</v>
      </c>
    </row>
    <row r="431" spans="1:22" x14ac:dyDescent="0.2">
      <c r="A431" s="11" t="str">
        <f>IF(M431="","",SUBTOTAL(3,$M$5:M431))</f>
        <v/>
      </c>
      <c r="B431" s="12"/>
      <c r="C431" s="40" t="s">
        <v>205</v>
      </c>
      <c r="D431" s="37"/>
      <c r="E431" s="37"/>
      <c r="F431" s="37"/>
      <c r="G431" s="45"/>
      <c r="H431" s="35"/>
      <c r="I431" s="39">
        <f t="shared" si="38"/>
        <v>0</v>
      </c>
      <c r="J431" s="9"/>
      <c r="K431" s="2"/>
      <c r="L431" s="51"/>
      <c r="M431" s="7"/>
      <c r="N431" s="21"/>
      <c r="O431" s="5"/>
      <c r="P431" s="5"/>
      <c r="Q431" s="7">
        <f t="shared" si="39"/>
        <v>0</v>
      </c>
      <c r="R431" s="6">
        <f t="shared" si="37"/>
        <v>0</v>
      </c>
      <c r="S431" s="9"/>
      <c r="T431" s="54">
        <f t="shared" si="40"/>
        <v>0</v>
      </c>
      <c r="U431" s="54">
        <f t="shared" si="41"/>
        <v>0</v>
      </c>
      <c r="V431" s="54">
        <f t="shared" si="42"/>
        <v>0</v>
      </c>
    </row>
    <row r="432" spans="1:22" x14ac:dyDescent="0.2">
      <c r="A432" s="11" t="str">
        <f>IF(M432="","",SUBTOTAL(3,$M$5:M432))</f>
        <v/>
      </c>
      <c r="B432" s="12"/>
      <c r="C432" s="40" t="s">
        <v>206</v>
      </c>
      <c r="D432" s="37"/>
      <c r="E432" s="37"/>
      <c r="F432" s="37"/>
      <c r="G432" s="45"/>
      <c r="H432" s="35"/>
      <c r="I432" s="39">
        <f t="shared" si="38"/>
        <v>0</v>
      </c>
      <c r="J432" s="9"/>
      <c r="K432" s="2"/>
      <c r="L432" s="51"/>
      <c r="M432" s="7"/>
      <c r="N432" s="21"/>
      <c r="O432" s="5"/>
      <c r="P432" s="5"/>
      <c r="Q432" s="7">
        <f t="shared" si="39"/>
        <v>0</v>
      </c>
      <c r="R432" s="6">
        <f t="shared" ref="R432:R495" si="43">Q432*H432</f>
        <v>0</v>
      </c>
      <c r="S432" s="9"/>
      <c r="T432" s="54">
        <f t="shared" si="40"/>
        <v>0</v>
      </c>
      <c r="U432" s="54">
        <f t="shared" si="41"/>
        <v>0</v>
      </c>
      <c r="V432" s="54">
        <f t="shared" si="42"/>
        <v>0</v>
      </c>
    </row>
    <row r="433" spans="1:22" ht="38.25" x14ac:dyDescent="0.2">
      <c r="A433" s="11">
        <f>IF(M433="","",SUBTOTAL(3,$M$5:M433))</f>
        <v>154</v>
      </c>
      <c r="B433" s="370"/>
      <c r="C433" s="371" t="s">
        <v>207</v>
      </c>
      <c r="D433" s="369" t="s">
        <v>334</v>
      </c>
      <c r="E433" s="369" t="s">
        <v>334</v>
      </c>
      <c r="F433" s="369" t="s">
        <v>49</v>
      </c>
      <c r="G433" s="44">
        <f>[1]TH!$I$289</f>
        <v>197</v>
      </c>
      <c r="H433" s="369">
        <v>193</v>
      </c>
      <c r="I433" s="39">
        <f t="shared" si="38"/>
        <v>4</v>
      </c>
      <c r="J433" s="368" t="s">
        <v>387</v>
      </c>
      <c r="K433" s="2" t="s">
        <v>631</v>
      </c>
      <c r="L433" s="51">
        <f>'[1]Don gia'!$R$288</f>
        <v>41573</v>
      </c>
      <c r="M433" s="7">
        <f>+'[2]TH lop 6'!$E$231</f>
        <v>28665</v>
      </c>
      <c r="N433" s="21">
        <f>'[3]Lớp 6'!$I$299</f>
        <v>42000</v>
      </c>
      <c r="O433" s="5"/>
      <c r="P433" s="5">
        <f>+[4]L6!$I$404</f>
        <v>55000</v>
      </c>
      <c r="Q433" s="7">
        <f t="shared" si="39"/>
        <v>28665</v>
      </c>
      <c r="R433" s="6">
        <f t="shared" si="43"/>
        <v>5532345</v>
      </c>
      <c r="S433" s="368"/>
      <c r="T433" s="54">
        <f t="shared" si="40"/>
        <v>12908</v>
      </c>
      <c r="U433" s="54">
        <f t="shared" si="41"/>
        <v>8189881</v>
      </c>
      <c r="V433" s="54">
        <f t="shared" si="42"/>
        <v>5647005</v>
      </c>
    </row>
    <row r="434" spans="1:22" ht="25.5" x14ac:dyDescent="0.2">
      <c r="A434" s="11" t="str">
        <f>IF(M434="","",SUBTOTAL(3,$M$5:M434))</f>
        <v/>
      </c>
      <c r="B434" s="370"/>
      <c r="C434" s="371"/>
      <c r="D434" s="369"/>
      <c r="E434" s="369"/>
      <c r="F434" s="369"/>
      <c r="G434" s="44"/>
      <c r="H434" s="369"/>
      <c r="I434" s="39">
        <f t="shared" si="38"/>
        <v>0</v>
      </c>
      <c r="J434" s="368"/>
      <c r="K434" s="2" t="s">
        <v>632</v>
      </c>
      <c r="L434" s="51"/>
      <c r="M434" s="7"/>
      <c r="N434" s="21"/>
      <c r="O434" s="5"/>
      <c r="P434" s="5"/>
      <c r="Q434" s="7">
        <f t="shared" si="39"/>
        <v>0</v>
      </c>
      <c r="R434" s="6">
        <f t="shared" si="43"/>
        <v>0</v>
      </c>
      <c r="S434" s="368"/>
      <c r="T434" s="54">
        <f t="shared" si="40"/>
        <v>0</v>
      </c>
      <c r="U434" s="54">
        <f t="shared" si="41"/>
        <v>0</v>
      </c>
      <c r="V434" s="54">
        <f t="shared" si="42"/>
        <v>0</v>
      </c>
    </row>
    <row r="435" spans="1:22" ht="25.5" x14ac:dyDescent="0.2">
      <c r="A435" s="11">
        <f>IF(M435="","",SUBTOTAL(3,$M$5:M435))</f>
        <v>155</v>
      </c>
      <c r="B435" s="370"/>
      <c r="C435" s="371" t="s">
        <v>208</v>
      </c>
      <c r="D435" s="369" t="s">
        <v>334</v>
      </c>
      <c r="E435" s="369" t="s">
        <v>334</v>
      </c>
      <c r="F435" s="369" t="s">
        <v>49</v>
      </c>
      <c r="G435" s="44">
        <f>[1]TH!$I$290</f>
        <v>198</v>
      </c>
      <c r="H435" s="369">
        <v>194</v>
      </c>
      <c r="I435" s="39">
        <f t="shared" si="38"/>
        <v>4</v>
      </c>
      <c r="J435" s="368" t="s">
        <v>387</v>
      </c>
      <c r="K435" s="2" t="s">
        <v>633</v>
      </c>
      <c r="L435" s="51">
        <f>'[1]Don gia'!$R$289</f>
        <v>41573</v>
      </c>
      <c r="M435" s="7">
        <f>+'[2]TH lop 6'!$E$232</f>
        <v>28665</v>
      </c>
      <c r="N435" s="21">
        <f>'[3]Lớp 6'!$I$302</f>
        <v>42000</v>
      </c>
      <c r="O435" s="5"/>
      <c r="P435" s="5">
        <f>+[4]L6!$I$406</f>
        <v>55000</v>
      </c>
      <c r="Q435" s="7">
        <f t="shared" si="39"/>
        <v>28665</v>
      </c>
      <c r="R435" s="6">
        <f t="shared" si="43"/>
        <v>5561010</v>
      </c>
      <c r="S435" s="368"/>
      <c r="T435" s="54">
        <f t="shared" si="40"/>
        <v>12908</v>
      </c>
      <c r="U435" s="54">
        <f t="shared" si="41"/>
        <v>8231454</v>
      </c>
      <c r="V435" s="54">
        <f t="shared" si="42"/>
        <v>5675670</v>
      </c>
    </row>
    <row r="436" spans="1:22" ht="25.5" x14ac:dyDescent="0.2">
      <c r="A436" s="11" t="str">
        <f>IF(M436="","",SUBTOTAL(3,$M$5:M436))</f>
        <v/>
      </c>
      <c r="B436" s="370"/>
      <c r="C436" s="371"/>
      <c r="D436" s="369"/>
      <c r="E436" s="369"/>
      <c r="F436" s="369"/>
      <c r="G436" s="45"/>
      <c r="H436" s="369"/>
      <c r="I436" s="39">
        <f t="shared" si="38"/>
        <v>0</v>
      </c>
      <c r="J436" s="368"/>
      <c r="K436" s="2" t="s">
        <v>632</v>
      </c>
      <c r="L436" s="51"/>
      <c r="M436" s="7"/>
      <c r="N436" s="21"/>
      <c r="O436" s="5"/>
      <c r="P436" s="5"/>
      <c r="Q436" s="7">
        <f t="shared" si="39"/>
        <v>0</v>
      </c>
      <c r="R436" s="6">
        <f t="shared" si="43"/>
        <v>0</v>
      </c>
      <c r="S436" s="368"/>
      <c r="T436" s="54">
        <f t="shared" si="40"/>
        <v>0</v>
      </c>
      <c r="U436" s="54">
        <f t="shared" si="41"/>
        <v>0</v>
      </c>
      <c r="V436" s="54">
        <f t="shared" si="42"/>
        <v>0</v>
      </c>
    </row>
    <row r="437" spans="1:22" x14ac:dyDescent="0.2">
      <c r="A437" s="11" t="str">
        <f>IF(M437="","",SUBTOTAL(3,$M$5:M437))</f>
        <v/>
      </c>
      <c r="B437" s="12"/>
      <c r="C437" s="40" t="s">
        <v>209</v>
      </c>
      <c r="D437" s="37"/>
      <c r="E437" s="37"/>
      <c r="F437" s="37"/>
      <c r="G437" s="45"/>
      <c r="H437" s="35"/>
      <c r="I437" s="39">
        <f t="shared" si="38"/>
        <v>0</v>
      </c>
      <c r="J437" s="9"/>
      <c r="K437" s="2"/>
      <c r="L437" s="51"/>
      <c r="M437" s="7"/>
      <c r="N437" s="21"/>
      <c r="O437" s="5"/>
      <c r="P437" s="5"/>
      <c r="Q437" s="7">
        <f t="shared" si="39"/>
        <v>0</v>
      </c>
      <c r="R437" s="6">
        <f t="shared" si="43"/>
        <v>0</v>
      </c>
      <c r="S437" s="9"/>
      <c r="T437" s="54">
        <f t="shared" si="40"/>
        <v>0</v>
      </c>
      <c r="U437" s="54">
        <f t="shared" si="41"/>
        <v>0</v>
      </c>
      <c r="V437" s="54">
        <f t="shared" si="42"/>
        <v>0</v>
      </c>
    </row>
    <row r="438" spans="1:22" x14ac:dyDescent="0.2">
      <c r="A438" s="11" t="str">
        <f>IF(M438="","",SUBTOTAL(3,$M$5:M438))</f>
        <v/>
      </c>
      <c r="B438" s="12"/>
      <c r="C438" s="40" t="s">
        <v>210</v>
      </c>
      <c r="D438" s="37"/>
      <c r="E438" s="37"/>
      <c r="F438" s="37"/>
      <c r="G438" s="45"/>
      <c r="H438" s="35"/>
      <c r="I438" s="39">
        <f t="shared" si="38"/>
        <v>0</v>
      </c>
      <c r="J438" s="9"/>
      <c r="K438" s="2"/>
      <c r="L438" s="51"/>
      <c r="M438" s="7"/>
      <c r="N438" s="21"/>
      <c r="O438" s="5"/>
      <c r="P438" s="5"/>
      <c r="Q438" s="7">
        <f t="shared" si="39"/>
        <v>0</v>
      </c>
      <c r="R438" s="6">
        <f t="shared" si="43"/>
        <v>0</v>
      </c>
      <c r="S438" s="9"/>
      <c r="T438" s="54">
        <f t="shared" si="40"/>
        <v>0</v>
      </c>
      <c r="U438" s="54">
        <f t="shared" si="41"/>
        <v>0</v>
      </c>
      <c r="V438" s="54">
        <f t="shared" si="42"/>
        <v>0</v>
      </c>
    </row>
    <row r="439" spans="1:22" ht="38.25" x14ac:dyDescent="0.2">
      <c r="A439" s="11">
        <f>IF(M439="","",SUBTOTAL(3,$M$5:M439))</f>
        <v>156</v>
      </c>
      <c r="B439" s="370"/>
      <c r="C439" s="371" t="s">
        <v>211</v>
      </c>
      <c r="D439" s="369" t="s">
        <v>334</v>
      </c>
      <c r="E439" s="369" t="s">
        <v>334</v>
      </c>
      <c r="F439" s="369" t="s">
        <v>49</v>
      </c>
      <c r="G439" s="44">
        <f>[1]TH!$I$293</f>
        <v>194</v>
      </c>
      <c r="H439" s="369">
        <v>190</v>
      </c>
      <c r="I439" s="39">
        <f t="shared" si="38"/>
        <v>4</v>
      </c>
      <c r="J439" s="368" t="s">
        <v>387</v>
      </c>
      <c r="K439" s="2" t="s">
        <v>634</v>
      </c>
      <c r="L439" s="51">
        <f>'[1]Don gia'!$R$292</f>
        <v>41573</v>
      </c>
      <c r="M439" s="7">
        <f>+'[2]TH lop 6'!$E$235</f>
        <v>28665</v>
      </c>
      <c r="N439" s="21">
        <f>'[3]Lớp 6'!$I$307</f>
        <v>42000</v>
      </c>
      <c r="O439" s="5"/>
      <c r="P439" s="5">
        <f>+[4]L6!$I$410</f>
        <v>55000</v>
      </c>
      <c r="Q439" s="7">
        <f t="shared" si="39"/>
        <v>28665</v>
      </c>
      <c r="R439" s="6">
        <f t="shared" si="43"/>
        <v>5446350</v>
      </c>
      <c r="S439" s="368"/>
      <c r="T439" s="54">
        <f t="shared" si="40"/>
        <v>12908</v>
      </c>
      <c r="U439" s="54">
        <f t="shared" si="41"/>
        <v>8065162</v>
      </c>
      <c r="V439" s="54">
        <f t="shared" si="42"/>
        <v>5561010</v>
      </c>
    </row>
    <row r="440" spans="1:22" ht="25.5" x14ac:dyDescent="0.2">
      <c r="A440" s="11" t="str">
        <f>IF(M440="","",SUBTOTAL(3,$M$5:M440))</f>
        <v/>
      </c>
      <c r="B440" s="370"/>
      <c r="C440" s="371"/>
      <c r="D440" s="369"/>
      <c r="E440" s="369"/>
      <c r="F440" s="369"/>
      <c r="G440" s="45"/>
      <c r="H440" s="369"/>
      <c r="I440" s="39">
        <f t="shared" si="38"/>
        <v>0</v>
      </c>
      <c r="J440" s="368"/>
      <c r="K440" s="2" t="s">
        <v>632</v>
      </c>
      <c r="L440" s="51"/>
      <c r="M440" s="7"/>
      <c r="N440" s="21"/>
      <c r="O440" s="5"/>
      <c r="P440" s="5"/>
      <c r="Q440" s="7">
        <f t="shared" si="39"/>
        <v>0</v>
      </c>
      <c r="R440" s="6">
        <f t="shared" si="43"/>
        <v>0</v>
      </c>
      <c r="S440" s="368"/>
      <c r="T440" s="54">
        <f t="shared" si="40"/>
        <v>0</v>
      </c>
      <c r="U440" s="54">
        <f t="shared" si="41"/>
        <v>0</v>
      </c>
      <c r="V440" s="54">
        <f t="shared" si="42"/>
        <v>0</v>
      </c>
    </row>
    <row r="441" spans="1:22" x14ac:dyDescent="0.2">
      <c r="A441" s="11">
        <f>IF(M441="","",SUBTOTAL(3,$M$5:M441))</f>
        <v>157</v>
      </c>
      <c r="B441" s="370"/>
      <c r="C441" s="371" t="s">
        <v>212</v>
      </c>
      <c r="D441" s="369" t="s">
        <v>334</v>
      </c>
      <c r="E441" s="369" t="s">
        <v>334</v>
      </c>
      <c r="F441" s="369" t="s">
        <v>49</v>
      </c>
      <c r="G441" s="44">
        <f>[1]TH!$I$294</f>
        <v>194</v>
      </c>
      <c r="H441" s="369">
        <v>190</v>
      </c>
      <c r="I441" s="39">
        <f t="shared" si="38"/>
        <v>4</v>
      </c>
      <c r="J441" s="368" t="s">
        <v>387</v>
      </c>
      <c r="K441" s="2" t="s">
        <v>635</v>
      </c>
      <c r="L441" s="51">
        <f>'[1]Don gia'!$R$293</f>
        <v>41573</v>
      </c>
      <c r="M441" s="7">
        <f>+'[2]TH lop 6'!$E$236</f>
        <v>28665</v>
      </c>
      <c r="N441" s="21">
        <f>'[3]Lớp 6'!$I$310</f>
        <v>42000</v>
      </c>
      <c r="O441" s="5"/>
      <c r="P441" s="5">
        <f>+[4]L6!$I$412</f>
        <v>55000</v>
      </c>
      <c r="Q441" s="7">
        <f t="shared" si="39"/>
        <v>28665</v>
      </c>
      <c r="R441" s="6">
        <f t="shared" si="43"/>
        <v>5446350</v>
      </c>
      <c r="S441" s="368"/>
      <c r="T441" s="54">
        <f t="shared" si="40"/>
        <v>12908</v>
      </c>
      <c r="U441" s="54">
        <f t="shared" si="41"/>
        <v>8065162</v>
      </c>
      <c r="V441" s="54">
        <f t="shared" si="42"/>
        <v>5561010</v>
      </c>
    </row>
    <row r="442" spans="1:22" x14ac:dyDescent="0.2">
      <c r="A442" s="11" t="str">
        <f>IF(M442="","",SUBTOTAL(3,$M$5:M442))</f>
        <v/>
      </c>
      <c r="B442" s="370"/>
      <c r="C442" s="371"/>
      <c r="D442" s="369"/>
      <c r="E442" s="369"/>
      <c r="F442" s="369"/>
      <c r="G442" s="45"/>
      <c r="H442" s="369"/>
      <c r="I442" s="39">
        <f t="shared" si="38"/>
        <v>0</v>
      </c>
      <c r="J442" s="368"/>
      <c r="K442" s="2" t="s">
        <v>636</v>
      </c>
      <c r="L442" s="51"/>
      <c r="M442" s="7"/>
      <c r="N442" s="21"/>
      <c r="O442" s="5"/>
      <c r="P442" s="5"/>
      <c r="Q442" s="7">
        <f t="shared" si="39"/>
        <v>0</v>
      </c>
      <c r="R442" s="6">
        <f t="shared" si="43"/>
        <v>0</v>
      </c>
      <c r="S442" s="368"/>
      <c r="T442" s="54">
        <f t="shared" si="40"/>
        <v>0</v>
      </c>
      <c r="U442" s="54">
        <f t="shared" si="41"/>
        <v>0</v>
      </c>
      <c r="V442" s="54">
        <f t="shared" si="42"/>
        <v>0</v>
      </c>
    </row>
    <row r="443" spans="1:22" x14ac:dyDescent="0.2">
      <c r="A443" s="11" t="str">
        <f>IF(M443="","",SUBTOTAL(3,$M$5:M443))</f>
        <v/>
      </c>
      <c r="B443" s="370"/>
      <c r="C443" s="371"/>
      <c r="D443" s="369"/>
      <c r="E443" s="369"/>
      <c r="F443" s="369"/>
      <c r="G443" s="45"/>
      <c r="H443" s="369"/>
      <c r="I443" s="39">
        <f t="shared" si="38"/>
        <v>0</v>
      </c>
      <c r="J443" s="368"/>
      <c r="K443" s="2" t="s">
        <v>637</v>
      </c>
      <c r="L443" s="51"/>
      <c r="M443" s="7"/>
      <c r="N443" s="21"/>
      <c r="O443" s="5"/>
      <c r="P443" s="5"/>
      <c r="Q443" s="7">
        <f t="shared" si="39"/>
        <v>0</v>
      </c>
      <c r="R443" s="6">
        <f t="shared" si="43"/>
        <v>0</v>
      </c>
      <c r="S443" s="368"/>
      <c r="T443" s="54">
        <f t="shared" si="40"/>
        <v>0</v>
      </c>
      <c r="U443" s="54">
        <f t="shared" si="41"/>
        <v>0</v>
      </c>
      <c r="V443" s="54">
        <f t="shared" si="42"/>
        <v>0</v>
      </c>
    </row>
    <row r="444" spans="1:22" ht="25.5" x14ac:dyDescent="0.2">
      <c r="A444" s="11" t="str">
        <f>IF(M444="","",SUBTOTAL(3,$M$5:M444))</f>
        <v/>
      </c>
      <c r="B444" s="370"/>
      <c r="C444" s="371"/>
      <c r="D444" s="369"/>
      <c r="E444" s="369"/>
      <c r="F444" s="369"/>
      <c r="G444" s="45"/>
      <c r="H444" s="369"/>
      <c r="I444" s="39">
        <f t="shared" si="38"/>
        <v>0</v>
      </c>
      <c r="J444" s="368"/>
      <c r="K444" s="2" t="s">
        <v>638</v>
      </c>
      <c r="L444" s="51"/>
      <c r="M444" s="7"/>
      <c r="N444" s="21"/>
      <c r="O444" s="5"/>
      <c r="P444" s="5"/>
      <c r="Q444" s="7">
        <f t="shared" si="39"/>
        <v>0</v>
      </c>
      <c r="R444" s="6">
        <f t="shared" si="43"/>
        <v>0</v>
      </c>
      <c r="S444" s="368"/>
      <c r="T444" s="54">
        <f t="shared" si="40"/>
        <v>0</v>
      </c>
      <c r="U444" s="54">
        <f t="shared" si="41"/>
        <v>0</v>
      </c>
      <c r="V444" s="54">
        <f t="shared" si="42"/>
        <v>0</v>
      </c>
    </row>
    <row r="445" spans="1:22" ht="38.25" x14ac:dyDescent="0.2">
      <c r="A445" s="11">
        <f>IF(M445="","",SUBTOTAL(3,$M$5:M445))</f>
        <v>158</v>
      </c>
      <c r="B445" s="370"/>
      <c r="C445" s="371" t="s">
        <v>213</v>
      </c>
      <c r="D445" s="369" t="s">
        <v>334</v>
      </c>
      <c r="E445" s="369" t="s">
        <v>334</v>
      </c>
      <c r="F445" s="369" t="s">
        <v>49</v>
      </c>
      <c r="G445" s="44">
        <f>[1]TH!$I$295</f>
        <v>198</v>
      </c>
      <c r="H445" s="369">
        <v>194</v>
      </c>
      <c r="I445" s="39">
        <f t="shared" si="38"/>
        <v>4</v>
      </c>
      <c r="J445" s="368" t="s">
        <v>387</v>
      </c>
      <c r="K445" s="2" t="s">
        <v>639</v>
      </c>
      <c r="L445" s="51">
        <f>'[1]Don gia'!$R$294</f>
        <v>41573</v>
      </c>
      <c r="M445" s="7">
        <f>+'[2]TH lop 6'!$E$237</f>
        <v>28665</v>
      </c>
      <c r="N445" s="21">
        <f>'[3]Lớp 6'!$I$318</f>
        <v>42000</v>
      </c>
      <c r="O445" s="5"/>
      <c r="P445" s="5">
        <f>+[4]L6!$I$416</f>
        <v>55000</v>
      </c>
      <c r="Q445" s="7">
        <f t="shared" si="39"/>
        <v>28665</v>
      </c>
      <c r="R445" s="6">
        <f t="shared" si="43"/>
        <v>5561010</v>
      </c>
      <c r="S445" s="368"/>
      <c r="T445" s="54">
        <f t="shared" si="40"/>
        <v>12908</v>
      </c>
      <c r="U445" s="54">
        <f t="shared" si="41"/>
        <v>8231454</v>
      </c>
      <c r="V445" s="54">
        <f t="shared" si="42"/>
        <v>5675670</v>
      </c>
    </row>
    <row r="446" spans="1:22" ht="25.5" x14ac:dyDescent="0.2">
      <c r="A446" s="11" t="str">
        <f>IF(M446="","",SUBTOTAL(3,$M$5:M446))</f>
        <v/>
      </c>
      <c r="B446" s="370"/>
      <c r="C446" s="371"/>
      <c r="D446" s="369"/>
      <c r="E446" s="369"/>
      <c r="F446" s="369"/>
      <c r="G446" s="45"/>
      <c r="H446" s="369"/>
      <c r="I446" s="39">
        <f t="shared" si="38"/>
        <v>0</v>
      </c>
      <c r="J446" s="368"/>
      <c r="K446" s="2" t="s">
        <v>638</v>
      </c>
      <c r="L446" s="51"/>
      <c r="M446" s="7"/>
      <c r="N446" s="21"/>
      <c r="O446" s="5"/>
      <c r="P446" s="5"/>
      <c r="Q446" s="7">
        <f t="shared" si="39"/>
        <v>0</v>
      </c>
      <c r="R446" s="6">
        <f t="shared" si="43"/>
        <v>0</v>
      </c>
      <c r="S446" s="368"/>
      <c r="T446" s="54">
        <f t="shared" si="40"/>
        <v>0</v>
      </c>
      <c r="U446" s="54">
        <f t="shared" si="41"/>
        <v>0</v>
      </c>
      <c r="V446" s="54">
        <f t="shared" si="42"/>
        <v>0</v>
      </c>
    </row>
    <row r="447" spans="1:22" ht="25.5" x14ac:dyDescent="0.2">
      <c r="A447" s="11">
        <f>IF(M447="","",SUBTOTAL(3,$M$5:M447))</f>
        <v>159</v>
      </c>
      <c r="B447" s="370"/>
      <c r="C447" s="371" t="s">
        <v>214</v>
      </c>
      <c r="D447" s="369" t="s">
        <v>334</v>
      </c>
      <c r="E447" s="369" t="s">
        <v>334</v>
      </c>
      <c r="F447" s="369" t="s">
        <v>49</v>
      </c>
      <c r="G447" s="44">
        <f>[1]TH!$I$296</f>
        <v>197</v>
      </c>
      <c r="H447" s="369">
        <v>193</v>
      </c>
      <c r="I447" s="39">
        <f t="shared" si="38"/>
        <v>4</v>
      </c>
      <c r="J447" s="368" t="s">
        <v>387</v>
      </c>
      <c r="K447" s="2" t="s">
        <v>640</v>
      </c>
      <c r="L447" s="51">
        <f>'[1]Don gia'!$R$294</f>
        <v>41573</v>
      </c>
      <c r="M447" s="7">
        <f>+'[2]TH lop 6'!$E$238</f>
        <v>28665</v>
      </c>
      <c r="N447" s="21">
        <f>'[3]Lớp 6'!$I$318</f>
        <v>42000</v>
      </c>
      <c r="O447" s="5"/>
      <c r="P447" s="5">
        <f>+[4]L6!$I$418</f>
        <v>55000</v>
      </c>
      <c r="Q447" s="7">
        <f t="shared" si="39"/>
        <v>28665</v>
      </c>
      <c r="R447" s="6">
        <f t="shared" si="43"/>
        <v>5532345</v>
      </c>
      <c r="S447" s="368"/>
      <c r="T447" s="54">
        <f t="shared" si="40"/>
        <v>12908</v>
      </c>
      <c r="U447" s="54">
        <f t="shared" si="41"/>
        <v>8189881</v>
      </c>
      <c r="V447" s="54">
        <f t="shared" si="42"/>
        <v>5647005</v>
      </c>
    </row>
    <row r="448" spans="1:22" ht="25.5" x14ac:dyDescent="0.2">
      <c r="A448" s="11" t="str">
        <f>IF(M448="","",SUBTOTAL(3,$M$5:M448))</f>
        <v/>
      </c>
      <c r="B448" s="370"/>
      <c r="C448" s="371"/>
      <c r="D448" s="369"/>
      <c r="E448" s="369"/>
      <c r="F448" s="369"/>
      <c r="G448" s="45"/>
      <c r="H448" s="369"/>
      <c r="I448" s="39">
        <f t="shared" si="38"/>
        <v>0</v>
      </c>
      <c r="J448" s="368"/>
      <c r="K448" s="2" t="s">
        <v>632</v>
      </c>
      <c r="L448" s="51"/>
      <c r="M448" s="7"/>
      <c r="N448" s="21"/>
      <c r="O448" s="5"/>
      <c r="P448" s="5"/>
      <c r="Q448" s="7">
        <f t="shared" si="39"/>
        <v>0</v>
      </c>
      <c r="R448" s="6">
        <f t="shared" si="43"/>
        <v>0</v>
      </c>
      <c r="S448" s="368"/>
      <c r="T448" s="54">
        <f t="shared" si="40"/>
        <v>0</v>
      </c>
      <c r="U448" s="54">
        <f t="shared" si="41"/>
        <v>0</v>
      </c>
      <c r="V448" s="54">
        <f t="shared" si="42"/>
        <v>0</v>
      </c>
    </row>
    <row r="449" spans="1:22" x14ac:dyDescent="0.2">
      <c r="A449" s="11" t="str">
        <f>IF(M449="","",SUBTOTAL(3,$M$5:M449))</f>
        <v/>
      </c>
      <c r="B449" s="12"/>
      <c r="C449" s="40" t="s">
        <v>215</v>
      </c>
      <c r="D449" s="37"/>
      <c r="E449" s="37"/>
      <c r="F449" s="37"/>
      <c r="G449" s="45"/>
      <c r="H449" s="35"/>
      <c r="I449" s="39">
        <f t="shared" si="38"/>
        <v>0</v>
      </c>
      <c r="J449" s="9"/>
      <c r="K449" s="2"/>
      <c r="L449" s="51"/>
      <c r="M449" s="7"/>
      <c r="N449" s="21"/>
      <c r="O449" s="5"/>
      <c r="P449" s="5"/>
      <c r="Q449" s="7">
        <f t="shared" si="39"/>
        <v>0</v>
      </c>
      <c r="R449" s="6">
        <f t="shared" si="43"/>
        <v>0</v>
      </c>
      <c r="S449" s="9"/>
      <c r="T449" s="54">
        <f t="shared" si="40"/>
        <v>0</v>
      </c>
      <c r="U449" s="54">
        <f t="shared" si="41"/>
        <v>0</v>
      </c>
      <c r="V449" s="54">
        <f t="shared" si="42"/>
        <v>0</v>
      </c>
    </row>
    <row r="450" spans="1:22" x14ac:dyDescent="0.2">
      <c r="A450" s="11">
        <f>IF(M450="","",SUBTOTAL(3,$M$5:M450))</f>
        <v>160</v>
      </c>
      <c r="B450" s="370"/>
      <c r="C450" s="371" t="s">
        <v>216</v>
      </c>
      <c r="D450" s="369" t="s">
        <v>334</v>
      </c>
      <c r="E450" s="369" t="s">
        <v>334</v>
      </c>
      <c r="F450" s="369" t="s">
        <v>49</v>
      </c>
      <c r="G450" s="44">
        <f>[1]TH!$I$298</f>
        <v>189</v>
      </c>
      <c r="H450" s="369">
        <v>186</v>
      </c>
      <c r="I450" s="39">
        <f t="shared" si="38"/>
        <v>3</v>
      </c>
      <c r="J450" s="368" t="s">
        <v>387</v>
      </c>
      <c r="K450" s="2" t="s">
        <v>641</v>
      </c>
      <c r="L450" s="51">
        <f>'[1]Don gia'!$R$297</f>
        <v>41573</v>
      </c>
      <c r="M450" s="7">
        <f>+'[2]TH lop 6'!$E$240</f>
        <v>28665</v>
      </c>
      <c r="N450" s="21">
        <f>'[3]Lớp 6'!$I$322</f>
        <v>42000</v>
      </c>
      <c r="O450" s="5"/>
      <c r="P450" s="5">
        <f>+[4]L6!$I$421</f>
        <v>55000</v>
      </c>
      <c r="Q450" s="7">
        <f t="shared" si="39"/>
        <v>28665</v>
      </c>
      <c r="R450" s="6">
        <f t="shared" si="43"/>
        <v>5331690</v>
      </c>
      <c r="S450" s="368"/>
      <c r="T450" s="54">
        <f t="shared" si="40"/>
        <v>12908</v>
      </c>
      <c r="U450" s="54">
        <f t="shared" si="41"/>
        <v>7857297</v>
      </c>
      <c r="V450" s="54">
        <f t="shared" si="42"/>
        <v>5417685</v>
      </c>
    </row>
    <row r="451" spans="1:22" ht="25.5" x14ac:dyDescent="0.2">
      <c r="A451" s="11" t="str">
        <f>IF(M451="","",SUBTOTAL(3,$M$5:M451))</f>
        <v/>
      </c>
      <c r="B451" s="370"/>
      <c r="C451" s="371"/>
      <c r="D451" s="369"/>
      <c r="E451" s="369"/>
      <c r="F451" s="369"/>
      <c r="G451" s="45"/>
      <c r="H451" s="369"/>
      <c r="I451" s="39">
        <f t="shared" si="38"/>
        <v>0</v>
      </c>
      <c r="J451" s="368"/>
      <c r="K451" s="2" t="s">
        <v>642</v>
      </c>
      <c r="L451" s="51"/>
      <c r="M451" s="7"/>
      <c r="N451" s="21"/>
      <c r="O451" s="5"/>
      <c r="P451" s="5"/>
      <c r="Q451" s="7">
        <f t="shared" si="39"/>
        <v>0</v>
      </c>
      <c r="R451" s="6">
        <f t="shared" si="43"/>
        <v>0</v>
      </c>
      <c r="S451" s="368"/>
      <c r="T451" s="54">
        <f t="shared" si="40"/>
        <v>0</v>
      </c>
      <c r="U451" s="54">
        <f t="shared" si="41"/>
        <v>0</v>
      </c>
      <c r="V451" s="54">
        <f t="shared" si="42"/>
        <v>0</v>
      </c>
    </row>
    <row r="452" spans="1:22" x14ac:dyDescent="0.2">
      <c r="A452" s="11" t="str">
        <f>IF(M452="","",SUBTOTAL(3,$M$5:M452))</f>
        <v/>
      </c>
      <c r="B452" s="12"/>
      <c r="C452" s="40" t="s">
        <v>217</v>
      </c>
      <c r="D452" s="37"/>
      <c r="E452" s="37"/>
      <c r="F452" s="37"/>
      <c r="G452" s="45"/>
      <c r="H452" s="35"/>
      <c r="I452" s="39">
        <f t="shared" si="38"/>
        <v>0</v>
      </c>
      <c r="J452" s="9"/>
      <c r="K452" s="2"/>
      <c r="L452" s="51"/>
      <c r="M452" s="7"/>
      <c r="N452" s="21"/>
      <c r="O452" s="5"/>
      <c r="P452" s="5"/>
      <c r="Q452" s="7">
        <f t="shared" si="39"/>
        <v>0</v>
      </c>
      <c r="R452" s="6">
        <f t="shared" si="43"/>
        <v>0</v>
      </c>
      <c r="S452" s="9"/>
      <c r="T452" s="54">
        <f t="shared" si="40"/>
        <v>0</v>
      </c>
      <c r="U452" s="54">
        <f t="shared" si="41"/>
        <v>0</v>
      </c>
      <c r="V452" s="54">
        <f t="shared" si="42"/>
        <v>0</v>
      </c>
    </row>
    <row r="453" spans="1:22" ht="25.5" x14ac:dyDescent="0.2">
      <c r="A453" s="11">
        <f>IF(M453="","",SUBTOTAL(3,$M$5:M453))</f>
        <v>161</v>
      </c>
      <c r="B453" s="370"/>
      <c r="C453" s="371" t="s">
        <v>218</v>
      </c>
      <c r="D453" s="369" t="s">
        <v>334</v>
      </c>
      <c r="E453" s="369" t="s">
        <v>334</v>
      </c>
      <c r="F453" s="369" t="s">
        <v>49</v>
      </c>
      <c r="G453" s="44">
        <f>[1]TH!$I$300</f>
        <v>189</v>
      </c>
      <c r="H453" s="369">
        <v>186</v>
      </c>
      <c r="I453" s="39">
        <f t="shared" si="38"/>
        <v>3</v>
      </c>
      <c r="J453" s="368" t="s">
        <v>387</v>
      </c>
      <c r="K453" s="2" t="s">
        <v>643</v>
      </c>
      <c r="L453" s="51">
        <f>'[1]Don gia'!$R$299</f>
        <v>41573</v>
      </c>
      <c r="M453" s="7">
        <f>+'[2]TH lop 6'!$E$242</f>
        <v>28665</v>
      </c>
      <c r="N453" s="21">
        <f>'[3]Lớp 6'!$I$326</f>
        <v>42000</v>
      </c>
      <c r="O453" s="5"/>
      <c r="P453" s="5">
        <f>+[4]L6!$I$424</f>
        <v>55000</v>
      </c>
      <c r="Q453" s="7">
        <f t="shared" si="39"/>
        <v>28665</v>
      </c>
      <c r="R453" s="6">
        <f t="shared" si="43"/>
        <v>5331690</v>
      </c>
      <c r="S453" s="368"/>
      <c r="T453" s="54">
        <f t="shared" si="40"/>
        <v>12908</v>
      </c>
      <c r="U453" s="54">
        <f t="shared" si="41"/>
        <v>7857297</v>
      </c>
      <c r="V453" s="54">
        <f t="shared" si="42"/>
        <v>5417685</v>
      </c>
    </row>
    <row r="454" spans="1:22" ht="25.5" x14ac:dyDescent="0.2">
      <c r="A454" s="11" t="str">
        <f>IF(M454="","",SUBTOTAL(3,$M$5:M454))</f>
        <v/>
      </c>
      <c r="B454" s="370"/>
      <c r="C454" s="371"/>
      <c r="D454" s="369"/>
      <c r="E454" s="369"/>
      <c r="F454" s="369"/>
      <c r="G454" s="45"/>
      <c r="H454" s="369"/>
      <c r="I454" s="39">
        <f t="shared" ref="I454:I517" si="44">+G454-H454</f>
        <v>0</v>
      </c>
      <c r="J454" s="368"/>
      <c r="K454" s="2" t="s">
        <v>632</v>
      </c>
      <c r="L454" s="51"/>
      <c r="M454" s="7"/>
      <c r="N454" s="21"/>
      <c r="O454" s="5"/>
      <c r="P454" s="5"/>
      <c r="Q454" s="7">
        <f t="shared" ref="Q454:Q517" si="45">MIN(M454:P454)</f>
        <v>0</v>
      </c>
      <c r="R454" s="6">
        <f t="shared" si="43"/>
        <v>0</v>
      </c>
      <c r="S454" s="368"/>
      <c r="T454" s="54">
        <f t="shared" ref="T454:T517" si="46">+L454-Q454</f>
        <v>0</v>
      </c>
      <c r="U454" s="54">
        <f t="shared" ref="U454:U517" si="47">+G454*L454</f>
        <v>0</v>
      </c>
      <c r="V454" s="54">
        <f t="shared" ref="V454:V517" si="48">+G454*Q454</f>
        <v>0</v>
      </c>
    </row>
    <row r="455" spans="1:22" ht="25.5" x14ac:dyDescent="0.2">
      <c r="A455" s="11">
        <f>IF(M455="","",SUBTOTAL(3,$M$5:M455))</f>
        <v>162</v>
      </c>
      <c r="B455" s="370"/>
      <c r="C455" s="371" t="s">
        <v>219</v>
      </c>
      <c r="D455" s="369" t="s">
        <v>334</v>
      </c>
      <c r="E455" s="369" t="s">
        <v>334</v>
      </c>
      <c r="F455" s="369" t="s">
        <v>49</v>
      </c>
      <c r="G455" s="44">
        <f>[1]TH!$I$301</f>
        <v>191</v>
      </c>
      <c r="H455" s="369">
        <v>188</v>
      </c>
      <c r="I455" s="39">
        <f t="shared" si="44"/>
        <v>3</v>
      </c>
      <c r="J455" s="368" t="s">
        <v>387</v>
      </c>
      <c r="K455" s="2" t="s">
        <v>644</v>
      </c>
      <c r="L455" s="51">
        <f>'[1]Don gia'!$R$300</f>
        <v>41573</v>
      </c>
      <c r="M455" s="7">
        <f>+'[2]TH lop 6'!$E$243</f>
        <v>28665</v>
      </c>
      <c r="N455" s="21">
        <f>'[3]Lớp 6'!$I$329</f>
        <v>42000</v>
      </c>
      <c r="O455" s="5"/>
      <c r="P455" s="5">
        <f>+[4]L6!$I$426</f>
        <v>55000</v>
      </c>
      <c r="Q455" s="7">
        <f t="shared" si="45"/>
        <v>28665</v>
      </c>
      <c r="R455" s="6">
        <f t="shared" si="43"/>
        <v>5389020</v>
      </c>
      <c r="S455" s="368"/>
      <c r="T455" s="54">
        <f t="shared" si="46"/>
        <v>12908</v>
      </c>
      <c r="U455" s="54">
        <f t="shared" si="47"/>
        <v>7940443</v>
      </c>
      <c r="V455" s="54">
        <f t="shared" si="48"/>
        <v>5475015</v>
      </c>
    </row>
    <row r="456" spans="1:22" ht="25.5" x14ac:dyDescent="0.2">
      <c r="A456" s="11" t="str">
        <f>IF(M456="","",SUBTOTAL(3,$M$5:M456))</f>
        <v/>
      </c>
      <c r="B456" s="370"/>
      <c r="C456" s="371"/>
      <c r="D456" s="369"/>
      <c r="E456" s="369"/>
      <c r="F456" s="369"/>
      <c r="G456" s="45"/>
      <c r="H456" s="369"/>
      <c r="I456" s="39">
        <f t="shared" si="44"/>
        <v>0</v>
      </c>
      <c r="J456" s="368"/>
      <c r="K456" s="2" t="s">
        <v>645</v>
      </c>
      <c r="L456" s="51"/>
      <c r="M456" s="7"/>
      <c r="N456" s="21"/>
      <c r="O456" s="5"/>
      <c r="P456" s="5"/>
      <c r="Q456" s="7">
        <f t="shared" si="45"/>
        <v>0</v>
      </c>
      <c r="R456" s="6">
        <f t="shared" si="43"/>
        <v>0</v>
      </c>
      <c r="S456" s="368"/>
      <c r="T456" s="54">
        <f t="shared" si="46"/>
        <v>0</v>
      </c>
      <c r="U456" s="54">
        <f t="shared" si="47"/>
        <v>0</v>
      </c>
      <c r="V456" s="54">
        <f t="shared" si="48"/>
        <v>0</v>
      </c>
    </row>
    <row r="457" spans="1:22" ht="25.5" x14ac:dyDescent="0.2">
      <c r="A457" s="11">
        <f>IF(M457="","",SUBTOTAL(3,$M$5:M457))</f>
        <v>163</v>
      </c>
      <c r="B457" s="370"/>
      <c r="C457" s="371" t="s">
        <v>220</v>
      </c>
      <c r="D457" s="369" t="s">
        <v>334</v>
      </c>
      <c r="E457" s="369" t="s">
        <v>334</v>
      </c>
      <c r="F457" s="369" t="s">
        <v>49</v>
      </c>
      <c r="G457" s="44">
        <f>[1]TH!$I$302</f>
        <v>191</v>
      </c>
      <c r="H457" s="369">
        <v>188</v>
      </c>
      <c r="I457" s="39">
        <f t="shared" si="44"/>
        <v>3</v>
      </c>
      <c r="J457" s="368" t="s">
        <v>387</v>
      </c>
      <c r="K457" s="2" t="s">
        <v>646</v>
      </c>
      <c r="L457" s="51">
        <f>'[1]Don gia'!$R$301</f>
        <v>41573</v>
      </c>
      <c r="M457" s="7">
        <f>+'[2]TH lop 6'!$E$244</f>
        <v>28665</v>
      </c>
      <c r="N457" s="21">
        <f>'[3]Lớp 6'!$I$332</f>
        <v>42000</v>
      </c>
      <c r="O457" s="5"/>
      <c r="P457" s="5">
        <f>+[4]L6!$I$428</f>
        <v>55000</v>
      </c>
      <c r="Q457" s="7">
        <f t="shared" si="45"/>
        <v>28665</v>
      </c>
      <c r="R457" s="6">
        <f t="shared" si="43"/>
        <v>5389020</v>
      </c>
      <c r="S457" s="368"/>
      <c r="T457" s="54">
        <f t="shared" si="46"/>
        <v>12908</v>
      </c>
      <c r="U457" s="54">
        <f t="shared" si="47"/>
        <v>7940443</v>
      </c>
      <c r="V457" s="54">
        <f t="shared" si="48"/>
        <v>5475015</v>
      </c>
    </row>
    <row r="458" spans="1:22" ht="25.5" x14ac:dyDescent="0.2">
      <c r="A458" s="11" t="str">
        <f>IF(M458="","",SUBTOTAL(3,$M$5:M458))</f>
        <v/>
      </c>
      <c r="B458" s="370"/>
      <c r="C458" s="371"/>
      <c r="D458" s="369"/>
      <c r="E458" s="369"/>
      <c r="F458" s="369"/>
      <c r="G458" s="45"/>
      <c r="H458" s="369"/>
      <c r="I458" s="39">
        <f t="shared" si="44"/>
        <v>0</v>
      </c>
      <c r="J458" s="368"/>
      <c r="K458" s="2" t="s">
        <v>632</v>
      </c>
      <c r="L458" s="51"/>
      <c r="M458" s="7"/>
      <c r="N458" s="21"/>
      <c r="O458" s="5"/>
      <c r="P458" s="5"/>
      <c r="Q458" s="7">
        <f t="shared" si="45"/>
        <v>0</v>
      </c>
      <c r="R458" s="6">
        <f t="shared" si="43"/>
        <v>0</v>
      </c>
      <c r="S458" s="368"/>
      <c r="T458" s="54">
        <f t="shared" si="46"/>
        <v>0</v>
      </c>
      <c r="U458" s="54">
        <f t="shared" si="47"/>
        <v>0</v>
      </c>
      <c r="V458" s="54">
        <f t="shared" si="48"/>
        <v>0</v>
      </c>
    </row>
    <row r="459" spans="1:22" x14ac:dyDescent="0.2">
      <c r="A459" s="11">
        <f>IF(M459="","",SUBTOTAL(3,$M$5:M459))</f>
        <v>164</v>
      </c>
      <c r="B459" s="370"/>
      <c r="C459" s="371" t="s">
        <v>221</v>
      </c>
      <c r="D459" s="369" t="s">
        <v>334</v>
      </c>
      <c r="E459" s="369" t="s">
        <v>334</v>
      </c>
      <c r="F459" s="369" t="s">
        <v>49</v>
      </c>
      <c r="G459" s="44">
        <f>[1]TH!$I$303</f>
        <v>191</v>
      </c>
      <c r="H459" s="369">
        <v>188</v>
      </c>
      <c r="I459" s="39">
        <f t="shared" si="44"/>
        <v>3</v>
      </c>
      <c r="J459" s="368" t="s">
        <v>387</v>
      </c>
      <c r="K459" s="2" t="s">
        <v>647</v>
      </c>
      <c r="L459" s="51">
        <f>'[1]Don gia'!$R$302</f>
        <v>41573</v>
      </c>
      <c r="M459" s="7">
        <f>+'[2]TH lop 6'!$E$245</f>
        <v>28665</v>
      </c>
      <c r="N459" s="21">
        <f>'[3]Lớp 6'!$I$335</f>
        <v>42000</v>
      </c>
      <c r="O459" s="5"/>
      <c r="P459" s="5">
        <f>+[4]L6!$I$430</f>
        <v>55000</v>
      </c>
      <c r="Q459" s="7">
        <f t="shared" si="45"/>
        <v>28665</v>
      </c>
      <c r="R459" s="6">
        <f t="shared" si="43"/>
        <v>5389020</v>
      </c>
      <c r="S459" s="368"/>
      <c r="T459" s="54">
        <f t="shared" si="46"/>
        <v>12908</v>
      </c>
      <c r="U459" s="54">
        <f t="shared" si="47"/>
        <v>7940443</v>
      </c>
      <c r="V459" s="54">
        <f t="shared" si="48"/>
        <v>5475015</v>
      </c>
    </row>
    <row r="460" spans="1:22" ht="25.5" x14ac:dyDescent="0.2">
      <c r="A460" s="11" t="str">
        <f>IF(M460="","",SUBTOTAL(3,$M$5:M460))</f>
        <v/>
      </c>
      <c r="B460" s="370"/>
      <c r="C460" s="371"/>
      <c r="D460" s="369"/>
      <c r="E460" s="369"/>
      <c r="F460" s="369"/>
      <c r="G460" s="45"/>
      <c r="H460" s="369"/>
      <c r="I460" s="39">
        <f t="shared" si="44"/>
        <v>0</v>
      </c>
      <c r="J460" s="368"/>
      <c r="K460" s="2" t="s">
        <v>648</v>
      </c>
      <c r="L460" s="51"/>
      <c r="M460" s="7"/>
      <c r="N460" s="21"/>
      <c r="O460" s="5"/>
      <c r="P460" s="5"/>
      <c r="Q460" s="7">
        <f t="shared" si="45"/>
        <v>0</v>
      </c>
      <c r="R460" s="6">
        <f t="shared" si="43"/>
        <v>0</v>
      </c>
      <c r="S460" s="368"/>
      <c r="T460" s="54">
        <f t="shared" si="46"/>
        <v>0</v>
      </c>
      <c r="U460" s="54">
        <f t="shared" si="47"/>
        <v>0</v>
      </c>
      <c r="V460" s="54">
        <f t="shared" si="48"/>
        <v>0</v>
      </c>
    </row>
    <row r="461" spans="1:22" ht="25.5" x14ac:dyDescent="0.2">
      <c r="A461" s="11" t="str">
        <f>IF(M461="","",SUBTOTAL(3,$M$5:M461))</f>
        <v/>
      </c>
      <c r="B461" s="12" t="s">
        <v>44</v>
      </c>
      <c r="C461" s="40" t="s">
        <v>649</v>
      </c>
      <c r="D461" s="37"/>
      <c r="E461" s="37"/>
      <c r="F461" s="37"/>
      <c r="G461" s="45"/>
      <c r="H461" s="35"/>
      <c r="I461" s="39">
        <f t="shared" si="44"/>
        <v>0</v>
      </c>
      <c r="J461" s="9"/>
      <c r="K461" s="2"/>
      <c r="L461" s="51"/>
      <c r="M461" s="7"/>
      <c r="N461" s="21"/>
      <c r="O461" s="5"/>
      <c r="P461" s="5"/>
      <c r="Q461" s="7">
        <f t="shared" si="45"/>
        <v>0</v>
      </c>
      <c r="R461" s="6">
        <f t="shared" si="43"/>
        <v>0</v>
      </c>
      <c r="S461" s="9"/>
      <c r="T461" s="54">
        <f t="shared" si="46"/>
        <v>0</v>
      </c>
      <c r="U461" s="54">
        <f t="shared" si="47"/>
        <v>0</v>
      </c>
      <c r="V461" s="54">
        <f t="shared" si="48"/>
        <v>0</v>
      </c>
    </row>
    <row r="462" spans="1:22" x14ac:dyDescent="0.2">
      <c r="A462" s="11" t="str">
        <f>IF(M462="","",SUBTOTAL(3,$M$5:M462))</f>
        <v/>
      </c>
      <c r="B462" s="12"/>
      <c r="C462" s="40" t="s">
        <v>68</v>
      </c>
      <c r="D462" s="37"/>
      <c r="E462" s="37"/>
      <c r="F462" s="37"/>
      <c r="G462" s="45"/>
      <c r="H462" s="35"/>
      <c r="I462" s="39">
        <f t="shared" si="44"/>
        <v>0</v>
      </c>
      <c r="J462" s="9"/>
      <c r="K462" s="2"/>
      <c r="L462" s="51"/>
      <c r="M462" s="7"/>
      <c r="N462" s="21"/>
      <c r="O462" s="5"/>
      <c r="P462" s="5"/>
      <c r="Q462" s="7">
        <f t="shared" si="45"/>
        <v>0</v>
      </c>
      <c r="R462" s="6">
        <f t="shared" si="43"/>
        <v>0</v>
      </c>
      <c r="S462" s="9"/>
      <c r="T462" s="54">
        <f t="shared" si="46"/>
        <v>0</v>
      </c>
      <c r="U462" s="54">
        <f t="shared" si="47"/>
        <v>0</v>
      </c>
      <c r="V462" s="54">
        <f t="shared" si="48"/>
        <v>0</v>
      </c>
    </row>
    <row r="463" spans="1:22" x14ac:dyDescent="0.2">
      <c r="A463" s="11" t="str">
        <f>IF(M463="","",SUBTOTAL(3,$M$5:M463))</f>
        <v/>
      </c>
      <c r="B463" s="12"/>
      <c r="C463" s="40" t="s">
        <v>215</v>
      </c>
      <c r="D463" s="37"/>
      <c r="E463" s="37"/>
      <c r="F463" s="37"/>
      <c r="G463" s="45"/>
      <c r="H463" s="35"/>
      <c r="I463" s="39">
        <f t="shared" si="44"/>
        <v>0</v>
      </c>
      <c r="J463" s="9"/>
      <c r="K463" s="2"/>
      <c r="L463" s="51"/>
      <c r="M463" s="7"/>
      <c r="N463" s="21"/>
      <c r="O463" s="5"/>
      <c r="P463" s="5"/>
      <c r="Q463" s="7">
        <f t="shared" si="45"/>
        <v>0</v>
      </c>
      <c r="R463" s="6">
        <f t="shared" si="43"/>
        <v>0</v>
      </c>
      <c r="S463" s="9"/>
      <c r="T463" s="54">
        <f t="shared" si="46"/>
        <v>0</v>
      </c>
      <c r="U463" s="54">
        <f t="shared" si="47"/>
        <v>0</v>
      </c>
      <c r="V463" s="54">
        <f t="shared" si="48"/>
        <v>0</v>
      </c>
    </row>
    <row r="464" spans="1:22" x14ac:dyDescent="0.2">
      <c r="A464" s="11" t="str">
        <f>IF(M464="","",SUBTOTAL(3,$M$5:M464))</f>
        <v/>
      </c>
      <c r="B464" s="12"/>
      <c r="C464" s="40" t="s">
        <v>222</v>
      </c>
      <c r="D464" s="37"/>
      <c r="E464" s="37"/>
      <c r="F464" s="37"/>
      <c r="G464" s="45"/>
      <c r="H464" s="35"/>
      <c r="I464" s="39">
        <f t="shared" si="44"/>
        <v>0</v>
      </c>
      <c r="J464" s="9"/>
      <c r="K464" s="2"/>
      <c r="L464" s="51"/>
      <c r="M464" s="7"/>
      <c r="N464" s="21"/>
      <c r="O464" s="5"/>
      <c r="P464" s="5"/>
      <c r="Q464" s="7">
        <f t="shared" si="45"/>
        <v>0</v>
      </c>
      <c r="R464" s="6">
        <f t="shared" si="43"/>
        <v>0</v>
      </c>
      <c r="S464" s="9"/>
      <c r="T464" s="54">
        <f t="shared" si="46"/>
        <v>0</v>
      </c>
      <c r="U464" s="54">
        <f t="shared" si="47"/>
        <v>0</v>
      </c>
      <c r="V464" s="54">
        <f t="shared" si="48"/>
        <v>0</v>
      </c>
    </row>
    <row r="465" spans="1:22" ht="12.75" customHeight="1" x14ac:dyDescent="0.2">
      <c r="A465" s="11">
        <f>IF(M465="","",SUBTOTAL(3,$M$5:M465))</f>
        <v>165</v>
      </c>
      <c r="B465" s="370"/>
      <c r="C465" s="371" t="s">
        <v>223</v>
      </c>
      <c r="D465" s="369" t="s">
        <v>334</v>
      </c>
      <c r="E465" s="369" t="s">
        <v>334</v>
      </c>
      <c r="F465" s="369" t="s">
        <v>12</v>
      </c>
      <c r="G465" s="44">
        <f>[1]TH!$I$343</f>
        <v>1056</v>
      </c>
      <c r="H465" s="369">
        <v>931</v>
      </c>
      <c r="I465" s="39">
        <f t="shared" si="44"/>
        <v>125</v>
      </c>
      <c r="J465" s="368" t="s">
        <v>387</v>
      </c>
      <c r="K465" s="2" t="s">
        <v>650</v>
      </c>
      <c r="L465" s="51">
        <f>'[1]Don gia'!$R$342</f>
        <v>1757206</v>
      </c>
      <c r="M465" s="7">
        <f>+'[2]TH lop 6'!$E$248</f>
        <v>1205400</v>
      </c>
      <c r="N465" s="21"/>
      <c r="O465" s="5">
        <v>1126000</v>
      </c>
      <c r="P465" s="5">
        <f>+[4]L6!$I$436</f>
        <v>1383200</v>
      </c>
      <c r="Q465" s="7">
        <f t="shared" si="45"/>
        <v>1126000</v>
      </c>
      <c r="R465" s="6">
        <f t="shared" si="43"/>
        <v>1048306000</v>
      </c>
      <c r="S465" s="368"/>
      <c r="T465" s="54">
        <f t="shared" si="46"/>
        <v>631206</v>
      </c>
      <c r="U465" s="54">
        <f t="shared" si="47"/>
        <v>1855609536</v>
      </c>
      <c r="V465" s="54">
        <f t="shared" si="48"/>
        <v>1189056000</v>
      </c>
    </row>
    <row r="466" spans="1:22" x14ac:dyDescent="0.2">
      <c r="A466" s="11" t="str">
        <f>IF(M466="","",SUBTOTAL(3,$M$5:M466))</f>
        <v/>
      </c>
      <c r="B466" s="370"/>
      <c r="C466" s="371"/>
      <c r="D466" s="369"/>
      <c r="E466" s="369"/>
      <c r="F466" s="369"/>
      <c r="G466" s="45"/>
      <c r="H466" s="369"/>
      <c r="I466" s="39">
        <f t="shared" si="44"/>
        <v>0</v>
      </c>
      <c r="J466" s="368"/>
      <c r="K466" s="2" t="s">
        <v>651</v>
      </c>
      <c r="L466" s="51"/>
      <c r="M466" s="7"/>
      <c r="N466" s="21"/>
      <c r="O466" s="5"/>
      <c r="P466" s="5"/>
      <c r="Q466" s="7">
        <f t="shared" si="45"/>
        <v>0</v>
      </c>
      <c r="R466" s="6">
        <f t="shared" si="43"/>
        <v>0</v>
      </c>
      <c r="S466" s="368"/>
      <c r="T466" s="54">
        <f t="shared" si="46"/>
        <v>0</v>
      </c>
      <c r="U466" s="54">
        <f t="shared" si="47"/>
        <v>0</v>
      </c>
      <c r="V466" s="54">
        <f t="shared" si="48"/>
        <v>0</v>
      </c>
    </row>
    <row r="467" spans="1:22" x14ac:dyDescent="0.2">
      <c r="A467" s="11" t="str">
        <f>IF(M467="","",SUBTOTAL(3,$M$5:M467))</f>
        <v/>
      </c>
      <c r="B467" s="370"/>
      <c r="C467" s="371"/>
      <c r="D467" s="369"/>
      <c r="E467" s="369"/>
      <c r="F467" s="369"/>
      <c r="G467" s="45"/>
      <c r="H467" s="369"/>
      <c r="I467" s="39">
        <f t="shared" si="44"/>
        <v>0</v>
      </c>
      <c r="J467" s="368"/>
      <c r="K467" s="2" t="s">
        <v>652</v>
      </c>
      <c r="L467" s="51"/>
      <c r="M467" s="7"/>
      <c r="N467" s="21"/>
      <c r="O467" s="5"/>
      <c r="P467" s="5"/>
      <c r="Q467" s="7">
        <f t="shared" si="45"/>
        <v>0</v>
      </c>
      <c r="R467" s="6">
        <f t="shared" si="43"/>
        <v>0</v>
      </c>
      <c r="S467" s="368"/>
      <c r="T467" s="54">
        <f t="shared" si="46"/>
        <v>0</v>
      </c>
      <c r="U467" s="54">
        <f t="shared" si="47"/>
        <v>0</v>
      </c>
      <c r="V467" s="54">
        <f t="shared" si="48"/>
        <v>0</v>
      </c>
    </row>
    <row r="468" spans="1:22" x14ac:dyDescent="0.2">
      <c r="A468" s="11" t="str">
        <f>IF(M468="","",SUBTOTAL(3,$M$5:M468))</f>
        <v/>
      </c>
      <c r="B468" s="370"/>
      <c r="C468" s="371"/>
      <c r="D468" s="369"/>
      <c r="E468" s="369"/>
      <c r="F468" s="369"/>
      <c r="G468" s="45"/>
      <c r="H468" s="369"/>
      <c r="I468" s="39">
        <f t="shared" si="44"/>
        <v>0</v>
      </c>
      <c r="J468" s="368"/>
      <c r="K468" s="2" t="s">
        <v>653</v>
      </c>
      <c r="L468" s="51"/>
      <c r="M468" s="7"/>
      <c r="N468" s="21"/>
      <c r="O468" s="5"/>
      <c r="P468" s="5"/>
      <c r="Q468" s="7">
        <f t="shared" si="45"/>
        <v>0</v>
      </c>
      <c r="R468" s="6">
        <f t="shared" si="43"/>
        <v>0</v>
      </c>
      <c r="S468" s="368"/>
      <c r="T468" s="54">
        <f t="shared" si="46"/>
        <v>0</v>
      </c>
      <c r="U468" s="54">
        <f t="shared" si="47"/>
        <v>0</v>
      </c>
      <c r="V468" s="54">
        <f t="shared" si="48"/>
        <v>0</v>
      </c>
    </row>
    <row r="469" spans="1:22" ht="25.5" x14ac:dyDescent="0.2">
      <c r="A469" s="11" t="str">
        <f>IF(M469="","",SUBTOTAL(3,$M$5:M469))</f>
        <v/>
      </c>
      <c r="B469" s="370"/>
      <c r="C469" s="371"/>
      <c r="D469" s="369"/>
      <c r="E469" s="369"/>
      <c r="F469" s="369"/>
      <c r="G469" s="45"/>
      <c r="H469" s="369"/>
      <c r="I469" s="39">
        <f t="shared" si="44"/>
        <v>0</v>
      </c>
      <c r="J469" s="368"/>
      <c r="K469" s="2" t="s">
        <v>654</v>
      </c>
      <c r="L469" s="51"/>
      <c r="M469" s="7"/>
      <c r="N469" s="21"/>
      <c r="O469" s="5"/>
      <c r="P469" s="5"/>
      <c r="Q469" s="7">
        <f t="shared" si="45"/>
        <v>0</v>
      </c>
      <c r="R469" s="6">
        <f t="shared" si="43"/>
        <v>0</v>
      </c>
      <c r="S469" s="368"/>
      <c r="T469" s="54">
        <f t="shared" si="46"/>
        <v>0</v>
      </c>
      <c r="U469" s="54">
        <f t="shared" si="47"/>
        <v>0</v>
      </c>
      <c r="V469" s="54">
        <f t="shared" si="48"/>
        <v>0</v>
      </c>
    </row>
    <row r="470" spans="1:22" x14ac:dyDescent="0.2">
      <c r="A470" s="11" t="str">
        <f>IF(M470="","",SUBTOTAL(3,$M$5:M470))</f>
        <v/>
      </c>
      <c r="B470" s="370"/>
      <c r="C470" s="371"/>
      <c r="D470" s="369"/>
      <c r="E470" s="369"/>
      <c r="F470" s="369"/>
      <c r="G470" s="45"/>
      <c r="H470" s="369"/>
      <c r="I470" s="39">
        <f t="shared" si="44"/>
        <v>0</v>
      </c>
      <c r="J470" s="368"/>
      <c r="K470" s="2" t="s">
        <v>655</v>
      </c>
      <c r="L470" s="51"/>
      <c r="M470" s="7"/>
      <c r="N470" s="21"/>
      <c r="O470" s="5"/>
      <c r="P470" s="5"/>
      <c r="Q470" s="7">
        <f t="shared" si="45"/>
        <v>0</v>
      </c>
      <c r="R470" s="6">
        <f t="shared" si="43"/>
        <v>0</v>
      </c>
      <c r="S470" s="368"/>
      <c r="T470" s="54">
        <f t="shared" si="46"/>
        <v>0</v>
      </c>
      <c r="U470" s="54">
        <f t="shared" si="47"/>
        <v>0</v>
      </c>
      <c r="V470" s="54">
        <f t="shared" si="48"/>
        <v>0</v>
      </c>
    </row>
    <row r="471" spans="1:22" ht="25.5" x14ac:dyDescent="0.2">
      <c r="A471" s="11" t="str">
        <f>IF(M471="","",SUBTOTAL(3,$M$5:M471))</f>
        <v/>
      </c>
      <c r="B471" s="370"/>
      <c r="C471" s="371"/>
      <c r="D471" s="369"/>
      <c r="E471" s="369"/>
      <c r="F471" s="369"/>
      <c r="G471" s="45"/>
      <c r="H471" s="369"/>
      <c r="I471" s="39">
        <f t="shared" si="44"/>
        <v>0</v>
      </c>
      <c r="J471" s="368"/>
      <c r="K471" s="2" t="s">
        <v>494</v>
      </c>
      <c r="L471" s="51"/>
      <c r="M471" s="7"/>
      <c r="N471" s="21"/>
      <c r="O471" s="5"/>
      <c r="P471" s="5"/>
      <c r="Q471" s="7">
        <f t="shared" si="45"/>
        <v>0</v>
      </c>
      <c r="R471" s="6">
        <f t="shared" si="43"/>
        <v>0</v>
      </c>
      <c r="S471" s="368"/>
      <c r="T471" s="54">
        <f t="shared" si="46"/>
        <v>0</v>
      </c>
      <c r="U471" s="54">
        <f t="shared" si="47"/>
        <v>0</v>
      </c>
      <c r="V471" s="54">
        <f t="shared" si="48"/>
        <v>0</v>
      </c>
    </row>
    <row r="472" spans="1:22" x14ac:dyDescent="0.2">
      <c r="A472" s="11" t="str">
        <f>IF(M472="","",SUBTOTAL(3,$M$5:M472))</f>
        <v/>
      </c>
      <c r="B472" s="12"/>
      <c r="C472" s="40" t="s">
        <v>224</v>
      </c>
      <c r="D472" s="37"/>
      <c r="E472" s="37"/>
      <c r="F472" s="37"/>
      <c r="G472" s="45"/>
      <c r="H472" s="35"/>
      <c r="I472" s="39">
        <f t="shared" si="44"/>
        <v>0</v>
      </c>
      <c r="J472" s="9"/>
      <c r="K472" s="2"/>
      <c r="L472" s="51"/>
      <c r="M472" s="7"/>
      <c r="N472" s="21"/>
      <c r="O472" s="5"/>
      <c r="P472" s="5"/>
      <c r="Q472" s="7">
        <f t="shared" si="45"/>
        <v>0</v>
      </c>
      <c r="R472" s="6">
        <f t="shared" si="43"/>
        <v>0</v>
      </c>
      <c r="S472" s="9"/>
      <c r="T472" s="54">
        <f t="shared" si="46"/>
        <v>0</v>
      </c>
      <c r="U472" s="54">
        <f t="shared" si="47"/>
        <v>0</v>
      </c>
      <c r="V472" s="54">
        <f t="shared" si="48"/>
        <v>0</v>
      </c>
    </row>
    <row r="473" spans="1:22" x14ac:dyDescent="0.2">
      <c r="A473" s="11">
        <f>IF(M473="","",SUBTOTAL(3,$M$5:M473))</f>
        <v>166</v>
      </c>
      <c r="B473" s="370"/>
      <c r="C473" s="371" t="s">
        <v>225</v>
      </c>
      <c r="D473" s="369" t="s">
        <v>334</v>
      </c>
      <c r="E473" s="369" t="s">
        <v>334</v>
      </c>
      <c r="F473" s="369" t="s">
        <v>12</v>
      </c>
      <c r="G473" s="44">
        <f>[1]TH!$I$346</f>
        <v>1058</v>
      </c>
      <c r="H473" s="369">
        <v>1035</v>
      </c>
      <c r="I473" s="39">
        <f t="shared" si="44"/>
        <v>23</v>
      </c>
      <c r="J473" s="368" t="s">
        <v>387</v>
      </c>
      <c r="K473" s="2" t="s">
        <v>656</v>
      </c>
      <c r="L473" s="51">
        <f>'[1]Don gia'!$R$345</f>
        <v>2928738</v>
      </c>
      <c r="M473" s="7">
        <f>+'[2]TH lop 6'!$E$250</f>
        <v>2381400</v>
      </c>
      <c r="N473" s="21"/>
      <c r="O473" s="5">
        <v>1938000</v>
      </c>
      <c r="P473" s="5">
        <f>+[4]L6!$I$444</f>
        <v>2850000</v>
      </c>
      <c r="Q473" s="7">
        <f t="shared" si="45"/>
        <v>1938000</v>
      </c>
      <c r="R473" s="6">
        <f t="shared" si="43"/>
        <v>2005830000</v>
      </c>
      <c r="S473" s="368"/>
      <c r="T473" s="54">
        <f t="shared" si="46"/>
        <v>990738</v>
      </c>
      <c r="U473" s="54">
        <f t="shared" si="47"/>
        <v>3098604804</v>
      </c>
      <c r="V473" s="54">
        <f t="shared" si="48"/>
        <v>2050404000</v>
      </c>
    </row>
    <row r="474" spans="1:22" ht="38.25" x14ac:dyDescent="0.2">
      <c r="A474" s="11" t="str">
        <f>IF(M474="","",SUBTOTAL(3,$M$5:M474))</f>
        <v/>
      </c>
      <c r="B474" s="370"/>
      <c r="C474" s="371"/>
      <c r="D474" s="369"/>
      <c r="E474" s="369"/>
      <c r="F474" s="369"/>
      <c r="G474" s="45"/>
      <c r="H474" s="369"/>
      <c r="I474" s="39">
        <f t="shared" si="44"/>
        <v>0</v>
      </c>
      <c r="J474" s="368"/>
      <c r="K474" s="2" t="s">
        <v>657</v>
      </c>
      <c r="L474" s="51"/>
      <c r="M474" s="7"/>
      <c r="N474" s="21"/>
      <c r="O474" s="5"/>
      <c r="P474" s="5"/>
      <c r="Q474" s="7">
        <f t="shared" si="45"/>
        <v>0</v>
      </c>
      <c r="R474" s="6">
        <f t="shared" si="43"/>
        <v>0</v>
      </c>
      <c r="S474" s="368"/>
      <c r="T474" s="54">
        <f t="shared" si="46"/>
        <v>0</v>
      </c>
      <c r="U474" s="54">
        <f t="shared" si="47"/>
        <v>0</v>
      </c>
      <c r="V474" s="54">
        <f t="shared" si="48"/>
        <v>0</v>
      </c>
    </row>
    <row r="475" spans="1:22" ht="25.5" x14ac:dyDescent="0.2">
      <c r="A475" s="11" t="str">
        <f>IF(M475="","",SUBTOTAL(3,$M$5:M475))</f>
        <v/>
      </c>
      <c r="B475" s="370"/>
      <c r="C475" s="371"/>
      <c r="D475" s="369"/>
      <c r="E475" s="369"/>
      <c r="F475" s="369"/>
      <c r="G475" s="45"/>
      <c r="H475" s="369"/>
      <c r="I475" s="39">
        <f t="shared" si="44"/>
        <v>0</v>
      </c>
      <c r="J475" s="368"/>
      <c r="K475" s="2" t="s">
        <v>494</v>
      </c>
      <c r="L475" s="51"/>
      <c r="M475" s="7"/>
      <c r="N475" s="21"/>
      <c r="O475" s="5"/>
      <c r="P475" s="5"/>
      <c r="Q475" s="7">
        <f t="shared" si="45"/>
        <v>0</v>
      </c>
      <c r="R475" s="6">
        <f t="shared" si="43"/>
        <v>0</v>
      </c>
      <c r="S475" s="368"/>
      <c r="T475" s="54">
        <f t="shared" si="46"/>
        <v>0</v>
      </c>
      <c r="U475" s="54">
        <f t="shared" si="47"/>
        <v>0</v>
      </c>
      <c r="V475" s="54">
        <f t="shared" si="48"/>
        <v>0</v>
      </c>
    </row>
    <row r="476" spans="1:22" ht="38.25" x14ac:dyDescent="0.2">
      <c r="A476" s="11">
        <f>IF(M476="","",SUBTOTAL(3,$M$5:M476))</f>
        <v>167</v>
      </c>
      <c r="B476" s="370"/>
      <c r="C476" s="371" t="s">
        <v>226</v>
      </c>
      <c r="D476" s="369" t="s">
        <v>334</v>
      </c>
      <c r="E476" s="369" t="s">
        <v>334</v>
      </c>
      <c r="F476" s="369" t="s">
        <v>12</v>
      </c>
      <c r="G476" s="44">
        <f>[1]TH!$I$347</f>
        <v>1048</v>
      </c>
      <c r="H476" s="369">
        <v>1025</v>
      </c>
      <c r="I476" s="39">
        <f t="shared" si="44"/>
        <v>23</v>
      </c>
      <c r="J476" s="368" t="s">
        <v>387</v>
      </c>
      <c r="K476" s="2" t="s">
        <v>658</v>
      </c>
      <c r="L476" s="51">
        <f>'[1]Don gia'!$R$346</f>
        <v>452264</v>
      </c>
      <c r="M476" s="7">
        <f>+'[2]TH lop 6'!$E$251</f>
        <v>926099.99999999988</v>
      </c>
      <c r="N476" s="21"/>
      <c r="O476" s="5">
        <v>563000</v>
      </c>
      <c r="P476" s="5">
        <f>+[4]L6!$I$447</f>
        <v>693000</v>
      </c>
      <c r="Q476" s="7">
        <f t="shared" si="45"/>
        <v>563000</v>
      </c>
      <c r="R476" s="6">
        <f t="shared" si="43"/>
        <v>577075000</v>
      </c>
      <c r="S476" s="368"/>
      <c r="T476" s="54">
        <f t="shared" si="46"/>
        <v>-110736</v>
      </c>
      <c r="U476" s="54">
        <f t="shared" si="47"/>
        <v>473972672</v>
      </c>
      <c r="V476" s="54">
        <f t="shared" si="48"/>
        <v>590024000</v>
      </c>
    </row>
    <row r="477" spans="1:22" ht="25.5" x14ac:dyDescent="0.2">
      <c r="A477" s="11" t="str">
        <f>IF(M477="","",SUBTOTAL(3,$M$5:M477))</f>
        <v/>
      </c>
      <c r="B477" s="370"/>
      <c r="C477" s="371"/>
      <c r="D477" s="369"/>
      <c r="E477" s="369"/>
      <c r="F477" s="369"/>
      <c r="G477" s="45"/>
      <c r="H477" s="369"/>
      <c r="I477" s="39">
        <f t="shared" si="44"/>
        <v>0</v>
      </c>
      <c r="J477" s="368"/>
      <c r="K477" s="2" t="s">
        <v>659</v>
      </c>
      <c r="L477" s="51"/>
      <c r="M477" s="7"/>
      <c r="N477" s="21"/>
      <c r="O477" s="5"/>
      <c r="P477" s="5"/>
      <c r="Q477" s="7">
        <f t="shared" si="45"/>
        <v>0</v>
      </c>
      <c r="R477" s="6">
        <f t="shared" si="43"/>
        <v>0</v>
      </c>
      <c r="S477" s="368"/>
      <c r="T477" s="54">
        <f t="shared" si="46"/>
        <v>0</v>
      </c>
      <c r="U477" s="54">
        <f t="shared" si="47"/>
        <v>0</v>
      </c>
      <c r="V477" s="54">
        <f t="shared" si="48"/>
        <v>0</v>
      </c>
    </row>
    <row r="478" spans="1:22" x14ac:dyDescent="0.2">
      <c r="A478" s="11" t="str">
        <f>IF(M478="","",SUBTOTAL(3,$M$5:M478))</f>
        <v/>
      </c>
      <c r="B478" s="370"/>
      <c r="C478" s="371"/>
      <c r="D478" s="369"/>
      <c r="E478" s="369"/>
      <c r="F478" s="369"/>
      <c r="G478" s="45"/>
      <c r="H478" s="369"/>
      <c r="I478" s="39">
        <f t="shared" si="44"/>
        <v>0</v>
      </c>
      <c r="J478" s="368"/>
      <c r="K478" s="2" t="s">
        <v>660</v>
      </c>
      <c r="L478" s="51"/>
      <c r="M478" s="7"/>
      <c r="N478" s="21"/>
      <c r="O478" s="5"/>
      <c r="P478" s="5"/>
      <c r="Q478" s="7">
        <f t="shared" si="45"/>
        <v>0</v>
      </c>
      <c r="R478" s="6">
        <f t="shared" si="43"/>
        <v>0</v>
      </c>
      <c r="S478" s="368"/>
      <c r="T478" s="54">
        <f t="shared" si="46"/>
        <v>0</v>
      </c>
      <c r="U478" s="54">
        <f t="shared" si="47"/>
        <v>0</v>
      </c>
      <c r="V478" s="54">
        <f t="shared" si="48"/>
        <v>0</v>
      </c>
    </row>
    <row r="479" spans="1:22" ht="25.5" x14ac:dyDescent="0.2">
      <c r="A479" s="11" t="str">
        <f>IF(M479="","",SUBTOTAL(3,$M$5:M479))</f>
        <v/>
      </c>
      <c r="B479" s="370"/>
      <c r="C479" s="371"/>
      <c r="D479" s="369"/>
      <c r="E479" s="369"/>
      <c r="F479" s="369"/>
      <c r="G479" s="45"/>
      <c r="H479" s="369"/>
      <c r="I479" s="39">
        <f t="shared" si="44"/>
        <v>0</v>
      </c>
      <c r="J479" s="368"/>
      <c r="K479" s="2" t="s">
        <v>494</v>
      </c>
      <c r="L479" s="51"/>
      <c r="M479" s="7"/>
      <c r="N479" s="21"/>
      <c r="O479" s="5"/>
      <c r="P479" s="5"/>
      <c r="Q479" s="7">
        <f t="shared" si="45"/>
        <v>0</v>
      </c>
      <c r="R479" s="6">
        <f t="shared" si="43"/>
        <v>0</v>
      </c>
      <c r="S479" s="368"/>
      <c r="T479" s="54">
        <f t="shared" si="46"/>
        <v>0</v>
      </c>
      <c r="U479" s="54">
        <f t="shared" si="47"/>
        <v>0</v>
      </c>
      <c r="V479" s="54">
        <f t="shared" si="48"/>
        <v>0</v>
      </c>
    </row>
    <row r="480" spans="1:22" x14ac:dyDescent="0.2">
      <c r="A480" s="11" t="str">
        <f>IF(M480="","",SUBTOTAL(3,$M$5:M480))</f>
        <v/>
      </c>
      <c r="B480" s="11"/>
      <c r="C480" s="37" t="s">
        <v>227</v>
      </c>
      <c r="D480" s="35"/>
      <c r="E480" s="35"/>
      <c r="F480" s="35"/>
      <c r="G480" s="45"/>
      <c r="H480" s="35"/>
      <c r="I480" s="39">
        <f t="shared" si="44"/>
        <v>0</v>
      </c>
      <c r="J480" s="9"/>
      <c r="K480" s="2"/>
      <c r="L480" s="51"/>
      <c r="M480" s="7"/>
      <c r="N480" s="21"/>
      <c r="O480" s="5"/>
      <c r="P480" s="5"/>
      <c r="Q480" s="7">
        <f t="shared" si="45"/>
        <v>0</v>
      </c>
      <c r="R480" s="6">
        <f t="shared" si="43"/>
        <v>0</v>
      </c>
      <c r="S480" s="9"/>
      <c r="T480" s="54">
        <f t="shared" si="46"/>
        <v>0</v>
      </c>
      <c r="U480" s="54">
        <f t="shared" si="47"/>
        <v>0</v>
      </c>
      <c r="V480" s="54">
        <f t="shared" si="48"/>
        <v>0</v>
      </c>
    </row>
    <row r="481" spans="1:22" x14ac:dyDescent="0.2">
      <c r="A481" s="11" t="str">
        <f>IF(M481="","",SUBTOTAL(3,$M$5:M481))</f>
        <v/>
      </c>
      <c r="B481" s="12" t="s">
        <v>34</v>
      </c>
      <c r="C481" s="40" t="s">
        <v>228</v>
      </c>
      <c r="D481" s="37"/>
      <c r="E481" s="37"/>
      <c r="F481" s="37"/>
      <c r="G481" s="45"/>
      <c r="H481" s="35"/>
      <c r="I481" s="39">
        <f t="shared" si="44"/>
        <v>0</v>
      </c>
      <c r="J481" s="9"/>
      <c r="K481" s="2"/>
      <c r="L481" s="51"/>
      <c r="M481" s="7"/>
      <c r="N481" s="21"/>
      <c r="O481" s="5"/>
      <c r="P481" s="5"/>
      <c r="Q481" s="7">
        <f t="shared" si="45"/>
        <v>0</v>
      </c>
      <c r="R481" s="6">
        <f t="shared" si="43"/>
        <v>0</v>
      </c>
      <c r="S481" s="9"/>
      <c r="T481" s="54">
        <f t="shared" si="46"/>
        <v>0</v>
      </c>
      <c r="U481" s="54">
        <f t="shared" si="47"/>
        <v>0</v>
      </c>
      <c r="V481" s="54">
        <f t="shared" si="48"/>
        <v>0</v>
      </c>
    </row>
    <row r="482" spans="1:22" x14ac:dyDescent="0.2">
      <c r="A482" s="11" t="str">
        <f>IF(M482="","",SUBTOTAL(3,$M$5:M482))</f>
        <v/>
      </c>
      <c r="B482" s="12" t="s">
        <v>21</v>
      </c>
      <c r="C482" s="40" t="s">
        <v>229</v>
      </c>
      <c r="D482" s="37"/>
      <c r="E482" s="37"/>
      <c r="F482" s="37"/>
      <c r="G482" s="45"/>
      <c r="H482" s="35"/>
      <c r="I482" s="39">
        <f t="shared" si="44"/>
        <v>0</v>
      </c>
      <c r="J482" s="9"/>
      <c r="K482" s="2"/>
      <c r="L482" s="51"/>
      <c r="M482" s="7"/>
      <c r="N482" s="21"/>
      <c r="O482" s="5"/>
      <c r="P482" s="5"/>
      <c r="Q482" s="7">
        <f t="shared" si="45"/>
        <v>0</v>
      </c>
      <c r="R482" s="6">
        <f t="shared" si="43"/>
        <v>0</v>
      </c>
      <c r="S482" s="9"/>
      <c r="T482" s="54">
        <f t="shared" si="46"/>
        <v>0</v>
      </c>
      <c r="U482" s="54">
        <f t="shared" si="47"/>
        <v>0</v>
      </c>
      <c r="V482" s="54">
        <f t="shared" si="48"/>
        <v>0</v>
      </c>
    </row>
    <row r="483" spans="1:22" x14ac:dyDescent="0.2">
      <c r="A483" s="11">
        <f>IF(M483="","",SUBTOTAL(3,$M$5:M483))</f>
        <v>168</v>
      </c>
      <c r="B483" s="370"/>
      <c r="C483" s="371" t="s">
        <v>230</v>
      </c>
      <c r="D483" s="369" t="s">
        <v>334</v>
      </c>
      <c r="E483" s="369" t="s">
        <v>334</v>
      </c>
      <c r="F483" s="369" t="s">
        <v>12</v>
      </c>
      <c r="G483" s="44">
        <f>[1]TH!$I$370</f>
        <v>471</v>
      </c>
      <c r="H483" s="369">
        <v>465</v>
      </c>
      <c r="I483" s="39">
        <f t="shared" si="44"/>
        <v>6</v>
      </c>
      <c r="J483" s="368" t="s">
        <v>387</v>
      </c>
      <c r="K483" s="2" t="s">
        <v>661</v>
      </c>
      <c r="L483" s="51">
        <f>'[1]Don gia'!$R$369</f>
        <v>1971000</v>
      </c>
      <c r="M483" s="7">
        <f>+'[2]TH lop 6'!$E$255</f>
        <v>2278500</v>
      </c>
      <c r="N483" s="21"/>
      <c r="O483" s="5">
        <v>1860000</v>
      </c>
      <c r="P483" s="5">
        <f>+[4]L6!$I$454</f>
        <v>2083200</v>
      </c>
      <c r="Q483" s="7">
        <f t="shared" si="45"/>
        <v>1860000</v>
      </c>
      <c r="R483" s="6">
        <f t="shared" si="43"/>
        <v>864900000</v>
      </c>
      <c r="S483" s="9"/>
      <c r="T483" s="54">
        <f t="shared" si="46"/>
        <v>111000</v>
      </c>
      <c r="U483" s="54">
        <f t="shared" si="47"/>
        <v>928341000</v>
      </c>
      <c r="V483" s="54">
        <f t="shared" si="48"/>
        <v>876060000</v>
      </c>
    </row>
    <row r="484" spans="1:22" x14ac:dyDescent="0.2">
      <c r="A484" s="11" t="str">
        <f>IF(M484="","",SUBTOTAL(3,$M$5:M484))</f>
        <v/>
      </c>
      <c r="B484" s="370"/>
      <c r="C484" s="371"/>
      <c r="D484" s="369"/>
      <c r="E484" s="369"/>
      <c r="F484" s="369"/>
      <c r="G484" s="45"/>
      <c r="H484" s="369"/>
      <c r="I484" s="39">
        <f t="shared" si="44"/>
        <v>0</v>
      </c>
      <c r="J484" s="368"/>
      <c r="K484" s="2" t="s">
        <v>662</v>
      </c>
      <c r="L484" s="51"/>
      <c r="M484" s="7"/>
      <c r="N484" s="21"/>
      <c r="O484" s="5"/>
      <c r="P484" s="5"/>
      <c r="Q484" s="7">
        <f t="shared" si="45"/>
        <v>0</v>
      </c>
      <c r="R484" s="6">
        <f t="shared" si="43"/>
        <v>0</v>
      </c>
      <c r="S484" s="9"/>
      <c r="T484" s="54">
        <f t="shared" si="46"/>
        <v>0</v>
      </c>
      <c r="U484" s="54">
        <f t="shared" si="47"/>
        <v>0</v>
      </c>
      <c r="V484" s="54">
        <f t="shared" si="48"/>
        <v>0</v>
      </c>
    </row>
    <row r="485" spans="1:22" x14ac:dyDescent="0.2">
      <c r="A485" s="11" t="str">
        <f>IF(M485="","",SUBTOTAL(3,$M$5:M485))</f>
        <v/>
      </c>
      <c r="B485" s="370"/>
      <c r="C485" s="371"/>
      <c r="D485" s="369"/>
      <c r="E485" s="369"/>
      <c r="F485" s="369"/>
      <c r="G485" s="45"/>
      <c r="H485" s="369"/>
      <c r="I485" s="39">
        <f t="shared" si="44"/>
        <v>0</v>
      </c>
      <c r="J485" s="368"/>
      <c r="K485" s="2" t="s">
        <v>663</v>
      </c>
      <c r="L485" s="51"/>
      <c r="M485" s="7"/>
      <c r="N485" s="21"/>
      <c r="O485" s="5"/>
      <c r="P485" s="5"/>
      <c r="Q485" s="7">
        <f t="shared" si="45"/>
        <v>0</v>
      </c>
      <c r="R485" s="6">
        <f t="shared" si="43"/>
        <v>0</v>
      </c>
      <c r="S485" s="13"/>
      <c r="T485" s="54">
        <f t="shared" si="46"/>
        <v>0</v>
      </c>
      <c r="U485" s="54">
        <f t="shared" si="47"/>
        <v>0</v>
      </c>
      <c r="V485" s="54">
        <f t="shared" si="48"/>
        <v>0</v>
      </c>
    </row>
    <row r="486" spans="1:22" x14ac:dyDescent="0.2">
      <c r="A486" s="11" t="str">
        <f>IF(M486="","",SUBTOTAL(3,$M$5:M486))</f>
        <v/>
      </c>
      <c r="B486" s="370"/>
      <c r="C486" s="371"/>
      <c r="D486" s="369"/>
      <c r="E486" s="369"/>
      <c r="F486" s="369"/>
      <c r="G486" s="45"/>
      <c r="H486" s="369"/>
      <c r="I486" s="39">
        <f t="shared" si="44"/>
        <v>0</v>
      </c>
      <c r="J486" s="368"/>
      <c r="K486" s="2" t="s">
        <v>664</v>
      </c>
      <c r="L486" s="51"/>
      <c r="M486" s="7"/>
      <c r="N486" s="21"/>
      <c r="O486" s="5"/>
      <c r="P486" s="5"/>
      <c r="Q486" s="7">
        <f t="shared" si="45"/>
        <v>0</v>
      </c>
      <c r="R486" s="6">
        <f t="shared" si="43"/>
        <v>0</v>
      </c>
      <c r="S486" s="13"/>
      <c r="T486" s="54">
        <f t="shared" si="46"/>
        <v>0</v>
      </c>
      <c r="U486" s="54">
        <f t="shared" si="47"/>
        <v>0</v>
      </c>
      <c r="V486" s="54">
        <f t="shared" si="48"/>
        <v>0</v>
      </c>
    </row>
    <row r="487" spans="1:22" x14ac:dyDescent="0.2">
      <c r="A487" s="11" t="str">
        <f>IF(M487="","",SUBTOTAL(3,$M$5:M487))</f>
        <v/>
      </c>
      <c r="B487" s="370"/>
      <c r="C487" s="371"/>
      <c r="D487" s="369"/>
      <c r="E487" s="369"/>
      <c r="F487" s="369"/>
      <c r="G487" s="45"/>
      <c r="H487" s="369"/>
      <c r="I487" s="39">
        <f t="shared" si="44"/>
        <v>0</v>
      </c>
      <c r="J487" s="368"/>
      <c r="K487" s="2" t="s">
        <v>665</v>
      </c>
      <c r="L487" s="51"/>
      <c r="M487" s="7"/>
      <c r="N487" s="21"/>
      <c r="O487" s="5"/>
      <c r="P487" s="5"/>
      <c r="Q487" s="7">
        <f t="shared" si="45"/>
        <v>0</v>
      </c>
      <c r="R487" s="6">
        <f t="shared" si="43"/>
        <v>0</v>
      </c>
      <c r="S487" s="13"/>
      <c r="T487" s="54">
        <f t="shared" si="46"/>
        <v>0</v>
      </c>
      <c r="U487" s="54">
        <f t="shared" si="47"/>
        <v>0</v>
      </c>
      <c r="V487" s="54">
        <f t="shared" si="48"/>
        <v>0</v>
      </c>
    </row>
    <row r="488" spans="1:22" x14ac:dyDescent="0.2">
      <c r="A488" s="11" t="str">
        <f>IF(M488="","",SUBTOTAL(3,$M$5:M488))</f>
        <v/>
      </c>
      <c r="B488" s="370"/>
      <c r="C488" s="371"/>
      <c r="D488" s="369"/>
      <c r="E488" s="369"/>
      <c r="F488" s="369"/>
      <c r="G488" s="45"/>
      <c r="H488" s="369"/>
      <c r="I488" s="39">
        <f t="shared" si="44"/>
        <v>0</v>
      </c>
      <c r="J488" s="368"/>
      <c r="K488" s="2" t="s">
        <v>666</v>
      </c>
      <c r="L488" s="51"/>
      <c r="M488" s="7"/>
      <c r="N488" s="21"/>
      <c r="O488" s="5"/>
      <c r="P488" s="5"/>
      <c r="Q488" s="7">
        <f t="shared" si="45"/>
        <v>0</v>
      </c>
      <c r="R488" s="6">
        <f t="shared" si="43"/>
        <v>0</v>
      </c>
      <c r="S488" s="13"/>
      <c r="T488" s="54">
        <f t="shared" si="46"/>
        <v>0</v>
      </c>
      <c r="U488" s="54">
        <f t="shared" si="47"/>
        <v>0</v>
      </c>
      <c r="V488" s="54">
        <f t="shared" si="48"/>
        <v>0</v>
      </c>
    </row>
    <row r="489" spans="1:22" x14ac:dyDescent="0.2">
      <c r="A489" s="11" t="str">
        <f>IF(M489="","",SUBTOTAL(3,$M$5:M489))</f>
        <v/>
      </c>
      <c r="B489" s="370"/>
      <c r="C489" s="371"/>
      <c r="D489" s="369"/>
      <c r="E489" s="369"/>
      <c r="F489" s="369"/>
      <c r="G489" s="45"/>
      <c r="H489" s="369"/>
      <c r="I489" s="39">
        <f t="shared" si="44"/>
        <v>0</v>
      </c>
      <c r="J489" s="368"/>
      <c r="K489" s="2" t="s">
        <v>667</v>
      </c>
      <c r="L489" s="51"/>
      <c r="M489" s="7"/>
      <c r="N489" s="21"/>
      <c r="O489" s="5"/>
      <c r="P489" s="5"/>
      <c r="Q489" s="7">
        <f t="shared" si="45"/>
        <v>0</v>
      </c>
      <c r="R489" s="6">
        <f t="shared" si="43"/>
        <v>0</v>
      </c>
      <c r="S489" s="13"/>
      <c r="T489" s="54">
        <f t="shared" si="46"/>
        <v>0</v>
      </c>
      <c r="U489" s="54">
        <f t="shared" si="47"/>
        <v>0</v>
      </c>
      <c r="V489" s="54">
        <f t="shared" si="48"/>
        <v>0</v>
      </c>
    </row>
    <row r="490" spans="1:22" x14ac:dyDescent="0.2">
      <c r="A490" s="11" t="str">
        <f>IF(M490="","",SUBTOTAL(3,$M$5:M490))</f>
        <v/>
      </c>
      <c r="B490" s="370"/>
      <c r="C490" s="371"/>
      <c r="D490" s="369"/>
      <c r="E490" s="369"/>
      <c r="F490" s="369"/>
      <c r="G490" s="45"/>
      <c r="H490" s="369"/>
      <c r="I490" s="39">
        <f t="shared" si="44"/>
        <v>0</v>
      </c>
      <c r="J490" s="368"/>
      <c r="K490" s="2" t="s">
        <v>668</v>
      </c>
      <c r="L490" s="51"/>
      <c r="M490" s="7"/>
      <c r="N490" s="21"/>
      <c r="O490" s="5"/>
      <c r="P490" s="5"/>
      <c r="Q490" s="7">
        <f t="shared" si="45"/>
        <v>0</v>
      </c>
      <c r="R490" s="6">
        <f t="shared" si="43"/>
        <v>0</v>
      </c>
      <c r="S490" s="13"/>
      <c r="T490" s="54">
        <f t="shared" si="46"/>
        <v>0</v>
      </c>
      <c r="U490" s="54">
        <f t="shared" si="47"/>
        <v>0</v>
      </c>
      <c r="V490" s="54">
        <f t="shared" si="48"/>
        <v>0</v>
      </c>
    </row>
    <row r="491" spans="1:22" x14ac:dyDescent="0.2">
      <c r="A491" s="11">
        <f>IF(M491="","",SUBTOTAL(3,$M$5:M491))</f>
        <v>169</v>
      </c>
      <c r="B491" s="370"/>
      <c r="C491" s="371" t="s">
        <v>231</v>
      </c>
      <c r="D491" s="369" t="s">
        <v>334</v>
      </c>
      <c r="E491" s="369" t="s">
        <v>334</v>
      </c>
      <c r="F491" s="369" t="s">
        <v>12</v>
      </c>
      <c r="G491" s="44">
        <f>[1]TH!$I$371</f>
        <v>478</v>
      </c>
      <c r="H491" s="369">
        <v>474</v>
      </c>
      <c r="I491" s="39">
        <f t="shared" si="44"/>
        <v>4</v>
      </c>
      <c r="J491" s="368" t="s">
        <v>387</v>
      </c>
      <c r="K491" s="2" t="s">
        <v>661</v>
      </c>
      <c r="L491" s="51">
        <f>'[1]Don gia'!$R$370</f>
        <v>2787061</v>
      </c>
      <c r="M491" s="7">
        <f>+'[2]TH lop 6'!$E$256</f>
        <v>2131500</v>
      </c>
      <c r="N491" s="21"/>
      <c r="O491" s="5">
        <v>2580000</v>
      </c>
      <c r="P491" s="5">
        <f>+[4]L6!$I$462</f>
        <v>2709000</v>
      </c>
      <c r="Q491" s="7">
        <f t="shared" si="45"/>
        <v>2131500</v>
      </c>
      <c r="R491" s="6">
        <f t="shared" si="43"/>
        <v>1010331000</v>
      </c>
      <c r="S491" s="9"/>
      <c r="T491" s="54">
        <f t="shared" si="46"/>
        <v>655561</v>
      </c>
      <c r="U491" s="54">
        <f t="shared" si="47"/>
        <v>1332215158</v>
      </c>
      <c r="V491" s="54">
        <f t="shared" si="48"/>
        <v>1018857000</v>
      </c>
    </row>
    <row r="492" spans="1:22" x14ac:dyDescent="0.2">
      <c r="A492" s="11" t="str">
        <f>IF(M492="","",SUBTOTAL(3,$M$5:M492))</f>
        <v/>
      </c>
      <c r="B492" s="370"/>
      <c r="C492" s="371"/>
      <c r="D492" s="369"/>
      <c r="E492" s="369"/>
      <c r="F492" s="369"/>
      <c r="G492" s="45"/>
      <c r="H492" s="369"/>
      <c r="I492" s="39">
        <f t="shared" si="44"/>
        <v>0</v>
      </c>
      <c r="J492" s="368"/>
      <c r="K492" s="2" t="s">
        <v>669</v>
      </c>
      <c r="L492" s="51"/>
      <c r="M492" s="7"/>
      <c r="N492" s="21"/>
      <c r="O492" s="5"/>
      <c r="P492" s="5"/>
      <c r="Q492" s="7">
        <f t="shared" si="45"/>
        <v>0</v>
      </c>
      <c r="R492" s="6">
        <f t="shared" si="43"/>
        <v>0</v>
      </c>
      <c r="S492" s="9"/>
      <c r="T492" s="54">
        <f t="shared" si="46"/>
        <v>0</v>
      </c>
      <c r="U492" s="54">
        <f t="shared" si="47"/>
        <v>0</v>
      </c>
      <c r="V492" s="54">
        <f t="shared" si="48"/>
        <v>0</v>
      </c>
    </row>
    <row r="493" spans="1:22" x14ac:dyDescent="0.2">
      <c r="A493" s="11" t="str">
        <f>IF(M493="","",SUBTOTAL(3,$M$5:M493))</f>
        <v/>
      </c>
      <c r="B493" s="370"/>
      <c r="C493" s="371"/>
      <c r="D493" s="369"/>
      <c r="E493" s="369"/>
      <c r="F493" s="369"/>
      <c r="G493" s="45"/>
      <c r="H493" s="369"/>
      <c r="I493" s="39">
        <f t="shared" si="44"/>
        <v>0</v>
      </c>
      <c r="J493" s="368"/>
      <c r="K493" s="2" t="s">
        <v>670</v>
      </c>
      <c r="L493" s="51"/>
      <c r="M493" s="7"/>
      <c r="N493" s="21"/>
      <c r="O493" s="5"/>
      <c r="P493" s="5"/>
      <c r="Q493" s="7">
        <f t="shared" si="45"/>
        <v>0</v>
      </c>
      <c r="R493" s="6">
        <f t="shared" si="43"/>
        <v>0</v>
      </c>
      <c r="S493" s="13"/>
      <c r="T493" s="54">
        <f t="shared" si="46"/>
        <v>0</v>
      </c>
      <c r="U493" s="54">
        <f t="shared" si="47"/>
        <v>0</v>
      </c>
      <c r="V493" s="54">
        <f t="shared" si="48"/>
        <v>0</v>
      </c>
    </row>
    <row r="494" spans="1:22" x14ac:dyDescent="0.2">
      <c r="A494" s="11" t="str">
        <f>IF(M494="","",SUBTOTAL(3,$M$5:M494))</f>
        <v/>
      </c>
      <c r="B494" s="370"/>
      <c r="C494" s="371"/>
      <c r="D494" s="369"/>
      <c r="E494" s="369"/>
      <c r="F494" s="369"/>
      <c r="G494" s="45"/>
      <c r="H494" s="369"/>
      <c r="I494" s="39">
        <f t="shared" si="44"/>
        <v>0</v>
      </c>
      <c r="J494" s="368"/>
      <c r="K494" s="2" t="s">
        <v>671</v>
      </c>
      <c r="L494" s="51"/>
      <c r="M494" s="7"/>
      <c r="N494" s="21"/>
      <c r="O494" s="5"/>
      <c r="P494" s="5"/>
      <c r="Q494" s="7">
        <f t="shared" si="45"/>
        <v>0</v>
      </c>
      <c r="R494" s="6">
        <f t="shared" si="43"/>
        <v>0</v>
      </c>
      <c r="S494" s="13"/>
      <c r="T494" s="54">
        <f t="shared" si="46"/>
        <v>0</v>
      </c>
      <c r="U494" s="54">
        <f t="shared" si="47"/>
        <v>0</v>
      </c>
      <c r="V494" s="54">
        <f t="shared" si="48"/>
        <v>0</v>
      </c>
    </row>
    <row r="495" spans="1:22" x14ac:dyDescent="0.2">
      <c r="A495" s="11" t="str">
        <f>IF(M495="","",SUBTOTAL(3,$M$5:M495))</f>
        <v/>
      </c>
      <c r="B495" s="370"/>
      <c r="C495" s="371"/>
      <c r="D495" s="369"/>
      <c r="E495" s="369"/>
      <c r="F495" s="369"/>
      <c r="G495" s="45"/>
      <c r="H495" s="369"/>
      <c r="I495" s="39">
        <f t="shared" si="44"/>
        <v>0</v>
      </c>
      <c r="J495" s="368"/>
      <c r="K495" s="2" t="s">
        <v>672</v>
      </c>
      <c r="L495" s="51"/>
      <c r="M495" s="7"/>
      <c r="N495" s="21"/>
      <c r="O495" s="5"/>
      <c r="P495" s="5"/>
      <c r="Q495" s="7">
        <f t="shared" si="45"/>
        <v>0</v>
      </c>
      <c r="R495" s="6">
        <f t="shared" si="43"/>
        <v>0</v>
      </c>
      <c r="S495" s="13"/>
      <c r="T495" s="54">
        <f t="shared" si="46"/>
        <v>0</v>
      </c>
      <c r="U495" s="54">
        <f t="shared" si="47"/>
        <v>0</v>
      </c>
      <c r="V495" s="54">
        <f t="shared" si="48"/>
        <v>0</v>
      </c>
    </row>
    <row r="496" spans="1:22" x14ac:dyDescent="0.2">
      <c r="A496" s="11" t="str">
        <f>IF(M496="","",SUBTOTAL(3,$M$5:M496))</f>
        <v/>
      </c>
      <c r="B496" s="370"/>
      <c r="C496" s="371"/>
      <c r="D496" s="369"/>
      <c r="E496" s="369"/>
      <c r="F496" s="369"/>
      <c r="G496" s="45"/>
      <c r="H496" s="369"/>
      <c r="I496" s="39">
        <f t="shared" si="44"/>
        <v>0</v>
      </c>
      <c r="J496" s="368"/>
      <c r="K496" s="2" t="s">
        <v>673</v>
      </c>
      <c r="L496" s="51"/>
      <c r="M496" s="7"/>
      <c r="N496" s="21"/>
      <c r="O496" s="5"/>
      <c r="P496" s="5"/>
      <c r="Q496" s="7">
        <f t="shared" si="45"/>
        <v>0</v>
      </c>
      <c r="R496" s="6">
        <f t="shared" ref="R496:R559" si="49">Q496*H496</f>
        <v>0</v>
      </c>
      <c r="S496" s="13"/>
      <c r="T496" s="54">
        <f t="shared" si="46"/>
        <v>0</v>
      </c>
      <c r="U496" s="54">
        <f t="shared" si="47"/>
        <v>0</v>
      </c>
      <c r="V496" s="54">
        <f t="shared" si="48"/>
        <v>0</v>
      </c>
    </row>
    <row r="497" spans="1:22" x14ac:dyDescent="0.2">
      <c r="A497" s="11" t="str">
        <f>IF(M497="","",SUBTOTAL(3,$M$5:M497))</f>
        <v/>
      </c>
      <c r="B497" s="370"/>
      <c r="C497" s="371"/>
      <c r="D497" s="369"/>
      <c r="E497" s="369"/>
      <c r="F497" s="369"/>
      <c r="G497" s="45"/>
      <c r="H497" s="369"/>
      <c r="I497" s="39">
        <f t="shared" si="44"/>
        <v>0</v>
      </c>
      <c r="J497" s="368"/>
      <c r="K497" s="2" t="s">
        <v>674</v>
      </c>
      <c r="L497" s="51"/>
      <c r="M497" s="7"/>
      <c r="N497" s="21"/>
      <c r="O497" s="5"/>
      <c r="P497" s="5"/>
      <c r="Q497" s="7">
        <f t="shared" si="45"/>
        <v>0</v>
      </c>
      <c r="R497" s="6">
        <f t="shared" si="49"/>
        <v>0</v>
      </c>
      <c r="S497" s="13"/>
      <c r="T497" s="54">
        <f t="shared" si="46"/>
        <v>0</v>
      </c>
      <c r="U497" s="54">
        <f t="shared" si="47"/>
        <v>0</v>
      </c>
      <c r="V497" s="54">
        <f t="shared" si="48"/>
        <v>0</v>
      </c>
    </row>
    <row r="498" spans="1:22" x14ac:dyDescent="0.2">
      <c r="A498" s="11" t="str">
        <f>IF(M498="","",SUBTOTAL(3,$M$5:M498))</f>
        <v/>
      </c>
      <c r="B498" s="370"/>
      <c r="C498" s="371"/>
      <c r="D498" s="369"/>
      <c r="E498" s="369"/>
      <c r="F498" s="369"/>
      <c r="G498" s="45"/>
      <c r="H498" s="369"/>
      <c r="I498" s="39">
        <f t="shared" si="44"/>
        <v>0</v>
      </c>
      <c r="J498" s="368"/>
      <c r="K498" s="2" t="s">
        <v>675</v>
      </c>
      <c r="L498" s="51"/>
      <c r="M498" s="7"/>
      <c r="N498" s="21"/>
      <c r="O498" s="5"/>
      <c r="P498" s="5"/>
      <c r="Q498" s="7">
        <f t="shared" si="45"/>
        <v>0</v>
      </c>
      <c r="R498" s="6">
        <f t="shared" si="49"/>
        <v>0</v>
      </c>
      <c r="S498" s="13"/>
      <c r="T498" s="54">
        <f t="shared" si="46"/>
        <v>0</v>
      </c>
      <c r="U498" s="54">
        <f t="shared" si="47"/>
        <v>0</v>
      </c>
      <c r="V498" s="54">
        <f t="shared" si="48"/>
        <v>0</v>
      </c>
    </row>
    <row r="499" spans="1:22" x14ac:dyDescent="0.2">
      <c r="A499" s="11" t="str">
        <f>IF(M499="","",SUBTOTAL(3,$M$5:M499))</f>
        <v/>
      </c>
      <c r="B499" s="370"/>
      <c r="C499" s="371"/>
      <c r="D499" s="369"/>
      <c r="E499" s="369"/>
      <c r="F499" s="369"/>
      <c r="G499" s="45"/>
      <c r="H499" s="369"/>
      <c r="I499" s="39">
        <f t="shared" si="44"/>
        <v>0</v>
      </c>
      <c r="J499" s="368"/>
      <c r="K499" s="2" t="s">
        <v>676</v>
      </c>
      <c r="L499" s="51"/>
      <c r="M499" s="7"/>
      <c r="N499" s="21"/>
      <c r="O499" s="5"/>
      <c r="P499" s="5"/>
      <c r="Q499" s="7">
        <f t="shared" si="45"/>
        <v>0</v>
      </c>
      <c r="R499" s="6">
        <f t="shared" si="49"/>
        <v>0</v>
      </c>
      <c r="S499" s="13"/>
      <c r="T499" s="54">
        <f t="shared" si="46"/>
        <v>0</v>
      </c>
      <c r="U499" s="54">
        <f t="shared" si="47"/>
        <v>0</v>
      </c>
      <c r="V499" s="54">
        <f t="shared" si="48"/>
        <v>0</v>
      </c>
    </row>
    <row r="500" spans="1:22" x14ac:dyDescent="0.2">
      <c r="A500" s="11" t="str">
        <f>IF(M500="","",SUBTOTAL(3,$M$5:M500))</f>
        <v/>
      </c>
      <c r="B500" s="370"/>
      <c r="C500" s="371"/>
      <c r="D500" s="369"/>
      <c r="E500" s="369"/>
      <c r="F500" s="369"/>
      <c r="G500" s="45"/>
      <c r="H500" s="369"/>
      <c r="I500" s="39">
        <f t="shared" si="44"/>
        <v>0</v>
      </c>
      <c r="J500" s="368"/>
      <c r="K500" s="2" t="s">
        <v>677</v>
      </c>
      <c r="L500" s="51"/>
      <c r="M500" s="7"/>
      <c r="N500" s="21"/>
      <c r="O500" s="5"/>
      <c r="P500" s="5"/>
      <c r="Q500" s="7">
        <f t="shared" si="45"/>
        <v>0</v>
      </c>
      <c r="R500" s="6">
        <f t="shared" si="49"/>
        <v>0</v>
      </c>
      <c r="S500" s="13"/>
      <c r="T500" s="54">
        <f t="shared" si="46"/>
        <v>0</v>
      </c>
      <c r="U500" s="54">
        <f t="shared" si="47"/>
        <v>0</v>
      </c>
      <c r="V500" s="54">
        <f t="shared" si="48"/>
        <v>0</v>
      </c>
    </row>
    <row r="501" spans="1:22" x14ac:dyDescent="0.2">
      <c r="A501" s="11" t="str">
        <f>IF(M501="","",SUBTOTAL(3,$M$5:M501))</f>
        <v/>
      </c>
      <c r="B501" s="370"/>
      <c r="C501" s="371"/>
      <c r="D501" s="369"/>
      <c r="E501" s="369"/>
      <c r="F501" s="369"/>
      <c r="G501" s="45"/>
      <c r="H501" s="369"/>
      <c r="I501" s="39">
        <f t="shared" si="44"/>
        <v>0</v>
      </c>
      <c r="J501" s="368"/>
      <c r="K501" s="2" t="s">
        <v>678</v>
      </c>
      <c r="L501" s="51"/>
      <c r="M501" s="7"/>
      <c r="N501" s="21"/>
      <c r="O501" s="5"/>
      <c r="P501" s="5"/>
      <c r="Q501" s="7">
        <f t="shared" si="45"/>
        <v>0</v>
      </c>
      <c r="R501" s="6">
        <f t="shared" si="49"/>
        <v>0</v>
      </c>
      <c r="S501" s="13"/>
      <c r="T501" s="54">
        <f t="shared" si="46"/>
        <v>0</v>
      </c>
      <c r="U501" s="54">
        <f t="shared" si="47"/>
        <v>0</v>
      </c>
      <c r="V501" s="54">
        <f t="shared" si="48"/>
        <v>0</v>
      </c>
    </row>
    <row r="502" spans="1:22" x14ac:dyDescent="0.2">
      <c r="A502" s="11" t="str">
        <f>IF(M502="","",SUBTOTAL(3,$M$5:M502))</f>
        <v/>
      </c>
      <c r="B502" s="370"/>
      <c r="C502" s="371"/>
      <c r="D502" s="369"/>
      <c r="E502" s="369"/>
      <c r="F502" s="369"/>
      <c r="G502" s="45"/>
      <c r="H502" s="369"/>
      <c r="I502" s="39">
        <f t="shared" si="44"/>
        <v>0</v>
      </c>
      <c r="J502" s="368"/>
      <c r="K502" s="2" t="s">
        <v>679</v>
      </c>
      <c r="L502" s="51"/>
      <c r="M502" s="7"/>
      <c r="N502" s="21"/>
      <c r="O502" s="5"/>
      <c r="P502" s="5"/>
      <c r="Q502" s="7">
        <f t="shared" si="45"/>
        <v>0</v>
      </c>
      <c r="R502" s="6">
        <f t="shared" si="49"/>
        <v>0</v>
      </c>
      <c r="S502" s="13"/>
      <c r="T502" s="54">
        <f t="shared" si="46"/>
        <v>0</v>
      </c>
      <c r="U502" s="54">
        <f t="shared" si="47"/>
        <v>0</v>
      </c>
      <c r="V502" s="54">
        <f t="shared" si="48"/>
        <v>0</v>
      </c>
    </row>
    <row r="503" spans="1:22" x14ac:dyDescent="0.2">
      <c r="A503" s="11" t="str">
        <f>IF(M503="","",SUBTOTAL(3,$M$5:M503))</f>
        <v/>
      </c>
      <c r="B503" s="370"/>
      <c r="C503" s="371"/>
      <c r="D503" s="369"/>
      <c r="E503" s="369"/>
      <c r="F503" s="369"/>
      <c r="G503" s="45"/>
      <c r="H503" s="369"/>
      <c r="I503" s="39">
        <f t="shared" si="44"/>
        <v>0</v>
      </c>
      <c r="J503" s="368"/>
      <c r="K503" s="2" t="s">
        <v>680</v>
      </c>
      <c r="L503" s="51"/>
      <c r="M503" s="7"/>
      <c r="N503" s="21"/>
      <c r="O503" s="5"/>
      <c r="P503" s="5"/>
      <c r="Q503" s="7">
        <f t="shared" si="45"/>
        <v>0</v>
      </c>
      <c r="R503" s="6">
        <f t="shared" si="49"/>
        <v>0</v>
      </c>
      <c r="S503" s="13"/>
      <c r="T503" s="54">
        <f t="shared" si="46"/>
        <v>0</v>
      </c>
      <c r="U503" s="54">
        <f t="shared" si="47"/>
        <v>0</v>
      </c>
      <c r="V503" s="54">
        <f t="shared" si="48"/>
        <v>0</v>
      </c>
    </row>
    <row r="504" spans="1:22" x14ac:dyDescent="0.2">
      <c r="A504" s="11" t="str">
        <f>IF(M504="","",SUBTOTAL(3,$M$5:M504))</f>
        <v/>
      </c>
      <c r="B504" s="370"/>
      <c r="C504" s="371"/>
      <c r="D504" s="369"/>
      <c r="E504" s="369"/>
      <c r="F504" s="369"/>
      <c r="G504" s="45"/>
      <c r="H504" s="369"/>
      <c r="I504" s="39">
        <f t="shared" si="44"/>
        <v>0</v>
      </c>
      <c r="J504" s="368"/>
      <c r="K504" s="2" t="s">
        <v>681</v>
      </c>
      <c r="L504" s="51"/>
      <c r="M504" s="7"/>
      <c r="N504" s="21"/>
      <c r="O504" s="5"/>
      <c r="P504" s="5"/>
      <c r="Q504" s="7">
        <f t="shared" si="45"/>
        <v>0</v>
      </c>
      <c r="R504" s="6">
        <f t="shared" si="49"/>
        <v>0</v>
      </c>
      <c r="S504" s="13"/>
      <c r="T504" s="54">
        <f t="shared" si="46"/>
        <v>0</v>
      </c>
      <c r="U504" s="54">
        <f t="shared" si="47"/>
        <v>0</v>
      </c>
      <c r="V504" s="54">
        <f t="shared" si="48"/>
        <v>0</v>
      </c>
    </row>
    <row r="505" spans="1:22" x14ac:dyDescent="0.2">
      <c r="A505" s="11" t="str">
        <f>IF(M505="","",SUBTOTAL(3,$M$5:M505))</f>
        <v/>
      </c>
      <c r="B505" s="370"/>
      <c r="C505" s="371"/>
      <c r="D505" s="369"/>
      <c r="E505" s="369"/>
      <c r="F505" s="369"/>
      <c r="G505" s="45"/>
      <c r="H505" s="369"/>
      <c r="I505" s="39">
        <f t="shared" si="44"/>
        <v>0</v>
      </c>
      <c r="J505" s="368"/>
      <c r="K505" s="2" t="s">
        <v>682</v>
      </c>
      <c r="L505" s="51"/>
      <c r="M505" s="7"/>
      <c r="N505" s="21"/>
      <c r="O505" s="5"/>
      <c r="P505" s="5"/>
      <c r="Q505" s="7">
        <f t="shared" si="45"/>
        <v>0</v>
      </c>
      <c r="R505" s="6">
        <f t="shared" si="49"/>
        <v>0</v>
      </c>
      <c r="S505" s="13"/>
      <c r="T505" s="54">
        <f t="shared" si="46"/>
        <v>0</v>
      </c>
      <c r="U505" s="54">
        <f t="shared" si="47"/>
        <v>0</v>
      </c>
      <c r="V505" s="54">
        <f t="shared" si="48"/>
        <v>0</v>
      </c>
    </row>
    <row r="506" spans="1:22" ht="38.25" x14ac:dyDescent="0.2">
      <c r="A506" s="11">
        <f>IF(M506="","",SUBTOTAL(3,$M$5:M506))</f>
        <v>170</v>
      </c>
      <c r="B506" s="370"/>
      <c r="C506" s="371" t="s">
        <v>232</v>
      </c>
      <c r="D506" s="369" t="s">
        <v>334</v>
      </c>
      <c r="E506" s="369" t="s">
        <v>334</v>
      </c>
      <c r="F506" s="369" t="s">
        <v>12</v>
      </c>
      <c r="G506" s="44">
        <f>[1]TH!$I$372</f>
        <v>176</v>
      </c>
      <c r="H506" s="369">
        <v>162</v>
      </c>
      <c r="I506" s="39">
        <f t="shared" si="44"/>
        <v>14</v>
      </c>
      <c r="J506" s="373"/>
      <c r="K506" s="2" t="s">
        <v>683</v>
      </c>
      <c r="L506" s="51">
        <f>'[1]Don gia'!$R$371</f>
        <v>10658250</v>
      </c>
      <c r="M506" s="7">
        <f>+'[2]TH lop 6'!$E$257</f>
        <v>13965700</v>
      </c>
      <c r="N506" s="21"/>
      <c r="O506" s="5">
        <v>10700000</v>
      </c>
      <c r="P506" s="5">
        <f>+[4]L6!$I$477</f>
        <v>15000000</v>
      </c>
      <c r="Q506" s="7">
        <f t="shared" si="45"/>
        <v>10700000</v>
      </c>
      <c r="R506" s="6">
        <f t="shared" si="49"/>
        <v>1733400000</v>
      </c>
      <c r="S506" s="9"/>
      <c r="T506" s="54">
        <f t="shared" si="46"/>
        <v>-41750</v>
      </c>
      <c r="U506" s="54">
        <f t="shared" si="47"/>
        <v>1875852000</v>
      </c>
      <c r="V506" s="54">
        <f t="shared" si="48"/>
        <v>1883200000</v>
      </c>
    </row>
    <row r="507" spans="1:22" x14ac:dyDescent="0.2">
      <c r="A507" s="11" t="str">
        <f>IF(M507="","",SUBTOTAL(3,$M$5:M507))</f>
        <v/>
      </c>
      <c r="B507" s="370"/>
      <c r="C507" s="371"/>
      <c r="D507" s="369"/>
      <c r="E507" s="369"/>
      <c r="F507" s="369"/>
      <c r="G507" s="45"/>
      <c r="H507" s="369"/>
      <c r="I507" s="39">
        <f t="shared" si="44"/>
        <v>0</v>
      </c>
      <c r="J507" s="373"/>
      <c r="K507" s="2" t="s">
        <v>684</v>
      </c>
      <c r="L507" s="51"/>
      <c r="M507" s="7"/>
      <c r="N507" s="21"/>
      <c r="O507" s="5"/>
      <c r="P507" s="5"/>
      <c r="Q507" s="7">
        <f t="shared" si="45"/>
        <v>0</v>
      </c>
      <c r="R507" s="6">
        <f t="shared" si="49"/>
        <v>0</v>
      </c>
      <c r="S507" s="9"/>
      <c r="T507" s="54">
        <f t="shared" si="46"/>
        <v>0</v>
      </c>
      <c r="U507" s="54">
        <f t="shared" si="47"/>
        <v>0</v>
      </c>
      <c r="V507" s="54">
        <f t="shared" si="48"/>
        <v>0</v>
      </c>
    </row>
    <row r="508" spans="1:22" ht="25.5" x14ac:dyDescent="0.2">
      <c r="A508" s="11" t="str">
        <f>IF(M508="","",SUBTOTAL(3,$M$5:M508))</f>
        <v/>
      </c>
      <c r="B508" s="12" t="s">
        <v>43</v>
      </c>
      <c r="C508" s="40" t="s">
        <v>233</v>
      </c>
      <c r="D508" s="37"/>
      <c r="E508" s="37"/>
      <c r="F508" s="37"/>
      <c r="G508" s="45"/>
      <c r="H508" s="35"/>
      <c r="I508" s="39">
        <f t="shared" si="44"/>
        <v>0</v>
      </c>
      <c r="J508" s="9"/>
      <c r="K508" s="2"/>
      <c r="L508" s="51"/>
      <c r="M508" s="7"/>
      <c r="N508" s="21"/>
      <c r="O508" s="5"/>
      <c r="P508" s="5"/>
      <c r="Q508" s="7">
        <f t="shared" si="45"/>
        <v>0</v>
      </c>
      <c r="R508" s="6">
        <f t="shared" si="49"/>
        <v>0</v>
      </c>
      <c r="S508" s="9"/>
      <c r="T508" s="54">
        <f t="shared" si="46"/>
        <v>0</v>
      </c>
      <c r="U508" s="54">
        <f t="shared" si="47"/>
        <v>0</v>
      </c>
      <c r="V508" s="54">
        <f t="shared" si="48"/>
        <v>0</v>
      </c>
    </row>
    <row r="509" spans="1:22" x14ac:dyDescent="0.2">
      <c r="A509" s="11">
        <f>IF(M509="","",SUBTOTAL(3,$M$5:M509))</f>
        <v>171</v>
      </c>
      <c r="B509" s="370"/>
      <c r="C509" s="371" t="s">
        <v>234</v>
      </c>
      <c r="D509" s="369" t="s">
        <v>334</v>
      </c>
      <c r="E509" s="369" t="s">
        <v>334</v>
      </c>
      <c r="F509" s="369" t="s">
        <v>12</v>
      </c>
      <c r="G509" s="44">
        <f>[1]TH!$I$374</f>
        <v>476</v>
      </c>
      <c r="H509" s="369">
        <v>469</v>
      </c>
      <c r="I509" s="39">
        <f t="shared" si="44"/>
        <v>7</v>
      </c>
      <c r="J509" s="368" t="s">
        <v>387</v>
      </c>
      <c r="K509" s="2" t="s">
        <v>685</v>
      </c>
      <c r="L509" s="51">
        <f>'[1]Don gia'!$R$373</f>
        <v>2784542</v>
      </c>
      <c r="M509" s="7">
        <f>+'[2]TH lop 6'!$E$259</f>
        <v>3234000</v>
      </c>
      <c r="N509" s="21"/>
      <c r="O509" s="5">
        <v>2862700</v>
      </c>
      <c r="P509" s="5">
        <f>+[4]L6!$I$480</f>
        <v>2862700</v>
      </c>
      <c r="Q509" s="7">
        <f t="shared" si="45"/>
        <v>2862700</v>
      </c>
      <c r="R509" s="6">
        <f t="shared" si="49"/>
        <v>1342606300</v>
      </c>
      <c r="S509" s="9"/>
      <c r="T509" s="54">
        <f t="shared" si="46"/>
        <v>-78158</v>
      </c>
      <c r="U509" s="54">
        <f t="shared" si="47"/>
        <v>1325441992</v>
      </c>
      <c r="V509" s="54">
        <f t="shared" si="48"/>
        <v>1362645200</v>
      </c>
    </row>
    <row r="510" spans="1:22" x14ac:dyDescent="0.2">
      <c r="A510" s="11" t="str">
        <f>IF(M510="","",SUBTOTAL(3,$M$5:M510))</f>
        <v/>
      </c>
      <c r="B510" s="370"/>
      <c r="C510" s="371"/>
      <c r="D510" s="369"/>
      <c r="E510" s="369"/>
      <c r="F510" s="369"/>
      <c r="G510" s="45"/>
      <c r="H510" s="369"/>
      <c r="I510" s="39">
        <f t="shared" si="44"/>
        <v>0</v>
      </c>
      <c r="J510" s="368"/>
      <c r="K510" s="2" t="s">
        <v>686</v>
      </c>
      <c r="L510" s="51"/>
      <c r="M510" s="7"/>
      <c r="N510" s="21"/>
      <c r="O510" s="5"/>
      <c r="P510" s="5"/>
      <c r="Q510" s="7">
        <f t="shared" si="45"/>
        <v>0</v>
      </c>
      <c r="R510" s="6">
        <f t="shared" si="49"/>
        <v>0</v>
      </c>
      <c r="S510" s="9"/>
      <c r="T510" s="54">
        <f t="shared" si="46"/>
        <v>0</v>
      </c>
      <c r="U510" s="54">
        <f t="shared" si="47"/>
        <v>0</v>
      </c>
      <c r="V510" s="54">
        <f t="shared" si="48"/>
        <v>0</v>
      </c>
    </row>
    <row r="511" spans="1:22" x14ac:dyDescent="0.2">
      <c r="A511" s="11" t="str">
        <f>IF(M511="","",SUBTOTAL(3,$M$5:M511))</f>
        <v/>
      </c>
      <c r="B511" s="370"/>
      <c r="C511" s="371"/>
      <c r="D511" s="369"/>
      <c r="E511" s="369"/>
      <c r="F511" s="369"/>
      <c r="G511" s="45"/>
      <c r="H511" s="369"/>
      <c r="I511" s="39">
        <f t="shared" si="44"/>
        <v>0</v>
      </c>
      <c r="J511" s="368"/>
      <c r="K511" s="2" t="s">
        <v>687</v>
      </c>
      <c r="L511" s="51"/>
      <c r="M511" s="7"/>
      <c r="N511" s="21"/>
      <c r="O511" s="5"/>
      <c r="P511" s="5"/>
      <c r="Q511" s="7">
        <f t="shared" si="45"/>
        <v>0</v>
      </c>
      <c r="R511" s="6">
        <f t="shared" si="49"/>
        <v>0</v>
      </c>
      <c r="S511" s="13"/>
      <c r="T511" s="54">
        <f t="shared" si="46"/>
        <v>0</v>
      </c>
      <c r="U511" s="54">
        <f t="shared" si="47"/>
        <v>0</v>
      </c>
      <c r="V511" s="54">
        <f t="shared" si="48"/>
        <v>0</v>
      </c>
    </row>
    <row r="512" spans="1:22" x14ac:dyDescent="0.2">
      <c r="A512" s="11" t="str">
        <f>IF(M512="","",SUBTOTAL(3,$M$5:M512))</f>
        <v/>
      </c>
      <c r="B512" s="370"/>
      <c r="C512" s="371"/>
      <c r="D512" s="369"/>
      <c r="E512" s="369"/>
      <c r="F512" s="369"/>
      <c r="G512" s="45"/>
      <c r="H512" s="369"/>
      <c r="I512" s="39">
        <f t="shared" si="44"/>
        <v>0</v>
      </c>
      <c r="J512" s="368"/>
      <c r="K512" s="2" t="s">
        <v>688</v>
      </c>
      <c r="L512" s="51"/>
      <c r="M512" s="7"/>
      <c r="N512" s="21"/>
      <c r="O512" s="5"/>
      <c r="P512" s="5"/>
      <c r="Q512" s="7">
        <f t="shared" si="45"/>
        <v>0</v>
      </c>
      <c r="R512" s="6">
        <f t="shared" si="49"/>
        <v>0</v>
      </c>
      <c r="S512" s="13"/>
      <c r="T512" s="54">
        <f t="shared" si="46"/>
        <v>0</v>
      </c>
      <c r="U512" s="54">
        <f t="shared" si="47"/>
        <v>0</v>
      </c>
      <c r="V512" s="54">
        <f t="shared" si="48"/>
        <v>0</v>
      </c>
    </row>
    <row r="513" spans="1:22" ht="25.5" x14ac:dyDescent="0.2">
      <c r="A513" s="11" t="str">
        <f>IF(M513="","",SUBTOTAL(3,$M$5:M513))</f>
        <v/>
      </c>
      <c r="B513" s="370"/>
      <c r="C513" s="371"/>
      <c r="D513" s="369"/>
      <c r="E513" s="369"/>
      <c r="F513" s="369"/>
      <c r="G513" s="45"/>
      <c r="H513" s="369"/>
      <c r="I513" s="39">
        <f t="shared" si="44"/>
        <v>0</v>
      </c>
      <c r="J513" s="368"/>
      <c r="K513" s="2" t="s">
        <v>689</v>
      </c>
      <c r="L513" s="51"/>
      <c r="M513" s="7"/>
      <c r="N513" s="21"/>
      <c r="O513" s="5"/>
      <c r="P513" s="5"/>
      <c r="Q513" s="7">
        <f t="shared" si="45"/>
        <v>0</v>
      </c>
      <c r="R513" s="6">
        <f t="shared" si="49"/>
        <v>0</v>
      </c>
      <c r="S513" s="13"/>
      <c r="T513" s="54">
        <f t="shared" si="46"/>
        <v>0</v>
      </c>
      <c r="U513" s="54">
        <f t="shared" si="47"/>
        <v>0</v>
      </c>
      <c r="V513" s="54">
        <f t="shared" si="48"/>
        <v>0</v>
      </c>
    </row>
    <row r="514" spans="1:22" x14ac:dyDescent="0.2">
      <c r="A514" s="11" t="str">
        <f>IF(M514="","",SUBTOTAL(3,$M$5:M514))</f>
        <v/>
      </c>
      <c r="B514" s="370"/>
      <c r="C514" s="371"/>
      <c r="D514" s="369"/>
      <c r="E514" s="369"/>
      <c r="F514" s="369"/>
      <c r="G514" s="45"/>
      <c r="H514" s="369"/>
      <c r="I514" s="39">
        <f t="shared" si="44"/>
        <v>0</v>
      </c>
      <c r="J514" s="368"/>
      <c r="K514" s="2" t="s">
        <v>690</v>
      </c>
      <c r="L514" s="51"/>
      <c r="M514" s="7"/>
      <c r="N514" s="21"/>
      <c r="O514" s="5"/>
      <c r="P514" s="5"/>
      <c r="Q514" s="7">
        <f t="shared" si="45"/>
        <v>0</v>
      </c>
      <c r="R514" s="6">
        <f t="shared" si="49"/>
        <v>0</v>
      </c>
      <c r="S514" s="13"/>
      <c r="T514" s="54">
        <f t="shared" si="46"/>
        <v>0</v>
      </c>
      <c r="U514" s="54">
        <f t="shared" si="47"/>
        <v>0</v>
      </c>
      <c r="V514" s="54">
        <f t="shared" si="48"/>
        <v>0</v>
      </c>
    </row>
    <row r="515" spans="1:22" x14ac:dyDescent="0.2">
      <c r="A515" s="11" t="str">
        <f>IF(M515="","",SUBTOTAL(3,$M$5:M515))</f>
        <v/>
      </c>
      <c r="B515" s="370"/>
      <c r="C515" s="371"/>
      <c r="D515" s="369"/>
      <c r="E515" s="369"/>
      <c r="F515" s="369"/>
      <c r="G515" s="45"/>
      <c r="H515" s="369"/>
      <c r="I515" s="39">
        <f t="shared" si="44"/>
        <v>0</v>
      </c>
      <c r="J515" s="368"/>
      <c r="K515" s="2" t="s">
        <v>691</v>
      </c>
      <c r="L515" s="51"/>
      <c r="M515" s="7"/>
      <c r="N515" s="21"/>
      <c r="O515" s="5"/>
      <c r="P515" s="5"/>
      <c r="Q515" s="7">
        <f t="shared" si="45"/>
        <v>0</v>
      </c>
      <c r="R515" s="6">
        <f t="shared" si="49"/>
        <v>0</v>
      </c>
      <c r="S515" s="13"/>
      <c r="T515" s="54">
        <f t="shared" si="46"/>
        <v>0</v>
      </c>
      <c r="U515" s="54">
        <f t="shared" si="47"/>
        <v>0</v>
      </c>
      <c r="V515" s="54">
        <f t="shared" si="48"/>
        <v>0</v>
      </c>
    </row>
    <row r="516" spans="1:22" x14ac:dyDescent="0.2">
      <c r="A516" s="11" t="str">
        <f>IF(M516="","",SUBTOTAL(3,$M$5:M516))</f>
        <v/>
      </c>
      <c r="B516" s="370"/>
      <c r="C516" s="371"/>
      <c r="D516" s="369"/>
      <c r="E516" s="369"/>
      <c r="F516" s="369"/>
      <c r="G516" s="45"/>
      <c r="H516" s="369"/>
      <c r="I516" s="39">
        <f t="shared" si="44"/>
        <v>0</v>
      </c>
      <c r="J516" s="368"/>
      <c r="K516" s="2" t="s">
        <v>692</v>
      </c>
      <c r="L516" s="51"/>
      <c r="M516" s="7"/>
      <c r="N516" s="21"/>
      <c r="O516" s="5"/>
      <c r="P516" s="5"/>
      <c r="Q516" s="7">
        <f t="shared" si="45"/>
        <v>0</v>
      </c>
      <c r="R516" s="6">
        <f t="shared" si="49"/>
        <v>0</v>
      </c>
      <c r="S516" s="13"/>
      <c r="T516" s="54">
        <f t="shared" si="46"/>
        <v>0</v>
      </c>
      <c r="U516" s="54">
        <f t="shared" si="47"/>
        <v>0</v>
      </c>
      <c r="V516" s="54">
        <f t="shared" si="48"/>
        <v>0</v>
      </c>
    </row>
    <row r="517" spans="1:22" x14ac:dyDescent="0.2">
      <c r="A517" s="11" t="str">
        <f>IF(M517="","",SUBTOTAL(3,$M$5:M517))</f>
        <v/>
      </c>
      <c r="B517" s="370"/>
      <c r="C517" s="371"/>
      <c r="D517" s="369"/>
      <c r="E517" s="369"/>
      <c r="F517" s="369"/>
      <c r="G517" s="45"/>
      <c r="H517" s="369"/>
      <c r="I517" s="39">
        <f t="shared" si="44"/>
        <v>0</v>
      </c>
      <c r="J517" s="368"/>
      <c r="K517" s="2" t="s">
        <v>693</v>
      </c>
      <c r="L517" s="51"/>
      <c r="M517" s="7"/>
      <c r="N517" s="21"/>
      <c r="O517" s="5"/>
      <c r="P517" s="5"/>
      <c r="Q517" s="7">
        <f t="shared" si="45"/>
        <v>0</v>
      </c>
      <c r="R517" s="6">
        <f t="shared" si="49"/>
        <v>0</v>
      </c>
      <c r="S517" s="13"/>
      <c r="T517" s="54">
        <f t="shared" si="46"/>
        <v>0</v>
      </c>
      <c r="U517" s="54">
        <f t="shared" si="47"/>
        <v>0</v>
      </c>
      <c r="V517" s="54">
        <f t="shared" si="48"/>
        <v>0</v>
      </c>
    </row>
    <row r="518" spans="1:22" x14ac:dyDescent="0.2">
      <c r="A518" s="11" t="str">
        <f>IF(M518="","",SUBTOTAL(3,$M$5:M518))</f>
        <v/>
      </c>
      <c r="B518" s="370"/>
      <c r="C518" s="371"/>
      <c r="D518" s="369"/>
      <c r="E518" s="369"/>
      <c r="F518" s="369"/>
      <c r="G518" s="45"/>
      <c r="H518" s="369"/>
      <c r="I518" s="39">
        <f t="shared" ref="I518:I581" si="50">+G518-H518</f>
        <v>0</v>
      </c>
      <c r="J518" s="368"/>
      <c r="K518" s="2" t="s">
        <v>694</v>
      </c>
      <c r="L518" s="51"/>
      <c r="M518" s="7"/>
      <c r="N518" s="21"/>
      <c r="O518" s="5"/>
      <c r="P518" s="5"/>
      <c r="Q518" s="7">
        <f t="shared" ref="Q518:Q581" si="51">MIN(M518:P518)</f>
        <v>0</v>
      </c>
      <c r="R518" s="6">
        <f t="shared" si="49"/>
        <v>0</v>
      </c>
      <c r="S518" s="13"/>
      <c r="T518" s="54">
        <f t="shared" ref="T518:T581" si="52">+L518-Q518</f>
        <v>0</v>
      </c>
      <c r="U518" s="54">
        <f t="shared" ref="U518:U581" si="53">+G518*L518</f>
        <v>0</v>
      </c>
      <c r="V518" s="54">
        <f t="shared" ref="V518:V581" si="54">+G518*Q518</f>
        <v>0</v>
      </c>
    </row>
    <row r="519" spans="1:22" x14ac:dyDescent="0.2">
      <c r="A519" s="11" t="str">
        <f>IF(M519="","",SUBTOTAL(3,$M$5:M519))</f>
        <v/>
      </c>
      <c r="B519" s="370"/>
      <c r="C519" s="371"/>
      <c r="D519" s="369"/>
      <c r="E519" s="369"/>
      <c r="F519" s="369"/>
      <c r="G519" s="45"/>
      <c r="H519" s="369"/>
      <c r="I519" s="39">
        <f t="shared" si="50"/>
        <v>0</v>
      </c>
      <c r="J519" s="368"/>
      <c r="K519" s="2" t="s">
        <v>695</v>
      </c>
      <c r="L519" s="51"/>
      <c r="M519" s="7"/>
      <c r="N519" s="21"/>
      <c r="O519" s="5"/>
      <c r="P519" s="5"/>
      <c r="Q519" s="7">
        <f t="shared" si="51"/>
        <v>0</v>
      </c>
      <c r="R519" s="6">
        <f t="shared" si="49"/>
        <v>0</v>
      </c>
      <c r="S519" s="13"/>
      <c r="T519" s="54">
        <f t="shared" si="52"/>
        <v>0</v>
      </c>
      <c r="U519" s="54">
        <f t="shared" si="53"/>
        <v>0</v>
      </c>
      <c r="V519" s="54">
        <f t="shared" si="54"/>
        <v>0</v>
      </c>
    </row>
    <row r="520" spans="1:22" x14ac:dyDescent="0.2">
      <c r="A520" s="11" t="str">
        <f>IF(M520="","",SUBTOTAL(3,$M$5:M520))</f>
        <v/>
      </c>
      <c r="B520" s="370"/>
      <c r="C520" s="371"/>
      <c r="D520" s="369"/>
      <c r="E520" s="369"/>
      <c r="F520" s="369"/>
      <c r="G520" s="45"/>
      <c r="H520" s="369"/>
      <c r="I520" s="39">
        <f t="shared" si="50"/>
        <v>0</v>
      </c>
      <c r="J520" s="368"/>
      <c r="K520" s="2" t="s">
        <v>696</v>
      </c>
      <c r="L520" s="51"/>
      <c r="M520" s="7"/>
      <c r="N520" s="21"/>
      <c r="O520" s="5"/>
      <c r="P520" s="5"/>
      <c r="Q520" s="7">
        <f t="shared" si="51"/>
        <v>0</v>
      </c>
      <c r="R520" s="6">
        <f t="shared" si="49"/>
        <v>0</v>
      </c>
      <c r="S520" s="13"/>
      <c r="T520" s="54">
        <f t="shared" si="52"/>
        <v>0</v>
      </c>
      <c r="U520" s="54">
        <f t="shared" si="53"/>
        <v>0</v>
      </c>
      <c r="V520" s="54">
        <f t="shared" si="54"/>
        <v>0</v>
      </c>
    </row>
    <row r="521" spans="1:22" x14ac:dyDescent="0.2">
      <c r="A521" s="11" t="str">
        <f>IF(M521="","",SUBTOTAL(3,$M$5:M521))</f>
        <v/>
      </c>
      <c r="B521" s="370"/>
      <c r="C521" s="371"/>
      <c r="D521" s="369"/>
      <c r="E521" s="369"/>
      <c r="F521" s="369"/>
      <c r="G521" s="45"/>
      <c r="H521" s="369"/>
      <c r="I521" s="39">
        <f t="shared" si="50"/>
        <v>0</v>
      </c>
      <c r="J521" s="368"/>
      <c r="K521" s="2" t="s">
        <v>697</v>
      </c>
      <c r="L521" s="51"/>
      <c r="M521" s="7"/>
      <c r="N521" s="21"/>
      <c r="O521" s="5"/>
      <c r="P521" s="5"/>
      <c r="Q521" s="7">
        <f t="shared" si="51"/>
        <v>0</v>
      </c>
      <c r="R521" s="6">
        <f t="shared" si="49"/>
        <v>0</v>
      </c>
      <c r="S521" s="13"/>
      <c r="T521" s="54">
        <f t="shared" si="52"/>
        <v>0</v>
      </c>
      <c r="U521" s="54">
        <f t="shared" si="53"/>
        <v>0</v>
      </c>
      <c r="V521" s="54">
        <f t="shared" si="54"/>
        <v>0</v>
      </c>
    </row>
    <row r="522" spans="1:22" x14ac:dyDescent="0.2">
      <c r="A522" s="11">
        <f>IF(M522="","",SUBTOTAL(3,$M$5:M522))</f>
        <v>172</v>
      </c>
      <c r="B522" s="370"/>
      <c r="C522" s="371" t="s">
        <v>235</v>
      </c>
      <c r="D522" s="369" t="s">
        <v>334</v>
      </c>
      <c r="E522" s="369" t="s">
        <v>334</v>
      </c>
      <c r="F522" s="369" t="s">
        <v>12</v>
      </c>
      <c r="G522" s="44">
        <f>[1]TH!$I$375</f>
        <v>580</v>
      </c>
      <c r="H522" s="369">
        <v>479</v>
      </c>
      <c r="I522" s="39">
        <f t="shared" si="50"/>
        <v>101</v>
      </c>
      <c r="J522" s="368" t="s">
        <v>387</v>
      </c>
      <c r="K522" s="2" t="s">
        <v>698</v>
      </c>
      <c r="L522" s="51">
        <f>'[1]Don gia'!$R$374</f>
        <v>1916000</v>
      </c>
      <c r="M522" s="7">
        <f>+'[2]TH lop 6'!$E$260</f>
        <v>1690500</v>
      </c>
      <c r="N522" s="21"/>
      <c r="O522" s="5">
        <v>1856000</v>
      </c>
      <c r="P522" s="5">
        <f>+[4]L6!$I$493</f>
        <v>1800000</v>
      </c>
      <c r="Q522" s="7">
        <f t="shared" si="51"/>
        <v>1690500</v>
      </c>
      <c r="R522" s="6">
        <f t="shared" si="49"/>
        <v>809749500</v>
      </c>
      <c r="S522" s="9"/>
      <c r="T522" s="54">
        <f t="shared" si="52"/>
        <v>225500</v>
      </c>
      <c r="U522" s="54">
        <f t="shared" si="53"/>
        <v>1111280000</v>
      </c>
      <c r="V522" s="54">
        <f t="shared" si="54"/>
        <v>980490000</v>
      </c>
    </row>
    <row r="523" spans="1:22" x14ac:dyDescent="0.2">
      <c r="A523" s="11" t="str">
        <f>IF(M523="","",SUBTOTAL(3,$M$5:M523))</f>
        <v/>
      </c>
      <c r="B523" s="370"/>
      <c r="C523" s="371"/>
      <c r="D523" s="369"/>
      <c r="E523" s="369"/>
      <c r="F523" s="369"/>
      <c r="G523" s="45"/>
      <c r="H523" s="369"/>
      <c r="I523" s="39">
        <f t="shared" si="50"/>
        <v>0</v>
      </c>
      <c r="J523" s="368"/>
      <c r="K523" s="2" t="s">
        <v>699</v>
      </c>
      <c r="L523" s="51"/>
      <c r="M523" s="7"/>
      <c r="N523" s="21"/>
      <c r="O523" s="5"/>
      <c r="P523" s="5"/>
      <c r="Q523" s="7">
        <f t="shared" si="51"/>
        <v>0</v>
      </c>
      <c r="R523" s="6">
        <f t="shared" si="49"/>
        <v>0</v>
      </c>
      <c r="S523" s="9"/>
      <c r="T523" s="54">
        <f t="shared" si="52"/>
        <v>0</v>
      </c>
      <c r="U523" s="54">
        <f t="shared" si="53"/>
        <v>0</v>
      </c>
      <c r="V523" s="54">
        <f t="shared" si="54"/>
        <v>0</v>
      </c>
    </row>
    <row r="524" spans="1:22" x14ac:dyDescent="0.2">
      <c r="A524" s="11" t="str">
        <f>IF(M524="","",SUBTOTAL(3,$M$5:M524))</f>
        <v/>
      </c>
      <c r="B524" s="370"/>
      <c r="C524" s="371"/>
      <c r="D524" s="369"/>
      <c r="E524" s="369"/>
      <c r="F524" s="369"/>
      <c r="G524" s="45"/>
      <c r="H524" s="369"/>
      <c r="I524" s="39">
        <f t="shared" si="50"/>
        <v>0</v>
      </c>
      <c r="J524" s="368"/>
      <c r="K524" s="2" t="s">
        <v>700</v>
      </c>
      <c r="L524" s="51"/>
      <c r="M524" s="7"/>
      <c r="N524" s="21"/>
      <c r="O524" s="5"/>
      <c r="P524" s="5"/>
      <c r="Q524" s="7">
        <f t="shared" si="51"/>
        <v>0</v>
      </c>
      <c r="R524" s="6">
        <f t="shared" si="49"/>
        <v>0</v>
      </c>
      <c r="S524" s="13"/>
      <c r="T524" s="54">
        <f t="shared" si="52"/>
        <v>0</v>
      </c>
      <c r="U524" s="54">
        <f t="shared" si="53"/>
        <v>0</v>
      </c>
      <c r="V524" s="54">
        <f t="shared" si="54"/>
        <v>0</v>
      </c>
    </row>
    <row r="525" spans="1:22" x14ac:dyDescent="0.2">
      <c r="A525" s="11" t="str">
        <f>IF(M525="","",SUBTOTAL(3,$M$5:M525))</f>
        <v/>
      </c>
      <c r="B525" s="370"/>
      <c r="C525" s="371"/>
      <c r="D525" s="369"/>
      <c r="E525" s="369"/>
      <c r="F525" s="369"/>
      <c r="G525" s="45"/>
      <c r="H525" s="369"/>
      <c r="I525" s="39">
        <f t="shared" si="50"/>
        <v>0</v>
      </c>
      <c r="J525" s="368"/>
      <c r="K525" s="2" t="s">
        <v>701</v>
      </c>
      <c r="L525" s="51"/>
      <c r="M525" s="7"/>
      <c r="N525" s="21"/>
      <c r="O525" s="5"/>
      <c r="P525" s="5"/>
      <c r="Q525" s="7">
        <f t="shared" si="51"/>
        <v>0</v>
      </c>
      <c r="R525" s="6">
        <f t="shared" si="49"/>
        <v>0</v>
      </c>
      <c r="S525" s="13"/>
      <c r="T525" s="54">
        <f t="shared" si="52"/>
        <v>0</v>
      </c>
      <c r="U525" s="54">
        <f t="shared" si="53"/>
        <v>0</v>
      </c>
      <c r="V525" s="54">
        <f t="shared" si="54"/>
        <v>0</v>
      </c>
    </row>
    <row r="526" spans="1:22" x14ac:dyDescent="0.2">
      <c r="A526" s="11" t="str">
        <f>IF(M526="","",SUBTOTAL(3,$M$5:M526))</f>
        <v/>
      </c>
      <c r="B526" s="370"/>
      <c r="C526" s="371"/>
      <c r="D526" s="369"/>
      <c r="E526" s="369"/>
      <c r="F526" s="369"/>
      <c r="G526" s="45"/>
      <c r="H526" s="369"/>
      <c r="I526" s="39">
        <f t="shared" si="50"/>
        <v>0</v>
      </c>
      <c r="J526" s="368"/>
      <c r="K526" s="2" t="s">
        <v>702</v>
      </c>
      <c r="L526" s="51"/>
      <c r="M526" s="7"/>
      <c r="N526" s="21"/>
      <c r="O526" s="5"/>
      <c r="P526" s="5"/>
      <c r="Q526" s="7">
        <f t="shared" si="51"/>
        <v>0</v>
      </c>
      <c r="R526" s="6">
        <f t="shared" si="49"/>
        <v>0</v>
      </c>
      <c r="S526" s="13"/>
      <c r="T526" s="54">
        <f t="shared" si="52"/>
        <v>0</v>
      </c>
      <c r="U526" s="54">
        <f t="shared" si="53"/>
        <v>0</v>
      </c>
      <c r="V526" s="54">
        <f t="shared" si="54"/>
        <v>0</v>
      </c>
    </row>
    <row r="527" spans="1:22" x14ac:dyDescent="0.2">
      <c r="A527" s="11" t="str">
        <f>IF(M527="","",SUBTOTAL(3,$M$5:M527))</f>
        <v/>
      </c>
      <c r="B527" s="370"/>
      <c r="C527" s="371"/>
      <c r="D527" s="369"/>
      <c r="E527" s="369"/>
      <c r="F527" s="369"/>
      <c r="G527" s="45"/>
      <c r="H527" s="369"/>
      <c r="I527" s="39">
        <f t="shared" si="50"/>
        <v>0</v>
      </c>
      <c r="J527" s="368"/>
      <c r="K527" s="2" t="s">
        <v>703</v>
      </c>
      <c r="L527" s="51"/>
      <c r="M527" s="7"/>
      <c r="N527" s="21"/>
      <c r="O527" s="5"/>
      <c r="P527" s="5"/>
      <c r="Q527" s="7">
        <f t="shared" si="51"/>
        <v>0</v>
      </c>
      <c r="R527" s="6">
        <f t="shared" si="49"/>
        <v>0</v>
      </c>
      <c r="S527" s="13"/>
      <c r="T527" s="54">
        <f t="shared" si="52"/>
        <v>0</v>
      </c>
      <c r="U527" s="54">
        <f t="shared" si="53"/>
        <v>0</v>
      </c>
      <c r="V527" s="54">
        <f t="shared" si="54"/>
        <v>0</v>
      </c>
    </row>
    <row r="528" spans="1:22" x14ac:dyDescent="0.2">
      <c r="A528" s="11" t="str">
        <f>IF(M528="","",SUBTOTAL(3,$M$5:M528))</f>
        <v/>
      </c>
      <c r="B528" s="370"/>
      <c r="C528" s="371"/>
      <c r="D528" s="369"/>
      <c r="E528" s="369"/>
      <c r="F528" s="369"/>
      <c r="G528" s="45"/>
      <c r="H528" s="369"/>
      <c r="I528" s="39">
        <f t="shared" si="50"/>
        <v>0</v>
      </c>
      <c r="J528" s="368"/>
      <c r="K528" s="2" t="s">
        <v>704</v>
      </c>
      <c r="L528" s="51"/>
      <c r="M528" s="7"/>
      <c r="N528" s="21"/>
      <c r="O528" s="5"/>
      <c r="P528" s="5"/>
      <c r="Q528" s="7">
        <f t="shared" si="51"/>
        <v>0</v>
      </c>
      <c r="R528" s="6">
        <f t="shared" si="49"/>
        <v>0</v>
      </c>
      <c r="S528" s="13"/>
      <c r="T528" s="54">
        <f t="shared" si="52"/>
        <v>0</v>
      </c>
      <c r="U528" s="54">
        <f t="shared" si="53"/>
        <v>0</v>
      </c>
      <c r="V528" s="54">
        <f t="shared" si="54"/>
        <v>0</v>
      </c>
    </row>
    <row r="529" spans="1:22" x14ac:dyDescent="0.2">
      <c r="A529" s="11" t="str">
        <f>IF(M529="","",SUBTOTAL(3,$M$5:M529))</f>
        <v/>
      </c>
      <c r="B529" s="370"/>
      <c r="C529" s="371"/>
      <c r="D529" s="369"/>
      <c r="E529" s="369"/>
      <c r="F529" s="369"/>
      <c r="G529" s="45"/>
      <c r="H529" s="369"/>
      <c r="I529" s="39">
        <f t="shared" si="50"/>
        <v>0</v>
      </c>
      <c r="J529" s="368"/>
      <c r="K529" s="2" t="s">
        <v>705</v>
      </c>
      <c r="L529" s="51"/>
      <c r="M529" s="7"/>
      <c r="N529" s="21"/>
      <c r="O529" s="5"/>
      <c r="P529" s="5"/>
      <c r="Q529" s="7">
        <f t="shared" si="51"/>
        <v>0</v>
      </c>
      <c r="R529" s="6">
        <f t="shared" si="49"/>
        <v>0</v>
      </c>
      <c r="S529" s="13"/>
      <c r="T529" s="54">
        <f t="shared" si="52"/>
        <v>0</v>
      </c>
      <c r="U529" s="54">
        <f t="shared" si="53"/>
        <v>0</v>
      </c>
      <c r="V529" s="54">
        <f t="shared" si="54"/>
        <v>0</v>
      </c>
    </row>
    <row r="530" spans="1:22" x14ac:dyDescent="0.2">
      <c r="A530" s="11" t="str">
        <f>IF(M530="","",SUBTOTAL(3,$M$5:M530))</f>
        <v/>
      </c>
      <c r="B530" s="370"/>
      <c r="C530" s="371"/>
      <c r="D530" s="369"/>
      <c r="E530" s="369"/>
      <c r="F530" s="369"/>
      <c r="G530" s="45"/>
      <c r="H530" s="369"/>
      <c r="I530" s="39">
        <f t="shared" si="50"/>
        <v>0</v>
      </c>
      <c r="J530" s="368"/>
      <c r="K530" s="2" t="s">
        <v>706</v>
      </c>
      <c r="L530" s="51"/>
      <c r="M530" s="7"/>
      <c r="N530" s="21"/>
      <c r="O530" s="5"/>
      <c r="P530" s="5"/>
      <c r="Q530" s="7">
        <f t="shared" si="51"/>
        <v>0</v>
      </c>
      <c r="R530" s="6">
        <f t="shared" si="49"/>
        <v>0</v>
      </c>
      <c r="S530" s="13"/>
      <c r="T530" s="54">
        <f t="shared" si="52"/>
        <v>0</v>
      </c>
      <c r="U530" s="54">
        <f t="shared" si="53"/>
        <v>0</v>
      </c>
      <c r="V530" s="54">
        <f t="shared" si="54"/>
        <v>0</v>
      </c>
    </row>
    <row r="531" spans="1:22" x14ac:dyDescent="0.2">
      <c r="A531" s="11">
        <f>IF(M531="","",SUBTOTAL(3,$M$5:M531))</f>
        <v>173</v>
      </c>
      <c r="B531" s="370"/>
      <c r="C531" s="371" t="s">
        <v>236</v>
      </c>
      <c r="D531" s="369" t="s">
        <v>334</v>
      </c>
      <c r="E531" s="369" t="s">
        <v>334</v>
      </c>
      <c r="F531" s="369" t="s">
        <v>12</v>
      </c>
      <c r="G531" s="44">
        <f>[1]TH!$I$376</f>
        <v>160</v>
      </c>
      <c r="H531" s="369">
        <v>153</v>
      </c>
      <c r="I531" s="39">
        <f t="shared" si="50"/>
        <v>7</v>
      </c>
      <c r="J531" s="368" t="s">
        <v>387</v>
      </c>
      <c r="K531" s="2" t="s">
        <v>707</v>
      </c>
      <c r="L531" s="51">
        <f>'[1]Don gia'!$R$375</f>
        <v>66975000</v>
      </c>
      <c r="M531" s="7">
        <f>+'[2]TH lop 6'!$E$261</f>
        <v>64091999.999999993</v>
      </c>
      <c r="N531" s="21"/>
      <c r="O531" s="5">
        <v>62100000</v>
      </c>
      <c r="P531" s="5">
        <f>+[4]L6!$I$502</f>
        <v>80500000</v>
      </c>
      <c r="Q531" s="7">
        <f t="shared" si="51"/>
        <v>62100000</v>
      </c>
      <c r="R531" s="6">
        <f t="shared" si="49"/>
        <v>9501300000</v>
      </c>
      <c r="S531" s="368"/>
      <c r="T531" s="54">
        <f t="shared" si="52"/>
        <v>4875000</v>
      </c>
      <c r="U531" s="54">
        <f t="shared" si="53"/>
        <v>10716000000</v>
      </c>
      <c r="V531" s="54">
        <f t="shared" si="54"/>
        <v>9936000000</v>
      </c>
    </row>
    <row r="532" spans="1:22" ht="76.5" customHeight="1" x14ac:dyDescent="0.2">
      <c r="A532" s="11" t="str">
        <f>IF(M532="","",SUBTOTAL(3,$M$5:M532))</f>
        <v/>
      </c>
      <c r="B532" s="370"/>
      <c r="C532" s="371"/>
      <c r="D532" s="369"/>
      <c r="E532" s="369"/>
      <c r="F532" s="369"/>
      <c r="G532" s="45"/>
      <c r="H532" s="369"/>
      <c r="I532" s="39">
        <f t="shared" si="50"/>
        <v>0</v>
      </c>
      <c r="J532" s="368"/>
      <c r="K532" s="2" t="s">
        <v>708</v>
      </c>
      <c r="L532" s="51"/>
      <c r="M532" s="7"/>
      <c r="N532" s="21"/>
      <c r="O532" s="5"/>
      <c r="P532" s="5"/>
      <c r="Q532" s="7">
        <f t="shared" si="51"/>
        <v>0</v>
      </c>
      <c r="R532" s="6">
        <f t="shared" si="49"/>
        <v>0</v>
      </c>
      <c r="S532" s="368"/>
      <c r="T532" s="54">
        <f t="shared" si="52"/>
        <v>0</v>
      </c>
      <c r="U532" s="54">
        <f t="shared" si="53"/>
        <v>0</v>
      </c>
      <c r="V532" s="54">
        <f t="shared" si="54"/>
        <v>0</v>
      </c>
    </row>
    <row r="533" spans="1:22" ht="25.5" x14ac:dyDescent="0.2">
      <c r="A533" s="11" t="str">
        <f>IF(M533="","",SUBTOTAL(3,$M$5:M533))</f>
        <v/>
      </c>
      <c r="B533" s="370"/>
      <c r="C533" s="371"/>
      <c r="D533" s="369"/>
      <c r="E533" s="369"/>
      <c r="F533" s="369"/>
      <c r="G533" s="45"/>
      <c r="H533" s="369"/>
      <c r="I533" s="39">
        <f t="shared" si="50"/>
        <v>0</v>
      </c>
      <c r="J533" s="368"/>
      <c r="K533" s="2" t="s">
        <v>709</v>
      </c>
      <c r="L533" s="51"/>
      <c r="M533" s="7"/>
      <c r="N533" s="21"/>
      <c r="O533" s="5"/>
      <c r="P533" s="5"/>
      <c r="Q533" s="7">
        <f t="shared" si="51"/>
        <v>0</v>
      </c>
      <c r="R533" s="6">
        <f t="shared" si="49"/>
        <v>0</v>
      </c>
      <c r="S533" s="368"/>
      <c r="T533" s="54">
        <f t="shared" si="52"/>
        <v>0</v>
      </c>
      <c r="U533" s="54">
        <f t="shared" si="53"/>
        <v>0</v>
      </c>
      <c r="V533" s="54">
        <f t="shared" si="54"/>
        <v>0</v>
      </c>
    </row>
    <row r="534" spans="1:22" ht="51" x14ac:dyDescent="0.2">
      <c r="A534" s="11" t="str">
        <f>IF(M534="","",SUBTOTAL(3,$M$5:M534))</f>
        <v/>
      </c>
      <c r="B534" s="370"/>
      <c r="C534" s="371"/>
      <c r="D534" s="369"/>
      <c r="E534" s="369"/>
      <c r="F534" s="369"/>
      <c r="G534" s="45"/>
      <c r="H534" s="369"/>
      <c r="I534" s="39">
        <f t="shared" si="50"/>
        <v>0</v>
      </c>
      <c r="J534" s="368"/>
      <c r="K534" s="2" t="s">
        <v>710</v>
      </c>
      <c r="L534" s="51"/>
      <c r="M534" s="7"/>
      <c r="N534" s="21"/>
      <c r="O534" s="5"/>
      <c r="P534" s="5"/>
      <c r="Q534" s="7">
        <f t="shared" si="51"/>
        <v>0</v>
      </c>
      <c r="R534" s="6">
        <f t="shared" si="49"/>
        <v>0</v>
      </c>
      <c r="S534" s="368"/>
      <c r="T534" s="54">
        <f t="shared" si="52"/>
        <v>0</v>
      </c>
      <c r="U534" s="54">
        <f t="shared" si="53"/>
        <v>0</v>
      </c>
      <c r="V534" s="54">
        <f t="shared" si="54"/>
        <v>0</v>
      </c>
    </row>
    <row r="535" spans="1:22" x14ac:dyDescent="0.2">
      <c r="A535" s="11" t="str">
        <f>IF(M535="","",SUBTOTAL(3,$M$5:M535))</f>
        <v/>
      </c>
      <c r="B535" s="370"/>
      <c r="C535" s="371"/>
      <c r="D535" s="369"/>
      <c r="E535" s="369"/>
      <c r="F535" s="369"/>
      <c r="G535" s="45"/>
      <c r="H535" s="369"/>
      <c r="I535" s="39">
        <f t="shared" si="50"/>
        <v>0</v>
      </c>
      <c r="J535" s="368"/>
      <c r="K535" s="2" t="s">
        <v>711</v>
      </c>
      <c r="L535" s="51"/>
      <c r="M535" s="7"/>
      <c r="N535" s="21"/>
      <c r="O535" s="5"/>
      <c r="P535" s="5"/>
      <c r="Q535" s="7">
        <f t="shared" si="51"/>
        <v>0</v>
      </c>
      <c r="R535" s="6">
        <f t="shared" si="49"/>
        <v>0</v>
      </c>
      <c r="S535" s="368"/>
      <c r="T535" s="54">
        <f t="shared" si="52"/>
        <v>0</v>
      </c>
      <c r="U535" s="54">
        <f t="shared" si="53"/>
        <v>0</v>
      </c>
      <c r="V535" s="54">
        <f t="shared" si="54"/>
        <v>0</v>
      </c>
    </row>
    <row r="536" spans="1:22" x14ac:dyDescent="0.2">
      <c r="A536" s="11" t="str">
        <f>IF(M536="","",SUBTOTAL(3,$M$5:M536))</f>
        <v/>
      </c>
      <c r="B536" s="370"/>
      <c r="C536" s="371"/>
      <c r="D536" s="369"/>
      <c r="E536" s="369"/>
      <c r="F536" s="369"/>
      <c r="G536" s="45"/>
      <c r="H536" s="369"/>
      <c r="I536" s="39">
        <f t="shared" si="50"/>
        <v>0</v>
      </c>
      <c r="J536" s="368"/>
      <c r="K536" s="2" t="s">
        <v>712</v>
      </c>
      <c r="L536" s="51"/>
      <c r="M536" s="7"/>
      <c r="N536" s="21"/>
      <c r="O536" s="5"/>
      <c r="P536" s="5"/>
      <c r="Q536" s="7">
        <f t="shared" si="51"/>
        <v>0</v>
      </c>
      <c r="R536" s="6">
        <f t="shared" si="49"/>
        <v>0</v>
      </c>
      <c r="S536" s="368"/>
      <c r="T536" s="54">
        <f t="shared" si="52"/>
        <v>0</v>
      </c>
      <c r="U536" s="54">
        <f t="shared" si="53"/>
        <v>0</v>
      </c>
      <c r="V536" s="54">
        <f t="shared" si="54"/>
        <v>0</v>
      </c>
    </row>
    <row r="537" spans="1:22" ht="25.5" x14ac:dyDescent="0.2">
      <c r="A537" s="11" t="str">
        <f>IF(M537="","",SUBTOTAL(3,$M$5:M537))</f>
        <v/>
      </c>
      <c r="B537" s="370"/>
      <c r="C537" s="371"/>
      <c r="D537" s="369"/>
      <c r="E537" s="369"/>
      <c r="F537" s="369"/>
      <c r="G537" s="45"/>
      <c r="H537" s="369"/>
      <c r="I537" s="39">
        <f t="shared" si="50"/>
        <v>0</v>
      </c>
      <c r="J537" s="368"/>
      <c r="K537" s="2" t="s">
        <v>713</v>
      </c>
      <c r="L537" s="51"/>
      <c r="M537" s="7"/>
      <c r="N537" s="21"/>
      <c r="O537" s="5"/>
      <c r="P537" s="5"/>
      <c r="Q537" s="7">
        <f t="shared" si="51"/>
        <v>0</v>
      </c>
      <c r="R537" s="6">
        <f t="shared" si="49"/>
        <v>0</v>
      </c>
      <c r="S537" s="368"/>
      <c r="T537" s="54">
        <f t="shared" si="52"/>
        <v>0</v>
      </c>
      <c r="U537" s="54">
        <f t="shared" si="53"/>
        <v>0</v>
      </c>
      <c r="V537" s="54">
        <f t="shared" si="54"/>
        <v>0</v>
      </c>
    </row>
    <row r="538" spans="1:22" ht="25.5" x14ac:dyDescent="0.2">
      <c r="A538" s="11" t="str">
        <f>IF(M538="","",SUBTOTAL(3,$M$5:M538))</f>
        <v/>
      </c>
      <c r="B538" s="370"/>
      <c r="C538" s="371"/>
      <c r="D538" s="369"/>
      <c r="E538" s="369"/>
      <c r="F538" s="369"/>
      <c r="G538" s="45"/>
      <c r="H538" s="369"/>
      <c r="I538" s="39">
        <f t="shared" si="50"/>
        <v>0</v>
      </c>
      <c r="J538" s="368"/>
      <c r="K538" s="2" t="s">
        <v>714</v>
      </c>
      <c r="L538" s="51"/>
      <c r="M538" s="7"/>
      <c r="N538" s="21"/>
      <c r="O538" s="5"/>
      <c r="P538" s="5"/>
      <c r="Q538" s="7">
        <f t="shared" si="51"/>
        <v>0</v>
      </c>
      <c r="R538" s="6">
        <f t="shared" si="49"/>
        <v>0</v>
      </c>
      <c r="S538" s="368"/>
      <c r="T538" s="54">
        <f t="shared" si="52"/>
        <v>0</v>
      </c>
      <c r="U538" s="54">
        <f t="shared" si="53"/>
        <v>0</v>
      </c>
      <c r="V538" s="54">
        <f t="shared" si="54"/>
        <v>0</v>
      </c>
    </row>
    <row r="539" spans="1:22" ht="25.5" x14ac:dyDescent="0.2">
      <c r="A539" s="11" t="str">
        <f>IF(M539="","",SUBTOTAL(3,$M$5:M539))</f>
        <v/>
      </c>
      <c r="B539" s="370"/>
      <c r="C539" s="371"/>
      <c r="D539" s="369"/>
      <c r="E539" s="369"/>
      <c r="F539" s="369"/>
      <c r="G539" s="45"/>
      <c r="H539" s="369"/>
      <c r="I539" s="39">
        <f t="shared" si="50"/>
        <v>0</v>
      </c>
      <c r="J539" s="368"/>
      <c r="K539" s="2" t="s">
        <v>715</v>
      </c>
      <c r="L539" s="51"/>
      <c r="M539" s="7"/>
      <c r="N539" s="21"/>
      <c r="O539" s="5"/>
      <c r="P539" s="5"/>
      <c r="Q539" s="7">
        <f t="shared" si="51"/>
        <v>0</v>
      </c>
      <c r="R539" s="6">
        <f t="shared" si="49"/>
        <v>0</v>
      </c>
      <c r="S539" s="368"/>
      <c r="T539" s="54">
        <f t="shared" si="52"/>
        <v>0</v>
      </c>
      <c r="U539" s="54">
        <f t="shared" si="53"/>
        <v>0</v>
      </c>
      <c r="V539" s="54">
        <f t="shared" si="54"/>
        <v>0</v>
      </c>
    </row>
    <row r="540" spans="1:22" ht="25.5" x14ac:dyDescent="0.2">
      <c r="A540" s="11" t="str">
        <f>IF(M540="","",SUBTOTAL(3,$M$5:M540))</f>
        <v/>
      </c>
      <c r="B540" s="370"/>
      <c r="C540" s="371"/>
      <c r="D540" s="369"/>
      <c r="E540" s="369"/>
      <c r="F540" s="369"/>
      <c r="G540" s="45"/>
      <c r="H540" s="369"/>
      <c r="I540" s="39">
        <f t="shared" si="50"/>
        <v>0</v>
      </c>
      <c r="J540" s="368"/>
      <c r="K540" s="2" t="s">
        <v>716</v>
      </c>
      <c r="L540" s="51"/>
      <c r="M540" s="7"/>
      <c r="N540" s="21"/>
      <c r="O540" s="5"/>
      <c r="P540" s="5"/>
      <c r="Q540" s="7">
        <f t="shared" si="51"/>
        <v>0</v>
      </c>
      <c r="R540" s="6">
        <f t="shared" si="49"/>
        <v>0</v>
      </c>
      <c r="S540" s="368"/>
      <c r="T540" s="54">
        <f t="shared" si="52"/>
        <v>0</v>
      </c>
      <c r="U540" s="54">
        <f t="shared" si="53"/>
        <v>0</v>
      </c>
      <c r="V540" s="54">
        <f t="shared" si="54"/>
        <v>0</v>
      </c>
    </row>
    <row r="541" spans="1:22" ht="12.75" customHeight="1" x14ac:dyDescent="0.2">
      <c r="A541" s="11">
        <f>IF(M541="","",SUBTOTAL(3,$M$5:M541))</f>
        <v>174</v>
      </c>
      <c r="B541" s="370"/>
      <c r="C541" s="371" t="s">
        <v>237</v>
      </c>
      <c r="D541" s="369" t="s">
        <v>334</v>
      </c>
      <c r="E541" s="369" t="s">
        <v>334</v>
      </c>
      <c r="F541" s="369" t="s">
        <v>12</v>
      </c>
      <c r="G541" s="44">
        <f>[1]TH!$I$377</f>
        <v>244</v>
      </c>
      <c r="H541" s="369">
        <v>242</v>
      </c>
      <c r="I541" s="39">
        <f t="shared" si="50"/>
        <v>2</v>
      </c>
      <c r="J541" s="368" t="s">
        <v>387</v>
      </c>
      <c r="K541" s="2" t="s">
        <v>717</v>
      </c>
      <c r="L541" s="51">
        <f>'[1]Don gia'!$R$376</f>
        <v>6189800</v>
      </c>
      <c r="M541" s="7">
        <f>+'[2]TH lop 6'!$E$262</f>
        <v>7643999.9999999991</v>
      </c>
      <c r="N541" s="21"/>
      <c r="O541" s="5">
        <v>5670000</v>
      </c>
      <c r="P541" s="5">
        <f>+[4]L6!$I$512</f>
        <v>5400000</v>
      </c>
      <c r="Q541" s="7">
        <f t="shared" si="51"/>
        <v>5400000</v>
      </c>
      <c r="R541" s="6">
        <f t="shared" si="49"/>
        <v>1306800000</v>
      </c>
      <c r="S541" s="9"/>
      <c r="T541" s="54">
        <f t="shared" si="52"/>
        <v>789800</v>
      </c>
      <c r="U541" s="54">
        <f t="shared" si="53"/>
        <v>1510311200</v>
      </c>
      <c r="V541" s="54">
        <f t="shared" si="54"/>
        <v>1317600000</v>
      </c>
    </row>
    <row r="542" spans="1:22" x14ac:dyDescent="0.2">
      <c r="A542" s="11" t="str">
        <f>IF(M542="","",SUBTOTAL(3,$M$5:M542))</f>
        <v/>
      </c>
      <c r="B542" s="370"/>
      <c r="C542" s="371"/>
      <c r="D542" s="369"/>
      <c r="E542" s="369"/>
      <c r="F542" s="369"/>
      <c r="G542" s="45"/>
      <c r="H542" s="369"/>
      <c r="I542" s="39">
        <f t="shared" si="50"/>
        <v>0</v>
      </c>
      <c r="J542" s="368"/>
      <c r="K542" s="2" t="s">
        <v>718</v>
      </c>
      <c r="L542" s="51"/>
      <c r="M542" s="7"/>
      <c r="N542" s="21"/>
      <c r="O542" s="5"/>
      <c r="P542" s="5"/>
      <c r="Q542" s="7">
        <f t="shared" si="51"/>
        <v>0</v>
      </c>
      <c r="R542" s="6">
        <f t="shared" si="49"/>
        <v>0</v>
      </c>
      <c r="S542" s="9"/>
      <c r="T542" s="54">
        <f t="shared" si="52"/>
        <v>0</v>
      </c>
      <c r="U542" s="54">
        <f t="shared" si="53"/>
        <v>0</v>
      </c>
      <c r="V542" s="54">
        <f t="shared" si="54"/>
        <v>0</v>
      </c>
    </row>
    <row r="543" spans="1:22" ht="51" x14ac:dyDescent="0.2">
      <c r="A543" s="11" t="str">
        <f>IF(M543="","",SUBTOTAL(3,$M$5:M543))</f>
        <v/>
      </c>
      <c r="B543" s="370"/>
      <c r="C543" s="371"/>
      <c r="D543" s="369"/>
      <c r="E543" s="369"/>
      <c r="F543" s="369"/>
      <c r="G543" s="45"/>
      <c r="H543" s="369"/>
      <c r="I543" s="39">
        <f t="shared" si="50"/>
        <v>0</v>
      </c>
      <c r="J543" s="368"/>
      <c r="K543" s="2" t="s">
        <v>719</v>
      </c>
      <c r="L543" s="51"/>
      <c r="M543" s="7"/>
      <c r="N543" s="21"/>
      <c r="O543" s="5"/>
      <c r="P543" s="5"/>
      <c r="Q543" s="7">
        <f t="shared" si="51"/>
        <v>0</v>
      </c>
      <c r="R543" s="6">
        <f t="shared" si="49"/>
        <v>0</v>
      </c>
      <c r="S543" s="13"/>
      <c r="T543" s="54">
        <f t="shared" si="52"/>
        <v>0</v>
      </c>
      <c r="U543" s="54">
        <f t="shared" si="53"/>
        <v>0</v>
      </c>
      <c r="V543" s="54">
        <f t="shared" si="54"/>
        <v>0</v>
      </c>
    </row>
    <row r="544" spans="1:22" x14ac:dyDescent="0.2">
      <c r="A544" s="11" t="str">
        <f>IF(M544="","",SUBTOTAL(3,$M$5:M544))</f>
        <v/>
      </c>
      <c r="B544" s="370"/>
      <c r="C544" s="371"/>
      <c r="D544" s="369"/>
      <c r="E544" s="369"/>
      <c r="F544" s="369"/>
      <c r="G544" s="45"/>
      <c r="H544" s="369"/>
      <c r="I544" s="39">
        <f t="shared" si="50"/>
        <v>0</v>
      </c>
      <c r="J544" s="368"/>
      <c r="K544" s="2" t="s">
        <v>720</v>
      </c>
      <c r="L544" s="51"/>
      <c r="M544" s="7"/>
      <c r="N544" s="21"/>
      <c r="O544" s="5"/>
      <c r="P544" s="5"/>
      <c r="Q544" s="7">
        <f t="shared" si="51"/>
        <v>0</v>
      </c>
      <c r="R544" s="6">
        <f t="shared" si="49"/>
        <v>0</v>
      </c>
      <c r="S544" s="13"/>
      <c r="T544" s="54">
        <f t="shared" si="52"/>
        <v>0</v>
      </c>
      <c r="U544" s="54">
        <f t="shared" si="53"/>
        <v>0</v>
      </c>
      <c r="V544" s="54">
        <f t="shared" si="54"/>
        <v>0</v>
      </c>
    </row>
    <row r="545" spans="1:22" x14ac:dyDescent="0.2">
      <c r="A545" s="11" t="str">
        <f>IF(M545="","",SUBTOTAL(3,$M$5:M545))</f>
        <v/>
      </c>
      <c r="B545" s="370"/>
      <c r="C545" s="371"/>
      <c r="D545" s="369"/>
      <c r="E545" s="369"/>
      <c r="F545" s="369"/>
      <c r="G545" s="45"/>
      <c r="H545" s="369"/>
      <c r="I545" s="39">
        <f t="shared" si="50"/>
        <v>0</v>
      </c>
      <c r="J545" s="368"/>
      <c r="K545" s="2" t="s">
        <v>721</v>
      </c>
      <c r="L545" s="51"/>
      <c r="M545" s="7"/>
      <c r="N545" s="21"/>
      <c r="O545" s="5"/>
      <c r="P545" s="5"/>
      <c r="Q545" s="7">
        <f t="shared" si="51"/>
        <v>0</v>
      </c>
      <c r="R545" s="6">
        <f t="shared" si="49"/>
        <v>0</v>
      </c>
      <c r="S545" s="13"/>
      <c r="T545" s="54">
        <f t="shared" si="52"/>
        <v>0</v>
      </c>
      <c r="U545" s="54">
        <f t="shared" si="53"/>
        <v>0</v>
      </c>
      <c r="V545" s="54">
        <f t="shared" si="54"/>
        <v>0</v>
      </c>
    </row>
    <row r="546" spans="1:22" ht="38.25" x14ac:dyDescent="0.2">
      <c r="A546" s="11" t="str">
        <f>IF(M546="","",SUBTOTAL(3,$M$5:M546))</f>
        <v/>
      </c>
      <c r="B546" s="370"/>
      <c r="C546" s="371"/>
      <c r="D546" s="369"/>
      <c r="E546" s="369"/>
      <c r="F546" s="369"/>
      <c r="G546" s="45"/>
      <c r="H546" s="369"/>
      <c r="I546" s="39">
        <f t="shared" si="50"/>
        <v>0</v>
      </c>
      <c r="J546" s="368"/>
      <c r="K546" s="2" t="s">
        <v>722</v>
      </c>
      <c r="L546" s="51"/>
      <c r="M546" s="7"/>
      <c r="N546" s="21"/>
      <c r="O546" s="5"/>
      <c r="P546" s="5"/>
      <c r="Q546" s="7">
        <f t="shared" si="51"/>
        <v>0</v>
      </c>
      <c r="R546" s="6">
        <f t="shared" si="49"/>
        <v>0</v>
      </c>
      <c r="S546" s="13"/>
      <c r="T546" s="54">
        <f t="shared" si="52"/>
        <v>0</v>
      </c>
      <c r="U546" s="54">
        <f t="shared" si="53"/>
        <v>0</v>
      </c>
      <c r="V546" s="54">
        <f t="shared" si="54"/>
        <v>0</v>
      </c>
    </row>
    <row r="547" spans="1:22" ht="38.25" x14ac:dyDescent="0.2">
      <c r="A547" s="11" t="str">
        <f>IF(M547="","",SUBTOTAL(3,$M$5:M547))</f>
        <v/>
      </c>
      <c r="B547" s="370"/>
      <c r="C547" s="371"/>
      <c r="D547" s="369"/>
      <c r="E547" s="369"/>
      <c r="F547" s="369"/>
      <c r="G547" s="45"/>
      <c r="H547" s="369"/>
      <c r="I547" s="39">
        <f t="shared" si="50"/>
        <v>0</v>
      </c>
      <c r="J547" s="368"/>
      <c r="K547" s="2" t="s">
        <v>723</v>
      </c>
      <c r="L547" s="51"/>
      <c r="M547" s="7"/>
      <c r="N547" s="21"/>
      <c r="O547" s="5"/>
      <c r="P547" s="5"/>
      <c r="Q547" s="7">
        <f t="shared" si="51"/>
        <v>0</v>
      </c>
      <c r="R547" s="6">
        <f t="shared" si="49"/>
        <v>0</v>
      </c>
      <c r="S547" s="13"/>
      <c r="T547" s="54">
        <f t="shared" si="52"/>
        <v>0</v>
      </c>
      <c r="U547" s="54">
        <f t="shared" si="53"/>
        <v>0</v>
      </c>
      <c r="V547" s="54">
        <f t="shared" si="54"/>
        <v>0</v>
      </c>
    </row>
    <row r="548" spans="1:22" ht="25.5" x14ac:dyDescent="0.2">
      <c r="A548" s="11" t="str">
        <f>IF(M548="","",SUBTOTAL(3,$M$5:M548))</f>
        <v/>
      </c>
      <c r="B548" s="370"/>
      <c r="C548" s="371"/>
      <c r="D548" s="369"/>
      <c r="E548" s="369"/>
      <c r="F548" s="369"/>
      <c r="G548" s="45"/>
      <c r="H548" s="369"/>
      <c r="I548" s="39">
        <f t="shared" si="50"/>
        <v>0</v>
      </c>
      <c r="J548" s="368"/>
      <c r="K548" s="2" t="s">
        <v>724</v>
      </c>
      <c r="L548" s="51"/>
      <c r="M548" s="7"/>
      <c r="N548" s="21"/>
      <c r="O548" s="5"/>
      <c r="P548" s="5"/>
      <c r="Q548" s="7">
        <f t="shared" si="51"/>
        <v>0</v>
      </c>
      <c r="R548" s="6">
        <f t="shared" si="49"/>
        <v>0</v>
      </c>
      <c r="S548" s="13"/>
      <c r="T548" s="54">
        <f t="shared" si="52"/>
        <v>0</v>
      </c>
      <c r="U548" s="54">
        <f t="shared" si="53"/>
        <v>0</v>
      </c>
      <c r="V548" s="54">
        <f t="shared" si="54"/>
        <v>0</v>
      </c>
    </row>
    <row r="549" spans="1:22" ht="38.25" x14ac:dyDescent="0.2">
      <c r="A549" s="11" t="str">
        <f>IF(M549="","",SUBTOTAL(3,$M$5:M549))</f>
        <v/>
      </c>
      <c r="B549" s="370"/>
      <c r="C549" s="371"/>
      <c r="D549" s="369"/>
      <c r="E549" s="369"/>
      <c r="F549" s="369"/>
      <c r="G549" s="45"/>
      <c r="H549" s="369"/>
      <c r="I549" s="39">
        <f t="shared" si="50"/>
        <v>0</v>
      </c>
      <c r="J549" s="368"/>
      <c r="K549" s="2" t="s">
        <v>725</v>
      </c>
      <c r="L549" s="51"/>
      <c r="M549" s="7"/>
      <c r="N549" s="21"/>
      <c r="O549" s="5"/>
      <c r="P549" s="5"/>
      <c r="Q549" s="7">
        <f t="shared" si="51"/>
        <v>0</v>
      </c>
      <c r="R549" s="6">
        <f t="shared" si="49"/>
        <v>0</v>
      </c>
      <c r="S549" s="13"/>
      <c r="T549" s="54">
        <f t="shared" si="52"/>
        <v>0</v>
      </c>
      <c r="U549" s="54">
        <f t="shared" si="53"/>
        <v>0</v>
      </c>
      <c r="V549" s="54">
        <f t="shared" si="54"/>
        <v>0</v>
      </c>
    </row>
    <row r="550" spans="1:22" x14ac:dyDescent="0.2">
      <c r="A550" s="11" t="str">
        <f>IF(M550="","",SUBTOTAL(3,$M$5:M550))</f>
        <v/>
      </c>
      <c r="B550" s="12" t="s">
        <v>44</v>
      </c>
      <c r="C550" s="40" t="s">
        <v>238</v>
      </c>
      <c r="D550" s="37"/>
      <c r="E550" s="37"/>
      <c r="F550" s="37"/>
      <c r="G550" s="45"/>
      <c r="H550" s="35"/>
      <c r="I550" s="39">
        <f t="shared" si="50"/>
        <v>0</v>
      </c>
      <c r="J550" s="9"/>
      <c r="K550" s="2"/>
      <c r="L550" s="51"/>
      <c r="M550" s="7"/>
      <c r="N550" s="21"/>
      <c r="O550" s="5"/>
      <c r="P550" s="5"/>
      <c r="Q550" s="7">
        <f t="shared" si="51"/>
        <v>0</v>
      </c>
      <c r="R550" s="6">
        <f t="shared" si="49"/>
        <v>0</v>
      </c>
      <c r="S550" s="9"/>
      <c r="T550" s="54">
        <f t="shared" si="52"/>
        <v>0</v>
      </c>
      <c r="U550" s="54">
        <f t="shared" si="53"/>
        <v>0</v>
      </c>
      <c r="V550" s="54">
        <f t="shared" si="54"/>
        <v>0</v>
      </c>
    </row>
    <row r="551" spans="1:22" x14ac:dyDescent="0.2">
      <c r="A551" s="11">
        <f>IF(M551="","",SUBTOTAL(3,$M$5:M551))</f>
        <v>175</v>
      </c>
      <c r="B551" s="370"/>
      <c r="C551" s="371" t="s">
        <v>322</v>
      </c>
      <c r="D551" s="369" t="s">
        <v>334</v>
      </c>
      <c r="E551" s="369" t="s">
        <v>334</v>
      </c>
      <c r="F551" s="369" t="s">
        <v>12</v>
      </c>
      <c r="G551" s="44">
        <f>[1]TH!$I$379</f>
        <v>143</v>
      </c>
      <c r="H551" s="369">
        <v>143</v>
      </c>
      <c r="I551" s="39">
        <f t="shared" si="50"/>
        <v>0</v>
      </c>
      <c r="J551" s="368" t="s">
        <v>387</v>
      </c>
      <c r="K551" s="2" t="s">
        <v>347</v>
      </c>
      <c r="L551" s="51">
        <f>'[1]Don gia'!$R$378</f>
        <v>12564675</v>
      </c>
      <c r="M551" s="7">
        <f>+'[2]TH lop 6'!$E$264</f>
        <v>16000000</v>
      </c>
      <c r="N551" s="21"/>
      <c r="O551" s="5"/>
      <c r="P551" s="5"/>
      <c r="Q551" s="7">
        <f t="shared" si="51"/>
        <v>16000000</v>
      </c>
      <c r="R551" s="6">
        <f t="shared" si="49"/>
        <v>2288000000</v>
      </c>
      <c r="S551" s="9"/>
      <c r="T551" s="54">
        <f t="shared" si="52"/>
        <v>-3435325</v>
      </c>
      <c r="U551" s="54">
        <f t="shared" si="53"/>
        <v>1796748525</v>
      </c>
      <c r="V551" s="54">
        <f t="shared" si="54"/>
        <v>2288000000</v>
      </c>
    </row>
    <row r="552" spans="1:22" x14ac:dyDescent="0.2">
      <c r="A552" s="11" t="str">
        <f>IF(M552="","",SUBTOTAL(3,$M$5:M552))</f>
        <v/>
      </c>
      <c r="B552" s="370"/>
      <c r="C552" s="371"/>
      <c r="D552" s="369"/>
      <c r="E552" s="369"/>
      <c r="F552" s="369"/>
      <c r="G552" s="45"/>
      <c r="H552" s="369"/>
      <c r="I552" s="39">
        <f t="shared" si="50"/>
        <v>0</v>
      </c>
      <c r="J552" s="368"/>
      <c r="K552" s="2" t="s">
        <v>348</v>
      </c>
      <c r="L552" s="51"/>
      <c r="M552" s="7"/>
      <c r="N552" s="21"/>
      <c r="O552" s="5"/>
      <c r="P552" s="5"/>
      <c r="Q552" s="7">
        <f t="shared" si="51"/>
        <v>0</v>
      </c>
      <c r="R552" s="6">
        <f t="shared" si="49"/>
        <v>0</v>
      </c>
      <c r="S552" s="9"/>
      <c r="T552" s="54">
        <f t="shared" si="52"/>
        <v>0</v>
      </c>
      <c r="U552" s="54">
        <f t="shared" si="53"/>
        <v>0</v>
      </c>
      <c r="V552" s="54">
        <f t="shared" si="54"/>
        <v>0</v>
      </c>
    </row>
    <row r="553" spans="1:22" x14ac:dyDescent="0.2">
      <c r="A553" s="11" t="str">
        <f>IF(M553="","",SUBTOTAL(3,$M$5:M553))</f>
        <v/>
      </c>
      <c r="B553" s="370"/>
      <c r="C553" s="371"/>
      <c r="D553" s="369"/>
      <c r="E553" s="369"/>
      <c r="F553" s="369"/>
      <c r="G553" s="45"/>
      <c r="H553" s="369"/>
      <c r="I553" s="39">
        <f t="shared" si="50"/>
        <v>0</v>
      </c>
      <c r="J553" s="368"/>
      <c r="K553" s="2" t="s">
        <v>349</v>
      </c>
      <c r="L553" s="51"/>
      <c r="M553" s="7"/>
      <c r="N553" s="21"/>
      <c r="O553" s="5"/>
      <c r="P553" s="5"/>
      <c r="Q553" s="7">
        <f t="shared" si="51"/>
        <v>0</v>
      </c>
      <c r="R553" s="6">
        <f t="shared" si="49"/>
        <v>0</v>
      </c>
      <c r="S553" s="13"/>
      <c r="T553" s="54">
        <f t="shared" si="52"/>
        <v>0</v>
      </c>
      <c r="U553" s="54">
        <f t="shared" si="53"/>
        <v>0</v>
      </c>
      <c r="V553" s="54">
        <f t="shared" si="54"/>
        <v>0</v>
      </c>
    </row>
    <row r="554" spans="1:22" x14ac:dyDescent="0.2">
      <c r="A554" s="11" t="str">
        <f>IF(M554="","",SUBTOTAL(3,$M$5:M554))</f>
        <v/>
      </c>
      <c r="B554" s="370"/>
      <c r="C554" s="371"/>
      <c r="D554" s="369"/>
      <c r="E554" s="369"/>
      <c r="F554" s="369"/>
      <c r="G554" s="45"/>
      <c r="H554" s="369"/>
      <c r="I554" s="39">
        <f t="shared" si="50"/>
        <v>0</v>
      </c>
      <c r="J554" s="368"/>
      <c r="K554" s="2" t="s">
        <v>350</v>
      </c>
      <c r="L554" s="51"/>
      <c r="M554" s="7"/>
      <c r="N554" s="21"/>
      <c r="O554" s="5"/>
      <c r="P554" s="5"/>
      <c r="Q554" s="7">
        <f t="shared" si="51"/>
        <v>0</v>
      </c>
      <c r="R554" s="6">
        <f t="shared" si="49"/>
        <v>0</v>
      </c>
      <c r="S554" s="13"/>
      <c r="T554" s="54">
        <f t="shared" si="52"/>
        <v>0</v>
      </c>
      <c r="U554" s="54">
        <f t="shared" si="53"/>
        <v>0</v>
      </c>
      <c r="V554" s="54">
        <f t="shared" si="54"/>
        <v>0</v>
      </c>
    </row>
    <row r="555" spans="1:22" x14ac:dyDescent="0.2">
      <c r="A555" s="11" t="str">
        <f>IF(M555="","",SUBTOTAL(3,$M$5:M555))</f>
        <v/>
      </c>
      <c r="B555" s="370"/>
      <c r="C555" s="371"/>
      <c r="D555" s="369"/>
      <c r="E555" s="369"/>
      <c r="F555" s="369"/>
      <c r="G555" s="45"/>
      <c r="H555" s="369"/>
      <c r="I555" s="39">
        <f t="shared" si="50"/>
        <v>0</v>
      </c>
      <c r="J555" s="368"/>
      <c r="K555" s="2" t="s">
        <v>351</v>
      </c>
      <c r="L555" s="51"/>
      <c r="M555" s="7"/>
      <c r="N555" s="21"/>
      <c r="O555" s="5"/>
      <c r="P555" s="5"/>
      <c r="Q555" s="7">
        <f t="shared" si="51"/>
        <v>0</v>
      </c>
      <c r="R555" s="6">
        <f t="shared" si="49"/>
        <v>0</v>
      </c>
      <c r="S555" s="13"/>
      <c r="T555" s="54">
        <f t="shared" si="52"/>
        <v>0</v>
      </c>
      <c r="U555" s="54">
        <f t="shared" si="53"/>
        <v>0</v>
      </c>
      <c r="V555" s="54">
        <f t="shared" si="54"/>
        <v>0</v>
      </c>
    </row>
    <row r="556" spans="1:22" x14ac:dyDescent="0.2">
      <c r="A556" s="11" t="str">
        <f>IF(M556="","",SUBTOTAL(3,$M$5:M556))</f>
        <v/>
      </c>
      <c r="B556" s="370"/>
      <c r="C556" s="371"/>
      <c r="D556" s="369"/>
      <c r="E556" s="369"/>
      <c r="F556" s="369"/>
      <c r="G556" s="45"/>
      <c r="H556" s="369"/>
      <c r="I556" s="39">
        <f t="shared" si="50"/>
        <v>0</v>
      </c>
      <c r="J556" s="368"/>
      <c r="K556" s="2" t="s">
        <v>352</v>
      </c>
      <c r="L556" s="51"/>
      <c r="M556" s="7"/>
      <c r="N556" s="21"/>
      <c r="O556" s="5"/>
      <c r="P556" s="5"/>
      <c r="Q556" s="7">
        <f t="shared" si="51"/>
        <v>0</v>
      </c>
      <c r="R556" s="6">
        <f t="shared" si="49"/>
        <v>0</v>
      </c>
      <c r="S556" s="13"/>
      <c r="T556" s="54">
        <f t="shared" si="52"/>
        <v>0</v>
      </c>
      <c r="U556" s="54">
        <f t="shared" si="53"/>
        <v>0</v>
      </c>
      <c r="V556" s="54">
        <f t="shared" si="54"/>
        <v>0</v>
      </c>
    </row>
    <row r="557" spans="1:22" ht="12.75" customHeight="1" x14ac:dyDescent="0.2">
      <c r="A557" s="11" t="str">
        <f>IF(M557="","",SUBTOTAL(3,$M$5:M557))</f>
        <v/>
      </c>
      <c r="B557" s="370"/>
      <c r="C557" s="371"/>
      <c r="D557" s="369"/>
      <c r="E557" s="369"/>
      <c r="F557" s="369"/>
      <c r="G557" s="45"/>
      <c r="H557" s="369"/>
      <c r="I557" s="39">
        <f t="shared" si="50"/>
        <v>0</v>
      </c>
      <c r="J557" s="368"/>
      <c r="K557" s="2" t="s">
        <v>353</v>
      </c>
      <c r="L557" s="51"/>
      <c r="M557" s="7"/>
      <c r="N557" s="21"/>
      <c r="O557" s="5"/>
      <c r="P557" s="5"/>
      <c r="Q557" s="7">
        <f t="shared" si="51"/>
        <v>0</v>
      </c>
      <c r="R557" s="6">
        <f t="shared" si="49"/>
        <v>0</v>
      </c>
      <c r="S557" s="13"/>
      <c r="T557" s="54">
        <f t="shared" si="52"/>
        <v>0</v>
      </c>
      <c r="U557" s="54">
        <f t="shared" si="53"/>
        <v>0</v>
      </c>
      <c r="V557" s="54">
        <f t="shared" si="54"/>
        <v>0</v>
      </c>
    </row>
    <row r="558" spans="1:22" ht="25.5" x14ac:dyDescent="0.2">
      <c r="A558" s="11" t="str">
        <f>IF(M558="","",SUBTOTAL(3,$M$5:M558))</f>
        <v/>
      </c>
      <c r="B558" s="370"/>
      <c r="C558" s="371"/>
      <c r="D558" s="369"/>
      <c r="E558" s="369"/>
      <c r="F558" s="369"/>
      <c r="G558" s="45"/>
      <c r="H558" s="369"/>
      <c r="I558" s="39">
        <f t="shared" si="50"/>
        <v>0</v>
      </c>
      <c r="J558" s="368"/>
      <c r="K558" s="2" t="s">
        <v>354</v>
      </c>
      <c r="L558" s="51"/>
      <c r="M558" s="7"/>
      <c r="N558" s="21"/>
      <c r="O558" s="5"/>
      <c r="P558" s="5"/>
      <c r="Q558" s="7">
        <f t="shared" si="51"/>
        <v>0</v>
      </c>
      <c r="R558" s="6">
        <f t="shared" si="49"/>
        <v>0</v>
      </c>
      <c r="S558" s="13"/>
      <c r="T558" s="54">
        <f t="shared" si="52"/>
        <v>0</v>
      </c>
      <c r="U558" s="54">
        <f t="shared" si="53"/>
        <v>0</v>
      </c>
      <c r="V558" s="54">
        <f t="shared" si="54"/>
        <v>0</v>
      </c>
    </row>
    <row r="559" spans="1:22" x14ac:dyDescent="0.2">
      <c r="A559" s="11" t="str">
        <f>IF(M559="","",SUBTOTAL(3,$M$5:M559))</f>
        <v/>
      </c>
      <c r="B559" s="370"/>
      <c r="C559" s="371"/>
      <c r="D559" s="369"/>
      <c r="E559" s="369"/>
      <c r="F559" s="369"/>
      <c r="G559" s="45"/>
      <c r="H559" s="369"/>
      <c r="I559" s="39">
        <f t="shared" si="50"/>
        <v>0</v>
      </c>
      <c r="J559" s="368"/>
      <c r="K559" s="2" t="s">
        <v>355</v>
      </c>
      <c r="L559" s="51"/>
      <c r="M559" s="7"/>
      <c r="N559" s="21"/>
      <c r="O559" s="5"/>
      <c r="P559" s="5"/>
      <c r="Q559" s="7">
        <f t="shared" si="51"/>
        <v>0</v>
      </c>
      <c r="R559" s="6">
        <f t="shared" si="49"/>
        <v>0</v>
      </c>
      <c r="S559" s="13"/>
      <c r="T559" s="54">
        <f t="shared" si="52"/>
        <v>0</v>
      </c>
      <c r="U559" s="54">
        <f t="shared" si="53"/>
        <v>0</v>
      </c>
      <c r="V559" s="54">
        <f t="shared" si="54"/>
        <v>0</v>
      </c>
    </row>
    <row r="560" spans="1:22" ht="25.5" x14ac:dyDescent="0.2">
      <c r="A560" s="11" t="str">
        <f>IF(M560="","",SUBTOTAL(3,$M$5:M560))</f>
        <v/>
      </c>
      <c r="B560" s="370"/>
      <c r="C560" s="371"/>
      <c r="D560" s="369"/>
      <c r="E560" s="369"/>
      <c r="F560" s="369"/>
      <c r="G560" s="45"/>
      <c r="H560" s="369"/>
      <c r="I560" s="39">
        <f t="shared" si="50"/>
        <v>0</v>
      </c>
      <c r="J560" s="368"/>
      <c r="K560" s="2" t="s">
        <v>356</v>
      </c>
      <c r="L560" s="51"/>
      <c r="M560" s="7"/>
      <c r="N560" s="21"/>
      <c r="O560" s="5"/>
      <c r="P560" s="5"/>
      <c r="Q560" s="7">
        <f t="shared" si="51"/>
        <v>0</v>
      </c>
      <c r="R560" s="6">
        <f t="shared" ref="R560:R623" si="55">Q560*H560</f>
        <v>0</v>
      </c>
      <c r="S560" s="13"/>
      <c r="T560" s="54">
        <f t="shared" si="52"/>
        <v>0</v>
      </c>
      <c r="U560" s="54">
        <f t="shared" si="53"/>
        <v>0</v>
      </c>
      <c r="V560" s="54">
        <f t="shared" si="54"/>
        <v>0</v>
      </c>
    </row>
    <row r="561" spans="1:22" x14ac:dyDescent="0.2">
      <c r="A561" s="11">
        <f>IF(M561="","",SUBTOTAL(3,$M$5:M561))</f>
        <v>176</v>
      </c>
      <c r="B561" s="370"/>
      <c r="C561" s="371" t="s">
        <v>117</v>
      </c>
      <c r="D561" s="369" t="s">
        <v>334</v>
      </c>
      <c r="E561" s="369" t="s">
        <v>334</v>
      </c>
      <c r="F561" s="369" t="s">
        <v>12</v>
      </c>
      <c r="G561" s="44">
        <f>[1]TH!$I$380</f>
        <v>457</v>
      </c>
      <c r="H561" s="369">
        <v>457</v>
      </c>
      <c r="I561" s="39">
        <f t="shared" si="50"/>
        <v>0</v>
      </c>
      <c r="J561" s="368" t="s">
        <v>387</v>
      </c>
      <c r="K561" s="2" t="s">
        <v>726</v>
      </c>
      <c r="L561" s="51">
        <f>'[1]Don gia'!$R$379</f>
        <v>1878383</v>
      </c>
      <c r="M561" s="7">
        <f>+'[2]TH lop 6'!$E$265</f>
        <v>2278500</v>
      </c>
      <c r="N561" s="21"/>
      <c r="O561" s="5">
        <v>1820000</v>
      </c>
      <c r="P561" s="5"/>
      <c r="Q561" s="7">
        <f t="shared" si="51"/>
        <v>1820000</v>
      </c>
      <c r="R561" s="6">
        <f t="shared" si="55"/>
        <v>831740000</v>
      </c>
      <c r="S561" s="368"/>
      <c r="T561" s="54">
        <f t="shared" si="52"/>
        <v>58383</v>
      </c>
      <c r="U561" s="54">
        <f t="shared" si="53"/>
        <v>858421031</v>
      </c>
      <c r="V561" s="54">
        <f t="shared" si="54"/>
        <v>831740000</v>
      </c>
    </row>
    <row r="562" spans="1:22" x14ac:dyDescent="0.2">
      <c r="A562" s="11" t="str">
        <f>IF(M562="","",SUBTOTAL(3,$M$5:M562))</f>
        <v/>
      </c>
      <c r="B562" s="370"/>
      <c r="C562" s="371"/>
      <c r="D562" s="369"/>
      <c r="E562" s="369"/>
      <c r="F562" s="369"/>
      <c r="G562" s="45"/>
      <c r="H562" s="369"/>
      <c r="I562" s="39">
        <f t="shared" si="50"/>
        <v>0</v>
      </c>
      <c r="J562" s="368"/>
      <c r="K562" s="2" t="s">
        <v>727</v>
      </c>
      <c r="L562" s="51"/>
      <c r="M562" s="7"/>
      <c r="N562" s="21"/>
      <c r="O562" s="5"/>
      <c r="P562" s="5"/>
      <c r="Q562" s="7">
        <f t="shared" si="51"/>
        <v>0</v>
      </c>
      <c r="R562" s="6">
        <f t="shared" si="55"/>
        <v>0</v>
      </c>
      <c r="S562" s="368"/>
      <c r="T562" s="54">
        <f t="shared" si="52"/>
        <v>0</v>
      </c>
      <c r="U562" s="54">
        <f t="shared" si="53"/>
        <v>0</v>
      </c>
      <c r="V562" s="54">
        <f t="shared" si="54"/>
        <v>0</v>
      </c>
    </row>
    <row r="563" spans="1:22" x14ac:dyDescent="0.2">
      <c r="A563" s="11" t="str">
        <f>IF(M563="","",SUBTOTAL(3,$M$5:M563))</f>
        <v/>
      </c>
      <c r="B563" s="370"/>
      <c r="C563" s="371"/>
      <c r="D563" s="369"/>
      <c r="E563" s="369"/>
      <c r="F563" s="369"/>
      <c r="G563" s="45"/>
      <c r="H563" s="369"/>
      <c r="I563" s="39">
        <f t="shared" si="50"/>
        <v>0</v>
      </c>
      <c r="J563" s="368"/>
      <c r="K563" s="2" t="s">
        <v>728</v>
      </c>
      <c r="L563" s="51"/>
      <c r="M563" s="7"/>
      <c r="N563" s="21"/>
      <c r="O563" s="5"/>
      <c r="P563" s="5"/>
      <c r="Q563" s="7">
        <f t="shared" si="51"/>
        <v>0</v>
      </c>
      <c r="R563" s="6">
        <f t="shared" si="55"/>
        <v>0</v>
      </c>
      <c r="S563" s="368"/>
      <c r="T563" s="54">
        <f t="shared" si="52"/>
        <v>0</v>
      </c>
      <c r="U563" s="54">
        <f t="shared" si="53"/>
        <v>0</v>
      </c>
      <c r="V563" s="54">
        <f t="shared" si="54"/>
        <v>0</v>
      </c>
    </row>
    <row r="564" spans="1:22" ht="38.25" x14ac:dyDescent="0.2">
      <c r="A564" s="11" t="str">
        <f>IF(M564="","",SUBTOTAL(3,$M$5:M564))</f>
        <v/>
      </c>
      <c r="B564" s="370"/>
      <c r="C564" s="371"/>
      <c r="D564" s="369"/>
      <c r="E564" s="369"/>
      <c r="F564" s="369"/>
      <c r="G564" s="45"/>
      <c r="H564" s="369"/>
      <c r="I564" s="39">
        <f t="shared" si="50"/>
        <v>0</v>
      </c>
      <c r="J564" s="368"/>
      <c r="K564" s="2" t="s">
        <v>729</v>
      </c>
      <c r="L564" s="51"/>
      <c r="M564" s="7"/>
      <c r="N564" s="21"/>
      <c r="O564" s="5"/>
      <c r="P564" s="5"/>
      <c r="Q564" s="7">
        <f t="shared" si="51"/>
        <v>0</v>
      </c>
      <c r="R564" s="6">
        <f t="shared" si="55"/>
        <v>0</v>
      </c>
      <c r="S564" s="368"/>
      <c r="T564" s="54">
        <f t="shared" si="52"/>
        <v>0</v>
      </c>
      <c r="U564" s="54">
        <f t="shared" si="53"/>
        <v>0</v>
      </c>
      <c r="V564" s="54">
        <f t="shared" si="54"/>
        <v>0</v>
      </c>
    </row>
    <row r="565" spans="1:22" x14ac:dyDescent="0.2">
      <c r="A565" s="11">
        <f>IF(M565="","",SUBTOTAL(3,$M$5:M565))</f>
        <v>177</v>
      </c>
      <c r="B565" s="370"/>
      <c r="C565" s="371" t="s">
        <v>14</v>
      </c>
      <c r="D565" s="369" t="s">
        <v>334</v>
      </c>
      <c r="E565" s="369" t="s">
        <v>334</v>
      </c>
      <c r="F565" s="369" t="s">
        <v>12</v>
      </c>
      <c r="G565" s="46">
        <f>[1]TH!$I$381</f>
        <v>132</v>
      </c>
      <c r="H565" s="369">
        <v>131</v>
      </c>
      <c r="I565" s="39">
        <f t="shared" si="50"/>
        <v>1</v>
      </c>
      <c r="J565" s="373"/>
      <c r="K565" s="4" t="s">
        <v>357</v>
      </c>
      <c r="L565" s="52">
        <f>'[1]Don gia'!$R$380</f>
        <v>18933200</v>
      </c>
      <c r="M565" s="8">
        <f>+'[2]TH lop 6'!$E$266</f>
        <v>18500000</v>
      </c>
      <c r="N565" s="21"/>
      <c r="O565" s="17"/>
      <c r="P565" s="17"/>
      <c r="Q565" s="7">
        <f t="shared" si="51"/>
        <v>18500000</v>
      </c>
      <c r="R565" s="6">
        <f t="shared" si="55"/>
        <v>2423500000</v>
      </c>
      <c r="S565" s="9"/>
      <c r="T565" s="54">
        <f t="shared" si="52"/>
        <v>433200</v>
      </c>
      <c r="U565" s="54">
        <f t="shared" si="53"/>
        <v>2499182400</v>
      </c>
      <c r="V565" s="54">
        <f t="shared" si="54"/>
        <v>2442000000</v>
      </c>
    </row>
    <row r="566" spans="1:22" x14ac:dyDescent="0.2">
      <c r="A566" s="11" t="str">
        <f>IF(M566="","",SUBTOTAL(3,$M$5:M566))</f>
        <v/>
      </c>
      <c r="B566" s="370"/>
      <c r="C566" s="371"/>
      <c r="D566" s="369"/>
      <c r="E566" s="369"/>
      <c r="F566" s="369"/>
      <c r="G566" s="47"/>
      <c r="H566" s="369"/>
      <c r="I566" s="39">
        <f t="shared" si="50"/>
        <v>0</v>
      </c>
      <c r="J566" s="373"/>
      <c r="K566" s="4" t="s">
        <v>358</v>
      </c>
      <c r="L566" s="52"/>
      <c r="M566" s="8"/>
      <c r="N566" s="21"/>
      <c r="O566" s="17"/>
      <c r="P566" s="17"/>
      <c r="Q566" s="7">
        <f t="shared" si="51"/>
        <v>0</v>
      </c>
      <c r="R566" s="6">
        <f t="shared" si="55"/>
        <v>0</v>
      </c>
      <c r="S566" s="9"/>
      <c r="T566" s="54">
        <f t="shared" si="52"/>
        <v>0</v>
      </c>
      <c r="U566" s="54">
        <f t="shared" si="53"/>
        <v>0</v>
      </c>
      <c r="V566" s="54">
        <f t="shared" si="54"/>
        <v>0</v>
      </c>
    </row>
    <row r="567" spans="1:22" x14ac:dyDescent="0.2">
      <c r="A567" s="11" t="str">
        <f>IF(M567="","",SUBTOTAL(3,$M$5:M567))</f>
        <v/>
      </c>
      <c r="B567" s="370"/>
      <c r="C567" s="371"/>
      <c r="D567" s="369"/>
      <c r="E567" s="369"/>
      <c r="F567" s="369"/>
      <c r="G567" s="47"/>
      <c r="H567" s="369"/>
      <c r="I567" s="39">
        <f t="shared" si="50"/>
        <v>0</v>
      </c>
      <c r="J567" s="373"/>
      <c r="K567" s="4" t="s">
        <v>359</v>
      </c>
      <c r="L567" s="52"/>
      <c r="M567" s="8"/>
      <c r="N567" s="21"/>
      <c r="O567" s="17"/>
      <c r="P567" s="17"/>
      <c r="Q567" s="7">
        <f t="shared" si="51"/>
        <v>0</v>
      </c>
      <c r="R567" s="6">
        <f t="shared" si="55"/>
        <v>0</v>
      </c>
      <c r="S567" s="13"/>
      <c r="T567" s="54">
        <f t="shared" si="52"/>
        <v>0</v>
      </c>
      <c r="U567" s="54">
        <f t="shared" si="53"/>
        <v>0</v>
      </c>
      <c r="V567" s="54">
        <f t="shared" si="54"/>
        <v>0</v>
      </c>
    </row>
    <row r="568" spans="1:22" x14ac:dyDescent="0.2">
      <c r="A568" s="11" t="str">
        <f>IF(M568="","",SUBTOTAL(3,$M$5:M568))</f>
        <v/>
      </c>
      <c r="B568" s="370"/>
      <c r="C568" s="371"/>
      <c r="D568" s="369"/>
      <c r="E568" s="369"/>
      <c r="F568" s="369"/>
      <c r="G568" s="47"/>
      <c r="H568" s="369"/>
      <c r="I568" s="39">
        <f t="shared" si="50"/>
        <v>0</v>
      </c>
      <c r="J568" s="373"/>
      <c r="K568" s="4" t="s">
        <v>360</v>
      </c>
      <c r="L568" s="52"/>
      <c r="M568" s="8"/>
      <c r="N568" s="21"/>
      <c r="O568" s="17"/>
      <c r="P568" s="17"/>
      <c r="Q568" s="7">
        <f t="shared" si="51"/>
        <v>0</v>
      </c>
      <c r="R568" s="6">
        <f t="shared" si="55"/>
        <v>0</v>
      </c>
      <c r="S568" s="13"/>
      <c r="T568" s="54">
        <f t="shared" si="52"/>
        <v>0</v>
      </c>
      <c r="U568" s="54">
        <f t="shared" si="53"/>
        <v>0</v>
      </c>
      <c r="V568" s="54">
        <f t="shared" si="54"/>
        <v>0</v>
      </c>
    </row>
    <row r="569" spans="1:22" x14ac:dyDescent="0.2">
      <c r="A569" s="11" t="str">
        <f>IF(M569="","",SUBTOTAL(3,$M$5:M569))</f>
        <v/>
      </c>
      <c r="B569" s="370"/>
      <c r="C569" s="371"/>
      <c r="D569" s="369"/>
      <c r="E569" s="369"/>
      <c r="F569" s="369"/>
      <c r="G569" s="47"/>
      <c r="H569" s="369"/>
      <c r="I569" s="39">
        <f t="shared" si="50"/>
        <v>0</v>
      </c>
      <c r="J569" s="373"/>
      <c r="K569" s="4" t="s">
        <v>361</v>
      </c>
      <c r="L569" s="52"/>
      <c r="M569" s="8"/>
      <c r="N569" s="21"/>
      <c r="O569" s="17"/>
      <c r="P569" s="17"/>
      <c r="Q569" s="7">
        <f t="shared" si="51"/>
        <v>0</v>
      </c>
      <c r="R569" s="6">
        <f t="shared" si="55"/>
        <v>0</v>
      </c>
      <c r="S569" s="13"/>
      <c r="T569" s="54">
        <f t="shared" si="52"/>
        <v>0</v>
      </c>
      <c r="U569" s="54">
        <f t="shared" si="53"/>
        <v>0</v>
      </c>
      <c r="V569" s="54">
        <f t="shared" si="54"/>
        <v>0</v>
      </c>
    </row>
    <row r="570" spans="1:22" x14ac:dyDescent="0.2">
      <c r="A570" s="11" t="str">
        <f>IF(M570="","",SUBTOTAL(3,$M$5:M570))</f>
        <v/>
      </c>
      <c r="B570" s="370"/>
      <c r="C570" s="371"/>
      <c r="D570" s="369"/>
      <c r="E570" s="369"/>
      <c r="F570" s="369"/>
      <c r="G570" s="47"/>
      <c r="H570" s="369"/>
      <c r="I570" s="39">
        <f t="shared" si="50"/>
        <v>0</v>
      </c>
      <c r="J570" s="373"/>
      <c r="K570" s="4" t="s">
        <v>362</v>
      </c>
      <c r="L570" s="52"/>
      <c r="M570" s="8"/>
      <c r="N570" s="21"/>
      <c r="O570" s="17"/>
      <c r="P570" s="17"/>
      <c r="Q570" s="7">
        <f t="shared" si="51"/>
        <v>0</v>
      </c>
      <c r="R570" s="6">
        <f t="shared" si="55"/>
        <v>0</v>
      </c>
      <c r="S570" s="13"/>
      <c r="T570" s="54">
        <f t="shared" si="52"/>
        <v>0</v>
      </c>
      <c r="U570" s="54">
        <f t="shared" si="53"/>
        <v>0</v>
      </c>
      <c r="V570" s="54">
        <f t="shared" si="54"/>
        <v>0</v>
      </c>
    </row>
    <row r="571" spans="1:22" x14ac:dyDescent="0.2">
      <c r="A571" s="11" t="str">
        <f>IF(M571="","",SUBTOTAL(3,$M$5:M571))</f>
        <v/>
      </c>
      <c r="B571" s="12" t="s">
        <v>38</v>
      </c>
      <c r="C571" s="40" t="s">
        <v>39</v>
      </c>
      <c r="D571" s="37"/>
      <c r="E571" s="37"/>
      <c r="F571" s="37"/>
      <c r="G571" s="45"/>
      <c r="H571" s="35"/>
      <c r="I571" s="39">
        <f t="shared" si="50"/>
        <v>0</v>
      </c>
      <c r="J571" s="9"/>
      <c r="K571" s="2"/>
      <c r="L571" s="51"/>
      <c r="M571" s="7"/>
      <c r="N571" s="21"/>
      <c r="O571" s="5"/>
      <c r="P571" s="5"/>
      <c r="Q571" s="7">
        <f t="shared" si="51"/>
        <v>0</v>
      </c>
      <c r="R571" s="6">
        <f t="shared" si="55"/>
        <v>0</v>
      </c>
      <c r="S571" s="9"/>
      <c r="T571" s="54">
        <f t="shared" si="52"/>
        <v>0</v>
      </c>
      <c r="U571" s="54">
        <f t="shared" si="53"/>
        <v>0</v>
      </c>
      <c r="V571" s="54">
        <f t="shared" si="54"/>
        <v>0</v>
      </c>
    </row>
    <row r="572" spans="1:22" x14ac:dyDescent="0.2">
      <c r="A572" s="11" t="str">
        <f>IF(M572="","",SUBTOTAL(3,$M$5:M572))</f>
        <v/>
      </c>
      <c r="B572" s="12" t="s">
        <v>21</v>
      </c>
      <c r="C572" s="40" t="s">
        <v>46</v>
      </c>
      <c r="D572" s="37"/>
      <c r="E572" s="37"/>
      <c r="F572" s="37"/>
      <c r="G572" s="45"/>
      <c r="H572" s="35"/>
      <c r="I572" s="39">
        <f t="shared" si="50"/>
        <v>0</v>
      </c>
      <c r="J572" s="9"/>
      <c r="K572" s="2"/>
      <c r="L572" s="51"/>
      <c r="M572" s="7"/>
      <c r="N572" s="21"/>
      <c r="O572" s="5"/>
      <c r="P572" s="5"/>
      <c r="Q572" s="7">
        <f t="shared" si="51"/>
        <v>0</v>
      </c>
      <c r="R572" s="6">
        <f t="shared" si="55"/>
        <v>0</v>
      </c>
      <c r="S572" s="9"/>
      <c r="T572" s="54">
        <f t="shared" si="52"/>
        <v>0</v>
      </c>
      <c r="U572" s="54">
        <f t="shared" si="53"/>
        <v>0</v>
      </c>
      <c r="V572" s="54">
        <f t="shared" si="54"/>
        <v>0</v>
      </c>
    </row>
    <row r="573" spans="1:22" x14ac:dyDescent="0.2">
      <c r="A573" s="11" t="str">
        <f>IF(M573="","",SUBTOTAL(3,$M$5:M573))</f>
        <v/>
      </c>
      <c r="B573" s="12">
        <v>1</v>
      </c>
      <c r="C573" s="40" t="s">
        <v>239</v>
      </c>
      <c r="D573" s="37"/>
      <c r="E573" s="37"/>
      <c r="F573" s="37"/>
      <c r="G573" s="45"/>
      <c r="H573" s="35"/>
      <c r="I573" s="39">
        <f t="shared" si="50"/>
        <v>0</v>
      </c>
      <c r="J573" s="9"/>
      <c r="K573" s="2"/>
      <c r="L573" s="51"/>
      <c r="M573" s="7"/>
      <c r="N573" s="21"/>
      <c r="O573" s="5"/>
      <c r="P573" s="5"/>
      <c r="Q573" s="7">
        <f t="shared" si="51"/>
        <v>0</v>
      </c>
      <c r="R573" s="6">
        <f t="shared" si="55"/>
        <v>0</v>
      </c>
      <c r="S573" s="9"/>
      <c r="T573" s="54">
        <f t="shared" si="52"/>
        <v>0</v>
      </c>
      <c r="U573" s="54">
        <f t="shared" si="53"/>
        <v>0</v>
      </c>
      <c r="V573" s="54">
        <f t="shared" si="54"/>
        <v>0</v>
      </c>
    </row>
    <row r="574" spans="1:22" ht="25.5" x14ac:dyDescent="0.2">
      <c r="A574" s="11">
        <f>IF(M574="","",SUBTOTAL(3,$M$5:M574))</f>
        <v>178</v>
      </c>
      <c r="B574" s="11"/>
      <c r="C574" s="38" t="s">
        <v>240</v>
      </c>
      <c r="D574" s="35" t="s">
        <v>334</v>
      </c>
      <c r="E574" s="35"/>
      <c r="F574" s="35" t="s">
        <v>49</v>
      </c>
      <c r="G574" s="44">
        <f>[1]TH!$I$388</f>
        <v>156</v>
      </c>
      <c r="H574" s="35">
        <v>147</v>
      </c>
      <c r="I574" s="39">
        <f t="shared" si="50"/>
        <v>9</v>
      </c>
      <c r="J574" s="9" t="s">
        <v>387</v>
      </c>
      <c r="K574" s="2" t="s">
        <v>730</v>
      </c>
      <c r="L574" s="51">
        <f>'[1]Don gia'!$R$387</f>
        <v>26764</v>
      </c>
      <c r="M574" s="7">
        <f>+'[2]TH lop 6'!$E$270</f>
        <v>16905</v>
      </c>
      <c r="N574" s="21">
        <f>'[3]Lớp 6'!$I$343</f>
        <v>27000</v>
      </c>
      <c r="O574" s="5"/>
      <c r="P574" s="5">
        <f>+[4]L6!$I$529</f>
        <v>33400</v>
      </c>
      <c r="Q574" s="7">
        <f t="shared" si="51"/>
        <v>16905</v>
      </c>
      <c r="R574" s="6">
        <f t="shared" si="55"/>
        <v>2485035</v>
      </c>
      <c r="S574" s="9"/>
      <c r="T574" s="54">
        <f t="shared" si="52"/>
        <v>9859</v>
      </c>
      <c r="U574" s="54">
        <f t="shared" si="53"/>
        <v>4175184</v>
      </c>
      <c r="V574" s="54">
        <f t="shared" si="54"/>
        <v>2637180</v>
      </c>
    </row>
    <row r="575" spans="1:22" ht="12.75" customHeight="1" x14ac:dyDescent="0.2">
      <c r="A575" s="11">
        <f>IF(M575="","",SUBTOTAL(3,$M$5:M575))</f>
        <v>179</v>
      </c>
      <c r="B575" s="370"/>
      <c r="C575" s="371" t="s">
        <v>241</v>
      </c>
      <c r="D575" s="369" t="s">
        <v>334</v>
      </c>
      <c r="E575" s="369"/>
      <c r="F575" s="369" t="s">
        <v>49</v>
      </c>
      <c r="G575" s="44">
        <f>[1]TH!$I$389</f>
        <v>157</v>
      </c>
      <c r="H575" s="369">
        <v>148</v>
      </c>
      <c r="I575" s="39">
        <f t="shared" si="50"/>
        <v>9</v>
      </c>
      <c r="J575" s="368" t="s">
        <v>387</v>
      </c>
      <c r="K575" s="372" t="s">
        <v>731</v>
      </c>
      <c r="L575" s="51">
        <f>'[1]Don gia'!$R$388</f>
        <v>26764</v>
      </c>
      <c r="M575" s="7">
        <f>+'[2]TH lop 6'!$E$271</f>
        <v>16905</v>
      </c>
      <c r="N575" s="21">
        <f>'[3]Lớp 6'!$I$345</f>
        <v>27000</v>
      </c>
      <c r="O575" s="5"/>
      <c r="P575" s="5">
        <f>+[4]L6!$I$530</f>
        <v>33400</v>
      </c>
      <c r="Q575" s="7">
        <f t="shared" si="51"/>
        <v>16905</v>
      </c>
      <c r="R575" s="6">
        <f t="shared" si="55"/>
        <v>2501940</v>
      </c>
      <c r="S575" s="9"/>
      <c r="T575" s="54">
        <f t="shared" si="52"/>
        <v>9859</v>
      </c>
      <c r="U575" s="54">
        <f t="shared" si="53"/>
        <v>4201948</v>
      </c>
      <c r="V575" s="54">
        <f t="shared" si="54"/>
        <v>2654085</v>
      </c>
    </row>
    <row r="576" spans="1:22" x14ac:dyDescent="0.2">
      <c r="A576" s="11" t="str">
        <f>IF(M576="","",SUBTOTAL(3,$M$5:M576))</f>
        <v/>
      </c>
      <c r="B576" s="370"/>
      <c r="C576" s="371"/>
      <c r="D576" s="369"/>
      <c r="E576" s="369"/>
      <c r="F576" s="369"/>
      <c r="G576" s="44"/>
      <c r="H576" s="369"/>
      <c r="I576" s="39">
        <f t="shared" si="50"/>
        <v>0</v>
      </c>
      <c r="J576" s="368"/>
      <c r="K576" s="372"/>
      <c r="L576" s="51"/>
      <c r="M576" s="7"/>
      <c r="N576" s="21"/>
      <c r="O576" s="5"/>
      <c r="P576" s="5"/>
      <c r="Q576" s="7">
        <f t="shared" si="51"/>
        <v>0</v>
      </c>
      <c r="R576" s="6">
        <f t="shared" si="55"/>
        <v>0</v>
      </c>
      <c r="S576" s="9"/>
      <c r="T576" s="54">
        <f t="shared" si="52"/>
        <v>0</v>
      </c>
      <c r="U576" s="54">
        <f t="shared" si="53"/>
        <v>0</v>
      </c>
      <c r="V576" s="54">
        <f t="shared" si="54"/>
        <v>0</v>
      </c>
    </row>
    <row r="577" spans="1:22" ht="12.75" customHeight="1" x14ac:dyDescent="0.2">
      <c r="A577" s="11">
        <f>IF(M577="","",SUBTOTAL(3,$M$5:M577))</f>
        <v>180</v>
      </c>
      <c r="B577" s="370"/>
      <c r="C577" s="371" t="s">
        <v>242</v>
      </c>
      <c r="D577" s="369" t="s">
        <v>334</v>
      </c>
      <c r="E577" s="369"/>
      <c r="F577" s="369" t="s">
        <v>49</v>
      </c>
      <c r="G577" s="44">
        <f>[1]TH!$I$390</f>
        <v>151</v>
      </c>
      <c r="H577" s="369">
        <v>146</v>
      </c>
      <c r="I577" s="39">
        <f t="shared" si="50"/>
        <v>5</v>
      </c>
      <c r="J577" s="368" t="s">
        <v>387</v>
      </c>
      <c r="K577" s="372" t="s">
        <v>732</v>
      </c>
      <c r="L577" s="51">
        <f>'[1]Don gia'!$R$389</f>
        <v>26679</v>
      </c>
      <c r="M577" s="7">
        <f>+'[2]TH lop 6'!$E$272</f>
        <v>16905</v>
      </c>
      <c r="N577" s="21">
        <f>'[3]Lớp 6'!$I$348</f>
        <v>27000</v>
      </c>
      <c r="O577" s="5"/>
      <c r="P577" s="5">
        <f>+[4]L6!$I$532</f>
        <v>33400</v>
      </c>
      <c r="Q577" s="7">
        <f t="shared" si="51"/>
        <v>16905</v>
      </c>
      <c r="R577" s="6">
        <f t="shared" si="55"/>
        <v>2468130</v>
      </c>
      <c r="S577" s="9"/>
      <c r="T577" s="54">
        <f t="shared" si="52"/>
        <v>9774</v>
      </c>
      <c r="U577" s="54">
        <f t="shared" si="53"/>
        <v>4028529</v>
      </c>
      <c r="V577" s="54">
        <f t="shared" si="54"/>
        <v>2552655</v>
      </c>
    </row>
    <row r="578" spans="1:22" x14ac:dyDescent="0.2">
      <c r="A578" s="11" t="str">
        <f>IF(M578="","",SUBTOTAL(3,$M$5:M578))</f>
        <v/>
      </c>
      <c r="B578" s="370"/>
      <c r="C578" s="371"/>
      <c r="D578" s="369"/>
      <c r="E578" s="369"/>
      <c r="F578" s="369"/>
      <c r="G578" s="45"/>
      <c r="H578" s="369"/>
      <c r="I578" s="39">
        <f t="shared" si="50"/>
        <v>0</v>
      </c>
      <c r="J578" s="368"/>
      <c r="K578" s="372"/>
      <c r="L578" s="51"/>
      <c r="M578" s="7"/>
      <c r="N578" s="21"/>
      <c r="O578" s="5"/>
      <c r="P578" s="5"/>
      <c r="Q578" s="7">
        <f t="shared" si="51"/>
        <v>0</v>
      </c>
      <c r="R578" s="6">
        <f t="shared" si="55"/>
        <v>0</v>
      </c>
      <c r="S578" s="9"/>
      <c r="T578" s="54">
        <f t="shared" si="52"/>
        <v>0</v>
      </c>
      <c r="U578" s="54">
        <f t="shared" si="53"/>
        <v>0</v>
      </c>
      <c r="V578" s="54">
        <f t="shared" si="54"/>
        <v>0</v>
      </c>
    </row>
    <row r="579" spans="1:22" ht="12.75" customHeight="1" x14ac:dyDescent="0.2">
      <c r="A579" s="11">
        <f>IF(M579="","",SUBTOTAL(3,$M$5:M579))</f>
        <v>181</v>
      </c>
      <c r="B579" s="370"/>
      <c r="C579" s="371" t="s">
        <v>243</v>
      </c>
      <c r="D579" s="369" t="s">
        <v>334</v>
      </c>
      <c r="E579" s="369"/>
      <c r="F579" s="369" t="s">
        <v>49</v>
      </c>
      <c r="G579" s="44">
        <f>[1]TH!$I$391</f>
        <v>170</v>
      </c>
      <c r="H579" s="369">
        <v>164</v>
      </c>
      <c r="I579" s="39">
        <f t="shared" si="50"/>
        <v>6</v>
      </c>
      <c r="J579" s="368" t="s">
        <v>387</v>
      </c>
      <c r="K579" s="372" t="s">
        <v>733</v>
      </c>
      <c r="L579" s="51">
        <f>'[1]Don gia'!$R$390</f>
        <v>26679</v>
      </c>
      <c r="M579" s="7">
        <f>+'[2]TH lop 6'!$E$273</f>
        <v>16905</v>
      </c>
      <c r="N579" s="21">
        <f>'[3]Lớp 6'!$I$351</f>
        <v>27000</v>
      </c>
      <c r="O579" s="5"/>
      <c r="P579" s="5">
        <f>+[4]L6!$I$534</f>
        <v>33400</v>
      </c>
      <c r="Q579" s="7">
        <f t="shared" si="51"/>
        <v>16905</v>
      </c>
      <c r="R579" s="6">
        <f t="shared" si="55"/>
        <v>2772420</v>
      </c>
      <c r="S579" s="9"/>
      <c r="T579" s="54">
        <f t="shared" si="52"/>
        <v>9774</v>
      </c>
      <c r="U579" s="54">
        <f t="shared" si="53"/>
        <v>4535430</v>
      </c>
      <c r="V579" s="54">
        <f t="shared" si="54"/>
        <v>2873850</v>
      </c>
    </row>
    <row r="580" spans="1:22" x14ac:dyDescent="0.2">
      <c r="A580" s="11" t="str">
        <f>IF(M580="","",SUBTOTAL(3,$M$5:M580))</f>
        <v/>
      </c>
      <c r="B580" s="370"/>
      <c r="C580" s="371"/>
      <c r="D580" s="369"/>
      <c r="E580" s="369"/>
      <c r="F580" s="369"/>
      <c r="G580" s="45"/>
      <c r="H580" s="369"/>
      <c r="I580" s="39">
        <f t="shared" si="50"/>
        <v>0</v>
      </c>
      <c r="J580" s="368"/>
      <c r="K580" s="372"/>
      <c r="L580" s="51"/>
      <c r="M580" s="7"/>
      <c r="N580" s="21"/>
      <c r="O580" s="5"/>
      <c r="P580" s="5"/>
      <c r="Q580" s="7">
        <f t="shared" si="51"/>
        <v>0</v>
      </c>
      <c r="R580" s="6">
        <f t="shared" si="55"/>
        <v>0</v>
      </c>
      <c r="S580" s="9"/>
      <c r="T580" s="54">
        <f t="shared" si="52"/>
        <v>0</v>
      </c>
      <c r="U580" s="54">
        <f t="shared" si="53"/>
        <v>0</v>
      </c>
      <c r="V580" s="54">
        <f t="shared" si="54"/>
        <v>0</v>
      </c>
    </row>
    <row r="581" spans="1:22" x14ac:dyDescent="0.2">
      <c r="A581" s="11" t="str">
        <f>IF(M581="","",SUBTOTAL(3,$M$5:M581))</f>
        <v/>
      </c>
      <c r="B581" s="12">
        <v>2</v>
      </c>
      <c r="C581" s="40" t="s">
        <v>244</v>
      </c>
      <c r="D581" s="37"/>
      <c r="E581" s="37"/>
      <c r="F581" s="37"/>
      <c r="G581" s="45"/>
      <c r="H581" s="35"/>
      <c r="I581" s="39">
        <f t="shared" si="50"/>
        <v>0</v>
      </c>
      <c r="J581" s="9"/>
      <c r="K581" s="2"/>
      <c r="L581" s="51"/>
      <c r="M581" s="7"/>
      <c r="N581" s="21"/>
      <c r="O581" s="5"/>
      <c r="P581" s="5"/>
      <c r="Q581" s="7">
        <f t="shared" si="51"/>
        <v>0</v>
      </c>
      <c r="R581" s="6">
        <f t="shared" si="55"/>
        <v>0</v>
      </c>
      <c r="S581" s="9"/>
      <c r="T581" s="54">
        <f t="shared" si="52"/>
        <v>0</v>
      </c>
      <c r="U581" s="54">
        <f t="shared" si="53"/>
        <v>0</v>
      </c>
      <c r="V581" s="54">
        <f t="shared" si="54"/>
        <v>0</v>
      </c>
    </row>
    <row r="582" spans="1:22" ht="12.75" customHeight="1" x14ac:dyDescent="0.2">
      <c r="A582" s="11">
        <f>IF(M582="","",SUBTOTAL(3,$M$5:M582))</f>
        <v>182</v>
      </c>
      <c r="B582" s="370"/>
      <c r="C582" s="371" t="s">
        <v>245</v>
      </c>
      <c r="D582" s="369" t="s">
        <v>334</v>
      </c>
      <c r="E582" s="369"/>
      <c r="F582" s="369" t="s">
        <v>49</v>
      </c>
      <c r="G582" s="44">
        <f>[1]TH!$I$393</f>
        <v>162</v>
      </c>
      <c r="H582" s="369">
        <v>151</v>
      </c>
      <c r="I582" s="39">
        <f t="shared" ref="I582:I645" si="56">+G582-H582</f>
        <v>11</v>
      </c>
      <c r="J582" s="368" t="s">
        <v>387</v>
      </c>
      <c r="K582" s="372" t="s">
        <v>734</v>
      </c>
      <c r="L582" s="51">
        <f>'[1]Don gia'!$R$392</f>
        <v>26679</v>
      </c>
      <c r="M582" s="7">
        <f>+'[2]TH lop 6'!$E$275</f>
        <v>16905</v>
      </c>
      <c r="N582" s="21">
        <f>'[3]Lớp 6'!$I$355</f>
        <v>27000</v>
      </c>
      <c r="O582" s="5"/>
      <c r="P582" s="5">
        <f>+[4]L6!$I$537</f>
        <v>33400</v>
      </c>
      <c r="Q582" s="7">
        <f t="shared" ref="Q582:Q645" si="57">MIN(M582:P582)</f>
        <v>16905</v>
      </c>
      <c r="R582" s="6">
        <f t="shared" si="55"/>
        <v>2552655</v>
      </c>
      <c r="S582" s="9"/>
      <c r="T582" s="54">
        <f t="shared" ref="T582:T645" si="58">+L582-Q582</f>
        <v>9774</v>
      </c>
      <c r="U582" s="54">
        <f t="shared" ref="U582:U645" si="59">+G582*L582</f>
        <v>4321998</v>
      </c>
      <c r="V582" s="54">
        <f t="shared" ref="V582:V645" si="60">+G582*Q582</f>
        <v>2738610</v>
      </c>
    </row>
    <row r="583" spans="1:22" ht="26.25" customHeight="1" x14ac:dyDescent="0.2">
      <c r="A583" s="11" t="str">
        <f>IF(M583="","",SUBTOTAL(3,$M$5:M583))</f>
        <v/>
      </c>
      <c r="B583" s="370"/>
      <c r="C583" s="371"/>
      <c r="D583" s="369"/>
      <c r="E583" s="369"/>
      <c r="F583" s="369"/>
      <c r="G583" s="45"/>
      <c r="H583" s="369"/>
      <c r="I583" s="39">
        <f t="shared" si="56"/>
        <v>0</v>
      </c>
      <c r="J583" s="368"/>
      <c r="K583" s="372"/>
      <c r="L583" s="51"/>
      <c r="M583" s="7"/>
      <c r="N583" s="21"/>
      <c r="O583" s="5"/>
      <c r="P583" s="5"/>
      <c r="Q583" s="7">
        <f t="shared" si="57"/>
        <v>0</v>
      </c>
      <c r="R583" s="6">
        <f t="shared" si="55"/>
        <v>0</v>
      </c>
      <c r="S583" s="9"/>
      <c r="T583" s="54">
        <f t="shared" si="58"/>
        <v>0</v>
      </c>
      <c r="U583" s="54">
        <f t="shared" si="59"/>
        <v>0</v>
      </c>
      <c r="V583" s="54">
        <f t="shared" si="60"/>
        <v>0</v>
      </c>
    </row>
    <row r="584" spans="1:22" ht="38.25" x14ac:dyDescent="0.2">
      <c r="A584" s="11">
        <f>IF(M584="","",SUBTOTAL(3,$M$5:M584))</f>
        <v>183</v>
      </c>
      <c r="B584" s="11"/>
      <c r="C584" s="38" t="s">
        <v>246</v>
      </c>
      <c r="D584" s="35" t="s">
        <v>334</v>
      </c>
      <c r="E584" s="35"/>
      <c r="F584" s="35" t="s">
        <v>49</v>
      </c>
      <c r="G584" s="44">
        <f>[1]TH!$I$394</f>
        <v>167</v>
      </c>
      <c r="H584" s="35">
        <v>156</v>
      </c>
      <c r="I584" s="39">
        <f t="shared" si="56"/>
        <v>11</v>
      </c>
      <c r="J584" s="9" t="s">
        <v>387</v>
      </c>
      <c r="K584" s="2" t="s">
        <v>735</v>
      </c>
      <c r="L584" s="51">
        <f>'[1]Don gia'!$R$393</f>
        <v>26679</v>
      </c>
      <c r="M584" s="7">
        <f>+'[2]TH lop 6'!$E$276</f>
        <v>16905</v>
      </c>
      <c r="N584" s="21">
        <f>'[3]Lớp 6'!$I$358</f>
        <v>27000</v>
      </c>
      <c r="O584" s="5"/>
      <c r="P584" s="5">
        <f>+[4]L6!$I$539</f>
        <v>33400</v>
      </c>
      <c r="Q584" s="7">
        <f t="shared" si="57"/>
        <v>16905</v>
      </c>
      <c r="R584" s="6">
        <f t="shared" si="55"/>
        <v>2637180</v>
      </c>
      <c r="S584" s="9"/>
      <c r="T584" s="54">
        <f t="shared" si="58"/>
        <v>9774</v>
      </c>
      <c r="U584" s="54">
        <f t="shared" si="59"/>
        <v>4455393</v>
      </c>
      <c r="V584" s="54">
        <f t="shared" si="60"/>
        <v>2823135</v>
      </c>
    </row>
    <row r="585" spans="1:22" ht="38.25" x14ac:dyDescent="0.2">
      <c r="A585" s="11">
        <f>IF(M585="","",SUBTOTAL(3,$M$5:M585))</f>
        <v>184</v>
      </c>
      <c r="B585" s="11"/>
      <c r="C585" s="38" t="s">
        <v>247</v>
      </c>
      <c r="D585" s="35" t="s">
        <v>334</v>
      </c>
      <c r="E585" s="35"/>
      <c r="F585" s="35" t="s">
        <v>49</v>
      </c>
      <c r="G585" s="44">
        <f>[1]TH!$I$395</f>
        <v>169</v>
      </c>
      <c r="H585" s="35">
        <v>158</v>
      </c>
      <c r="I585" s="39">
        <f t="shared" si="56"/>
        <v>11</v>
      </c>
      <c r="J585" s="9" t="s">
        <v>387</v>
      </c>
      <c r="K585" s="2" t="s">
        <v>736</v>
      </c>
      <c r="L585" s="51">
        <f>'[1]Don gia'!$R$394</f>
        <v>26679</v>
      </c>
      <c r="M585" s="7">
        <f>+'[2]TH lop 6'!$E$277</f>
        <v>16905</v>
      </c>
      <c r="N585" s="21">
        <f>'[3]Lớp 6'!$I$360</f>
        <v>27000</v>
      </c>
      <c r="O585" s="5"/>
      <c r="P585" s="5">
        <f>+[4]L6!$I$540</f>
        <v>33400</v>
      </c>
      <c r="Q585" s="7">
        <f t="shared" si="57"/>
        <v>16905</v>
      </c>
      <c r="R585" s="6">
        <f t="shared" si="55"/>
        <v>2670990</v>
      </c>
      <c r="S585" s="9"/>
      <c r="T585" s="54">
        <f t="shared" si="58"/>
        <v>9774</v>
      </c>
      <c r="U585" s="54">
        <f t="shared" si="59"/>
        <v>4508751</v>
      </c>
      <c r="V585" s="54">
        <f t="shared" si="60"/>
        <v>2856945</v>
      </c>
    </row>
    <row r="586" spans="1:22" x14ac:dyDescent="0.2">
      <c r="A586" s="11" t="str">
        <f>IF(M586="","",SUBTOTAL(3,$M$5:M586))</f>
        <v/>
      </c>
      <c r="B586" s="12">
        <v>3</v>
      </c>
      <c r="C586" s="40" t="s">
        <v>248</v>
      </c>
      <c r="D586" s="37"/>
      <c r="E586" s="37"/>
      <c r="F586" s="37"/>
      <c r="G586" s="45"/>
      <c r="H586" s="35"/>
      <c r="I586" s="39">
        <f t="shared" si="56"/>
        <v>0</v>
      </c>
      <c r="J586" s="9"/>
      <c r="K586" s="2"/>
      <c r="L586" s="51"/>
      <c r="M586" s="7"/>
      <c r="N586" s="21"/>
      <c r="O586" s="5"/>
      <c r="P586" s="5"/>
      <c r="Q586" s="7">
        <f t="shared" si="57"/>
        <v>0</v>
      </c>
      <c r="R586" s="6">
        <f t="shared" si="55"/>
        <v>0</v>
      </c>
      <c r="S586" s="9"/>
      <c r="T586" s="54">
        <f t="shared" si="58"/>
        <v>0</v>
      </c>
      <c r="U586" s="54">
        <f t="shared" si="59"/>
        <v>0</v>
      </c>
      <c r="V586" s="54">
        <f t="shared" si="60"/>
        <v>0</v>
      </c>
    </row>
    <row r="587" spans="1:22" ht="12.75" customHeight="1" x14ac:dyDescent="0.2">
      <c r="A587" s="11">
        <f>IF(M587="","",SUBTOTAL(3,$M$5:M587))</f>
        <v>185</v>
      </c>
      <c r="B587" s="370"/>
      <c r="C587" s="371" t="s">
        <v>249</v>
      </c>
      <c r="D587" s="369" t="s">
        <v>334</v>
      </c>
      <c r="E587" s="369"/>
      <c r="F587" s="369" t="s">
        <v>49</v>
      </c>
      <c r="G587" s="44">
        <f>[1]TH!$I$397</f>
        <v>174</v>
      </c>
      <c r="H587" s="369">
        <v>163</v>
      </c>
      <c r="I587" s="39">
        <f t="shared" si="56"/>
        <v>11</v>
      </c>
      <c r="J587" s="368" t="s">
        <v>387</v>
      </c>
      <c r="K587" s="372" t="s">
        <v>737</v>
      </c>
      <c r="L587" s="51">
        <f>'[1]Don gia'!$R$396</f>
        <v>26679</v>
      </c>
      <c r="M587" s="7">
        <f>+'[2]TH lop 6'!$E$279</f>
        <v>16905</v>
      </c>
      <c r="N587" s="21">
        <f>'[3]Lớp 6'!$I$363</f>
        <v>27000</v>
      </c>
      <c r="O587" s="5"/>
      <c r="P587" s="5">
        <f>+[4]L6!$I$542</f>
        <v>33400</v>
      </c>
      <c r="Q587" s="7">
        <f t="shared" si="57"/>
        <v>16905</v>
      </c>
      <c r="R587" s="6">
        <f t="shared" si="55"/>
        <v>2755515</v>
      </c>
      <c r="S587" s="9"/>
      <c r="T587" s="54">
        <f t="shared" si="58"/>
        <v>9774</v>
      </c>
      <c r="U587" s="54">
        <f t="shared" si="59"/>
        <v>4642146</v>
      </c>
      <c r="V587" s="54">
        <f t="shared" si="60"/>
        <v>2941470</v>
      </c>
    </row>
    <row r="588" spans="1:22" x14ac:dyDescent="0.2">
      <c r="A588" s="11" t="str">
        <f>IF(M588="","",SUBTOTAL(3,$M$5:M588))</f>
        <v/>
      </c>
      <c r="B588" s="370"/>
      <c r="C588" s="371"/>
      <c r="D588" s="369"/>
      <c r="E588" s="369"/>
      <c r="F588" s="369"/>
      <c r="G588" s="45"/>
      <c r="H588" s="369"/>
      <c r="I588" s="39">
        <f t="shared" si="56"/>
        <v>0</v>
      </c>
      <c r="J588" s="368"/>
      <c r="K588" s="372"/>
      <c r="L588" s="51"/>
      <c r="M588" s="7"/>
      <c r="N588" s="21"/>
      <c r="O588" s="5"/>
      <c r="P588" s="5"/>
      <c r="Q588" s="7">
        <f t="shared" si="57"/>
        <v>0</v>
      </c>
      <c r="R588" s="6">
        <f t="shared" si="55"/>
        <v>0</v>
      </c>
      <c r="S588" s="9"/>
      <c r="T588" s="54">
        <f t="shared" si="58"/>
        <v>0</v>
      </c>
      <c r="U588" s="54">
        <f t="shared" si="59"/>
        <v>0</v>
      </c>
      <c r="V588" s="54">
        <f t="shared" si="60"/>
        <v>0</v>
      </c>
    </row>
    <row r="589" spans="1:22" ht="38.25" x14ac:dyDescent="0.2">
      <c r="A589" s="11">
        <f>IF(M589="","",SUBTOTAL(3,$M$5:M589))</f>
        <v>186</v>
      </c>
      <c r="B589" s="11"/>
      <c r="C589" s="38" t="s">
        <v>250</v>
      </c>
      <c r="D589" s="35" t="s">
        <v>334</v>
      </c>
      <c r="E589" s="35"/>
      <c r="F589" s="35" t="s">
        <v>49</v>
      </c>
      <c r="G589" s="44">
        <f>[1]TH!$I$398</f>
        <v>173</v>
      </c>
      <c r="H589" s="35">
        <v>162</v>
      </c>
      <c r="I589" s="39">
        <f t="shared" si="56"/>
        <v>11</v>
      </c>
      <c r="J589" s="9" t="s">
        <v>387</v>
      </c>
      <c r="K589" s="2" t="s">
        <v>738</v>
      </c>
      <c r="L589" s="51">
        <f>'[1]Don gia'!$R$397</f>
        <v>26679</v>
      </c>
      <c r="M589" s="7">
        <f>+'[2]TH lop 6'!$E$280</f>
        <v>16905</v>
      </c>
      <c r="N589" s="21">
        <f>'[3]Lớp 6'!$I$366</f>
        <v>27000</v>
      </c>
      <c r="O589" s="5"/>
      <c r="P589" s="5">
        <f>+[4]L6!$I$544</f>
        <v>33400</v>
      </c>
      <c r="Q589" s="7">
        <f t="shared" si="57"/>
        <v>16905</v>
      </c>
      <c r="R589" s="6">
        <f t="shared" si="55"/>
        <v>2738610</v>
      </c>
      <c r="S589" s="9"/>
      <c r="T589" s="54">
        <f t="shared" si="58"/>
        <v>9774</v>
      </c>
      <c r="U589" s="54">
        <f t="shared" si="59"/>
        <v>4615467</v>
      </c>
      <c r="V589" s="54">
        <f t="shared" si="60"/>
        <v>2924565</v>
      </c>
    </row>
    <row r="590" spans="1:22" ht="25.5" x14ac:dyDescent="0.2">
      <c r="A590" s="11">
        <f>IF(M590="","",SUBTOTAL(3,$M$5:M590))</f>
        <v>187</v>
      </c>
      <c r="B590" s="11"/>
      <c r="C590" s="38" t="s">
        <v>251</v>
      </c>
      <c r="D590" s="35" t="s">
        <v>334</v>
      </c>
      <c r="E590" s="35"/>
      <c r="F590" s="35" t="s">
        <v>49</v>
      </c>
      <c r="G590" s="44">
        <f>[1]TH!$I$399</f>
        <v>173</v>
      </c>
      <c r="H590" s="35">
        <v>162</v>
      </c>
      <c r="I590" s="39">
        <f t="shared" si="56"/>
        <v>11</v>
      </c>
      <c r="J590" s="9" t="s">
        <v>387</v>
      </c>
      <c r="K590" s="2" t="s">
        <v>739</v>
      </c>
      <c r="L590" s="51">
        <f>'[1]Don gia'!$R$398</f>
        <v>26679</v>
      </c>
      <c r="M590" s="7">
        <f>+'[2]TH lop 6'!$E$281</f>
        <v>16905</v>
      </c>
      <c r="N590" s="21">
        <f>'[3]Lớp 6'!$I$368</f>
        <v>27000</v>
      </c>
      <c r="O590" s="5"/>
      <c r="P590" s="5">
        <f>+[4]L6!$I$545</f>
        <v>33400</v>
      </c>
      <c r="Q590" s="7">
        <f t="shared" si="57"/>
        <v>16905</v>
      </c>
      <c r="R590" s="6">
        <f t="shared" si="55"/>
        <v>2738610</v>
      </c>
      <c r="S590" s="9"/>
      <c r="T590" s="54">
        <f t="shared" si="58"/>
        <v>9774</v>
      </c>
      <c r="U590" s="54">
        <f t="shared" si="59"/>
        <v>4615467</v>
      </c>
      <c r="V590" s="54">
        <f t="shared" si="60"/>
        <v>2924565</v>
      </c>
    </row>
    <row r="591" spans="1:22" x14ac:dyDescent="0.2">
      <c r="A591" s="11" t="str">
        <f>IF(M591="","",SUBTOTAL(3,$M$5:M591))</f>
        <v/>
      </c>
      <c r="B591" s="12">
        <v>4</v>
      </c>
      <c r="C591" s="40" t="s">
        <v>252</v>
      </c>
      <c r="D591" s="37"/>
      <c r="E591" s="37"/>
      <c r="F591" s="37"/>
      <c r="G591" s="45"/>
      <c r="H591" s="35"/>
      <c r="I591" s="39">
        <f t="shared" si="56"/>
        <v>0</v>
      </c>
      <c r="J591" s="9"/>
      <c r="K591" s="2"/>
      <c r="L591" s="51"/>
      <c r="M591" s="7"/>
      <c r="N591" s="21"/>
      <c r="O591" s="5"/>
      <c r="P591" s="5"/>
      <c r="Q591" s="7">
        <f t="shared" si="57"/>
        <v>0</v>
      </c>
      <c r="R591" s="6">
        <f t="shared" si="55"/>
        <v>0</v>
      </c>
      <c r="S591" s="9"/>
      <c r="T591" s="54">
        <f t="shared" si="58"/>
        <v>0</v>
      </c>
      <c r="U591" s="54">
        <f t="shared" si="59"/>
        <v>0</v>
      </c>
      <c r="V591" s="54">
        <f t="shared" si="60"/>
        <v>0</v>
      </c>
    </row>
    <row r="592" spans="1:22" ht="12.75" customHeight="1" x14ac:dyDescent="0.2">
      <c r="A592" s="11">
        <f>IF(M592="","",SUBTOTAL(3,$M$5:M592))</f>
        <v>188</v>
      </c>
      <c r="B592" s="370"/>
      <c r="C592" s="371" t="s">
        <v>253</v>
      </c>
      <c r="D592" s="369" t="s">
        <v>334</v>
      </c>
      <c r="E592" s="369"/>
      <c r="F592" s="369" t="s">
        <v>49</v>
      </c>
      <c r="G592" s="44">
        <f>[1]TH!$I$401</f>
        <v>151</v>
      </c>
      <c r="H592" s="369">
        <v>143</v>
      </c>
      <c r="I592" s="39">
        <f t="shared" si="56"/>
        <v>8</v>
      </c>
      <c r="J592" s="368" t="s">
        <v>387</v>
      </c>
      <c r="K592" s="372" t="s">
        <v>740</v>
      </c>
      <c r="L592" s="51">
        <f>'[1]Don gia'!$R$400</f>
        <v>26679</v>
      </c>
      <c r="M592" s="7">
        <f>+'[2]TH lop 6'!$E$283</f>
        <v>16905</v>
      </c>
      <c r="N592" s="21">
        <f>'[3]Lớp 6'!$I$371</f>
        <v>27500</v>
      </c>
      <c r="O592" s="5"/>
      <c r="P592" s="5">
        <f>+[4]L6!$I$547</f>
        <v>33500</v>
      </c>
      <c r="Q592" s="7">
        <f t="shared" si="57"/>
        <v>16905</v>
      </c>
      <c r="R592" s="6">
        <f t="shared" si="55"/>
        <v>2417415</v>
      </c>
      <c r="S592" s="9"/>
      <c r="T592" s="54">
        <f t="shared" si="58"/>
        <v>9774</v>
      </c>
      <c r="U592" s="54">
        <f t="shared" si="59"/>
        <v>4028529</v>
      </c>
      <c r="V592" s="54">
        <f t="shared" si="60"/>
        <v>2552655</v>
      </c>
    </row>
    <row r="593" spans="1:22" x14ac:dyDescent="0.2">
      <c r="A593" s="11">
        <f>IF(M593="","",SUBTOTAL(3,$M$5:M593))</f>
        <v>189</v>
      </c>
      <c r="B593" s="370"/>
      <c r="C593" s="371"/>
      <c r="D593" s="369"/>
      <c r="E593" s="369"/>
      <c r="F593" s="369"/>
      <c r="G593" s="45"/>
      <c r="H593" s="369"/>
      <c r="I593" s="39">
        <f t="shared" si="56"/>
        <v>0</v>
      </c>
      <c r="J593" s="368"/>
      <c r="K593" s="372"/>
      <c r="L593" s="51"/>
      <c r="M593" s="7">
        <f>+'[2]TH lop 6'!$E$284</f>
        <v>16905</v>
      </c>
      <c r="N593" s="21"/>
      <c r="O593" s="5"/>
      <c r="P593" s="5"/>
      <c r="Q593" s="7">
        <f t="shared" si="57"/>
        <v>16905</v>
      </c>
      <c r="R593" s="6">
        <f t="shared" si="55"/>
        <v>0</v>
      </c>
      <c r="S593" s="9"/>
      <c r="T593" s="54">
        <f t="shared" si="58"/>
        <v>-16905</v>
      </c>
      <c r="U593" s="54">
        <f t="shared" si="59"/>
        <v>0</v>
      </c>
      <c r="V593" s="54">
        <f t="shared" si="60"/>
        <v>0</v>
      </c>
    </row>
    <row r="594" spans="1:22" ht="12.75" customHeight="1" x14ac:dyDescent="0.2">
      <c r="A594" s="11" t="str">
        <f>IF(M594="","",SUBTOTAL(3,$M$5:M594))</f>
        <v/>
      </c>
      <c r="B594" s="370"/>
      <c r="C594" s="371" t="s">
        <v>254</v>
      </c>
      <c r="D594" s="369" t="s">
        <v>334</v>
      </c>
      <c r="E594" s="369"/>
      <c r="F594" s="369" t="s">
        <v>49</v>
      </c>
      <c r="G594" s="44">
        <f>[1]TH!$I$402</f>
        <v>151</v>
      </c>
      <c r="H594" s="369">
        <v>143</v>
      </c>
      <c r="I594" s="39">
        <f t="shared" si="56"/>
        <v>8</v>
      </c>
      <c r="J594" s="368" t="s">
        <v>387</v>
      </c>
      <c r="K594" s="372" t="s">
        <v>741</v>
      </c>
      <c r="L594" s="51">
        <f>'[1]Don gia'!$R$401</f>
        <v>26679</v>
      </c>
      <c r="M594" s="7"/>
      <c r="N594" s="21">
        <f>'[3]Lớp 6'!$I$374</f>
        <v>27500</v>
      </c>
      <c r="O594" s="5"/>
      <c r="P594" s="5">
        <f>+[4]L6!$I$549</f>
        <v>33500</v>
      </c>
      <c r="Q594" s="7">
        <f t="shared" si="57"/>
        <v>27500</v>
      </c>
      <c r="R594" s="6">
        <f t="shared" si="55"/>
        <v>3932500</v>
      </c>
      <c r="S594" s="9"/>
      <c r="T594" s="54">
        <f t="shared" si="58"/>
        <v>-821</v>
      </c>
      <c r="U594" s="54">
        <f t="shared" si="59"/>
        <v>4028529</v>
      </c>
      <c r="V594" s="54">
        <f t="shared" si="60"/>
        <v>4152500</v>
      </c>
    </row>
    <row r="595" spans="1:22" x14ac:dyDescent="0.2">
      <c r="A595" s="11" t="str">
        <f>IF(M595="","",SUBTOTAL(3,$M$5:M595))</f>
        <v/>
      </c>
      <c r="B595" s="370"/>
      <c r="C595" s="371"/>
      <c r="D595" s="369"/>
      <c r="E595" s="369"/>
      <c r="F595" s="369"/>
      <c r="G595" s="45"/>
      <c r="H595" s="369"/>
      <c r="I595" s="39">
        <f t="shared" si="56"/>
        <v>0</v>
      </c>
      <c r="J595" s="368"/>
      <c r="K595" s="372"/>
      <c r="L595" s="51"/>
      <c r="M595" s="7"/>
      <c r="N595" s="21"/>
      <c r="O595" s="5"/>
      <c r="P595" s="5"/>
      <c r="Q595" s="7">
        <f t="shared" si="57"/>
        <v>0</v>
      </c>
      <c r="R595" s="6">
        <f t="shared" si="55"/>
        <v>0</v>
      </c>
      <c r="S595" s="9"/>
      <c r="T595" s="54">
        <f t="shared" si="58"/>
        <v>0</v>
      </c>
      <c r="U595" s="54">
        <f t="shared" si="59"/>
        <v>0</v>
      </c>
      <c r="V595" s="54">
        <f t="shared" si="60"/>
        <v>0</v>
      </c>
    </row>
    <row r="596" spans="1:22" ht="12.75" customHeight="1" x14ac:dyDescent="0.2">
      <c r="A596" s="11">
        <f>IF(M596="","",SUBTOTAL(3,$M$5:M596))</f>
        <v>190</v>
      </c>
      <c r="B596" s="370"/>
      <c r="C596" s="371" t="s">
        <v>255</v>
      </c>
      <c r="D596" s="369" t="s">
        <v>334</v>
      </c>
      <c r="E596" s="369"/>
      <c r="F596" s="369" t="s">
        <v>49</v>
      </c>
      <c r="G596" s="44">
        <f>[1]TH!$I$403</f>
        <v>168</v>
      </c>
      <c r="H596" s="369">
        <v>158</v>
      </c>
      <c r="I596" s="39">
        <f t="shared" si="56"/>
        <v>10</v>
      </c>
      <c r="J596" s="368" t="s">
        <v>387</v>
      </c>
      <c r="K596" s="372" t="s">
        <v>742</v>
      </c>
      <c r="L596" s="51">
        <f>'[1]Don gia'!$R$402</f>
        <v>26679</v>
      </c>
      <c r="M596" s="7">
        <f>+'[2]TH lop 6'!$E$285</f>
        <v>16905</v>
      </c>
      <c r="N596" s="21">
        <f>'[3]Lớp 6'!$I$377</f>
        <v>27000</v>
      </c>
      <c r="O596" s="5"/>
      <c r="P596" s="5">
        <f>+[4]L6!$I$551</f>
        <v>33400</v>
      </c>
      <c r="Q596" s="7">
        <f t="shared" si="57"/>
        <v>16905</v>
      </c>
      <c r="R596" s="6">
        <f t="shared" si="55"/>
        <v>2670990</v>
      </c>
      <c r="S596" s="9"/>
      <c r="T596" s="54">
        <f t="shared" si="58"/>
        <v>9774</v>
      </c>
      <c r="U596" s="54">
        <f t="shared" si="59"/>
        <v>4482072</v>
      </c>
      <c r="V596" s="54">
        <f t="shared" si="60"/>
        <v>2840040</v>
      </c>
    </row>
    <row r="597" spans="1:22" x14ac:dyDescent="0.2">
      <c r="A597" s="11" t="str">
        <f>IF(M597="","",SUBTOTAL(3,$M$5:M597))</f>
        <v/>
      </c>
      <c r="B597" s="370"/>
      <c r="C597" s="371"/>
      <c r="D597" s="369"/>
      <c r="E597" s="369"/>
      <c r="F597" s="369"/>
      <c r="G597" s="45"/>
      <c r="H597" s="369"/>
      <c r="I597" s="39">
        <f t="shared" si="56"/>
        <v>0</v>
      </c>
      <c r="J597" s="368"/>
      <c r="K597" s="372"/>
      <c r="L597" s="51"/>
      <c r="M597" s="7"/>
      <c r="N597" s="21"/>
      <c r="O597" s="5"/>
      <c r="P597" s="5"/>
      <c r="Q597" s="7">
        <f t="shared" si="57"/>
        <v>0</v>
      </c>
      <c r="R597" s="6">
        <f t="shared" si="55"/>
        <v>0</v>
      </c>
      <c r="S597" s="9"/>
      <c r="T597" s="54">
        <f t="shared" si="58"/>
        <v>0</v>
      </c>
      <c r="U597" s="54">
        <f t="shared" si="59"/>
        <v>0</v>
      </c>
      <c r="V597" s="54">
        <f t="shared" si="60"/>
        <v>0</v>
      </c>
    </row>
    <row r="598" spans="1:22" x14ac:dyDescent="0.2">
      <c r="A598" s="11" t="str">
        <f>IF(M598="","",SUBTOTAL(3,$M$5:M598))</f>
        <v/>
      </c>
      <c r="B598" s="12" t="s">
        <v>43</v>
      </c>
      <c r="C598" s="40" t="s">
        <v>256</v>
      </c>
      <c r="D598" s="37"/>
      <c r="E598" s="37"/>
      <c r="F598" s="37"/>
      <c r="G598" s="45"/>
      <c r="H598" s="35"/>
      <c r="I598" s="39">
        <f t="shared" si="56"/>
        <v>0</v>
      </c>
      <c r="J598" s="9"/>
      <c r="K598" s="2"/>
      <c r="L598" s="51"/>
      <c r="M598" s="7"/>
      <c r="N598" s="21"/>
      <c r="O598" s="5"/>
      <c r="P598" s="5"/>
      <c r="Q598" s="7">
        <f t="shared" si="57"/>
        <v>0</v>
      </c>
      <c r="R598" s="6">
        <f t="shared" si="55"/>
        <v>0</v>
      </c>
      <c r="S598" s="9"/>
      <c r="T598" s="54">
        <f t="shared" si="58"/>
        <v>0</v>
      </c>
      <c r="U598" s="54">
        <f t="shared" si="59"/>
        <v>0</v>
      </c>
      <c r="V598" s="54">
        <f t="shared" si="60"/>
        <v>0</v>
      </c>
    </row>
    <row r="599" spans="1:22" x14ac:dyDescent="0.2">
      <c r="A599" s="11" t="str">
        <f>IF(M599="","",SUBTOTAL(3,$M$5:M599))</f>
        <v/>
      </c>
      <c r="B599" s="12">
        <v>1</v>
      </c>
      <c r="C599" s="40" t="s">
        <v>248</v>
      </c>
      <c r="D599" s="37"/>
      <c r="E599" s="37"/>
      <c r="F599" s="37"/>
      <c r="G599" s="45"/>
      <c r="H599" s="35"/>
      <c r="I599" s="39">
        <f t="shared" si="56"/>
        <v>0</v>
      </c>
      <c r="J599" s="9"/>
      <c r="K599" s="2"/>
      <c r="L599" s="51"/>
      <c r="M599" s="7"/>
      <c r="N599" s="21"/>
      <c r="O599" s="5"/>
      <c r="P599" s="5"/>
      <c r="Q599" s="7">
        <f t="shared" si="57"/>
        <v>0</v>
      </c>
      <c r="R599" s="6">
        <f t="shared" si="55"/>
        <v>0</v>
      </c>
      <c r="S599" s="9"/>
      <c r="T599" s="54">
        <f t="shared" si="58"/>
        <v>0</v>
      </c>
      <c r="U599" s="54">
        <f t="shared" si="59"/>
        <v>0</v>
      </c>
      <c r="V599" s="54">
        <f t="shared" si="60"/>
        <v>0</v>
      </c>
    </row>
    <row r="600" spans="1:22" ht="12.75" customHeight="1" x14ac:dyDescent="0.2">
      <c r="A600" s="11">
        <f>IF(M600="","",SUBTOTAL(3,$M$5:M600))</f>
        <v>191</v>
      </c>
      <c r="B600" s="370"/>
      <c r="C600" s="371" t="s">
        <v>257</v>
      </c>
      <c r="D600" s="369" t="s">
        <v>334</v>
      </c>
      <c r="E600" s="369" t="s">
        <v>334</v>
      </c>
      <c r="F600" s="369" t="s">
        <v>123</v>
      </c>
      <c r="G600" s="44">
        <f>[1]TH!$I$414</f>
        <v>203</v>
      </c>
      <c r="H600" s="369">
        <v>187</v>
      </c>
      <c r="I600" s="39">
        <f t="shared" si="56"/>
        <v>16</v>
      </c>
      <c r="J600" s="368"/>
      <c r="K600" s="372" t="s">
        <v>743</v>
      </c>
      <c r="L600" s="51">
        <f>'[1]Don gia'!$R$413</f>
        <v>152178</v>
      </c>
      <c r="M600" s="7">
        <f>+'[2]TH lop 6'!$E$288</f>
        <v>88200</v>
      </c>
      <c r="N600" s="21">
        <f>'[3]Lớp 6'!$I$382</f>
        <v>120000</v>
      </c>
      <c r="O600" s="5"/>
      <c r="P600" s="5">
        <f>+[4]L6!$I$555</f>
        <v>143600</v>
      </c>
      <c r="Q600" s="7">
        <f t="shared" si="57"/>
        <v>88200</v>
      </c>
      <c r="R600" s="6">
        <f t="shared" si="55"/>
        <v>16493400</v>
      </c>
      <c r="S600" s="9" t="s">
        <v>927</v>
      </c>
      <c r="T600" s="54">
        <f t="shared" si="58"/>
        <v>63978</v>
      </c>
      <c r="U600" s="54">
        <f t="shared" si="59"/>
        <v>30892134</v>
      </c>
      <c r="V600" s="54">
        <f t="shared" si="60"/>
        <v>17904600</v>
      </c>
    </row>
    <row r="601" spans="1:22" x14ac:dyDescent="0.2">
      <c r="A601" s="11" t="str">
        <f>IF(M601="","",SUBTOTAL(3,$M$5:M601))</f>
        <v/>
      </c>
      <c r="B601" s="370"/>
      <c r="C601" s="371"/>
      <c r="D601" s="369"/>
      <c r="E601" s="369"/>
      <c r="F601" s="369"/>
      <c r="G601" s="45"/>
      <c r="H601" s="369"/>
      <c r="I601" s="39">
        <f t="shared" si="56"/>
        <v>0</v>
      </c>
      <c r="J601" s="368"/>
      <c r="K601" s="372"/>
      <c r="L601" s="51"/>
      <c r="M601" s="7"/>
      <c r="N601" s="21"/>
      <c r="O601" s="5"/>
      <c r="P601" s="5"/>
      <c r="Q601" s="7">
        <f t="shared" si="57"/>
        <v>0</v>
      </c>
      <c r="R601" s="6">
        <f t="shared" si="55"/>
        <v>0</v>
      </c>
      <c r="S601" s="9"/>
      <c r="T601" s="54">
        <f t="shared" si="58"/>
        <v>0</v>
      </c>
      <c r="U601" s="54">
        <f t="shared" si="59"/>
        <v>0</v>
      </c>
      <c r="V601" s="54">
        <f t="shared" si="60"/>
        <v>0</v>
      </c>
    </row>
    <row r="602" spans="1:22" x14ac:dyDescent="0.2">
      <c r="A602" s="11" t="str">
        <f>IF(M602="","",SUBTOTAL(3,$M$5:M602))</f>
        <v/>
      </c>
      <c r="B602" s="12">
        <v>2</v>
      </c>
      <c r="C602" s="40" t="s">
        <v>252</v>
      </c>
      <c r="D602" s="37"/>
      <c r="E602" s="37"/>
      <c r="F602" s="37"/>
      <c r="G602" s="45"/>
      <c r="H602" s="35"/>
      <c r="I602" s="39">
        <f t="shared" si="56"/>
        <v>0</v>
      </c>
      <c r="J602" s="9"/>
      <c r="K602" s="2"/>
      <c r="L602" s="51"/>
      <c r="M602" s="7"/>
      <c r="N602" s="21"/>
      <c r="O602" s="5"/>
      <c r="P602" s="5"/>
      <c r="Q602" s="7">
        <f t="shared" si="57"/>
        <v>0</v>
      </c>
      <c r="R602" s="6">
        <f t="shared" si="55"/>
        <v>0</v>
      </c>
      <c r="S602" s="9"/>
      <c r="T602" s="54">
        <f t="shared" si="58"/>
        <v>0</v>
      </c>
      <c r="U602" s="54">
        <f t="shared" si="59"/>
        <v>0</v>
      </c>
      <c r="V602" s="54">
        <f t="shared" si="60"/>
        <v>0</v>
      </c>
    </row>
    <row r="603" spans="1:22" x14ac:dyDescent="0.2">
      <c r="A603" s="11">
        <f>IF(M603="","",SUBTOTAL(3,$M$5:M603))</f>
        <v>192</v>
      </c>
      <c r="B603" s="370"/>
      <c r="C603" s="371" t="s">
        <v>253</v>
      </c>
      <c r="D603" s="369" t="s">
        <v>334</v>
      </c>
      <c r="E603" s="369" t="s">
        <v>334</v>
      </c>
      <c r="F603" s="369" t="s">
        <v>19</v>
      </c>
      <c r="G603" s="46">
        <f>[1]TH!$I$416</f>
        <v>552</v>
      </c>
      <c r="H603" s="369">
        <v>552</v>
      </c>
      <c r="I603" s="39">
        <f t="shared" si="56"/>
        <v>0</v>
      </c>
      <c r="J603" s="368" t="s">
        <v>387</v>
      </c>
      <c r="K603" s="4" t="s">
        <v>744</v>
      </c>
      <c r="L603" s="52">
        <f>'[1]Don gia'!$R$415</f>
        <v>836040</v>
      </c>
      <c r="M603" s="8">
        <f>+'[2]TH lop 6'!$E$290</f>
        <v>876960</v>
      </c>
      <c r="N603" s="21">
        <f>'[3]Lớp 6'!$I$385</f>
        <v>850000</v>
      </c>
      <c r="O603" s="17"/>
      <c r="P603" s="17">
        <f>+[4]L6!$I$558</f>
        <v>1035500</v>
      </c>
      <c r="Q603" s="7">
        <f t="shared" si="57"/>
        <v>850000</v>
      </c>
      <c r="R603" s="6">
        <f t="shared" si="55"/>
        <v>469200000</v>
      </c>
      <c r="S603" s="368"/>
      <c r="T603" s="54">
        <f t="shared" si="58"/>
        <v>-13960</v>
      </c>
      <c r="U603" s="54">
        <f t="shared" si="59"/>
        <v>461494080</v>
      </c>
      <c r="V603" s="54">
        <f t="shared" si="60"/>
        <v>469200000</v>
      </c>
    </row>
    <row r="604" spans="1:22" x14ac:dyDescent="0.2">
      <c r="A604" s="11" t="str">
        <f>IF(M604="","",SUBTOTAL(3,$M$5:M604))</f>
        <v/>
      </c>
      <c r="B604" s="370"/>
      <c r="C604" s="371"/>
      <c r="D604" s="369"/>
      <c r="E604" s="369"/>
      <c r="F604" s="369"/>
      <c r="G604" s="46"/>
      <c r="H604" s="369"/>
      <c r="I604" s="39">
        <f t="shared" si="56"/>
        <v>0</v>
      </c>
      <c r="J604" s="368"/>
      <c r="K604" s="4" t="s">
        <v>745</v>
      </c>
      <c r="L604" s="52"/>
      <c r="M604" s="8"/>
      <c r="N604" s="21"/>
      <c r="O604" s="17"/>
      <c r="P604" s="17"/>
      <c r="Q604" s="7">
        <f t="shared" si="57"/>
        <v>0</v>
      </c>
      <c r="R604" s="6">
        <f t="shared" si="55"/>
        <v>0</v>
      </c>
      <c r="S604" s="368"/>
      <c r="T604" s="54">
        <f t="shared" si="58"/>
        <v>0</v>
      </c>
      <c r="U604" s="54">
        <f t="shared" si="59"/>
        <v>0</v>
      </c>
      <c r="V604" s="54">
        <f t="shared" si="60"/>
        <v>0</v>
      </c>
    </row>
    <row r="605" spans="1:22" x14ac:dyDescent="0.2">
      <c r="A605" s="11" t="str">
        <f>IF(M605="","",SUBTOTAL(3,$M$5:M605))</f>
        <v/>
      </c>
      <c r="B605" s="370"/>
      <c r="C605" s="371"/>
      <c r="D605" s="369"/>
      <c r="E605" s="369"/>
      <c r="F605" s="369"/>
      <c r="G605" s="47"/>
      <c r="H605" s="369"/>
      <c r="I605" s="39">
        <f t="shared" si="56"/>
        <v>0</v>
      </c>
      <c r="J605" s="368"/>
      <c r="K605" s="4" t="s">
        <v>746</v>
      </c>
      <c r="L605" s="52"/>
      <c r="M605" s="8"/>
      <c r="N605" s="21"/>
      <c r="O605" s="17"/>
      <c r="P605" s="17"/>
      <c r="Q605" s="7">
        <f t="shared" si="57"/>
        <v>0</v>
      </c>
      <c r="R605" s="6">
        <f t="shared" si="55"/>
        <v>0</v>
      </c>
      <c r="S605" s="368"/>
      <c r="T605" s="54">
        <f t="shared" si="58"/>
        <v>0</v>
      </c>
      <c r="U605" s="54">
        <f t="shared" si="59"/>
        <v>0</v>
      </c>
      <c r="V605" s="54">
        <f t="shared" si="60"/>
        <v>0</v>
      </c>
    </row>
    <row r="606" spans="1:22" x14ac:dyDescent="0.2">
      <c r="A606" s="11" t="str">
        <f>IF(M606="","",SUBTOTAL(3,$M$5:M606))</f>
        <v/>
      </c>
      <c r="B606" s="370"/>
      <c r="C606" s="371"/>
      <c r="D606" s="369"/>
      <c r="E606" s="369"/>
      <c r="F606" s="369"/>
      <c r="G606" s="47"/>
      <c r="H606" s="369"/>
      <c r="I606" s="39">
        <f t="shared" si="56"/>
        <v>0</v>
      </c>
      <c r="J606" s="368"/>
      <c r="K606" s="4" t="s">
        <v>747</v>
      </c>
      <c r="L606" s="52"/>
      <c r="M606" s="8"/>
      <c r="N606" s="21"/>
      <c r="O606" s="17"/>
      <c r="P606" s="17"/>
      <c r="Q606" s="7">
        <f t="shared" si="57"/>
        <v>0</v>
      </c>
      <c r="R606" s="6">
        <f t="shared" si="55"/>
        <v>0</v>
      </c>
      <c r="S606" s="368"/>
      <c r="T606" s="54">
        <f t="shared" si="58"/>
        <v>0</v>
      </c>
      <c r="U606" s="54">
        <f t="shared" si="59"/>
        <v>0</v>
      </c>
      <c r="V606" s="54">
        <f t="shared" si="60"/>
        <v>0</v>
      </c>
    </row>
    <row r="607" spans="1:22" x14ac:dyDescent="0.2">
      <c r="A607" s="11" t="str">
        <f>IF(M607="","",SUBTOTAL(3,$M$5:M607))</f>
        <v/>
      </c>
      <c r="B607" s="370"/>
      <c r="C607" s="371"/>
      <c r="D607" s="369"/>
      <c r="E607" s="369"/>
      <c r="F607" s="369"/>
      <c r="G607" s="47"/>
      <c r="H607" s="369"/>
      <c r="I607" s="39">
        <f t="shared" si="56"/>
        <v>0</v>
      </c>
      <c r="J607" s="368"/>
      <c r="K607" s="4" t="s">
        <v>748</v>
      </c>
      <c r="L607" s="52"/>
      <c r="M607" s="8"/>
      <c r="N607" s="21"/>
      <c r="O607" s="17"/>
      <c r="P607" s="17"/>
      <c r="Q607" s="7">
        <f t="shared" si="57"/>
        <v>0</v>
      </c>
      <c r="R607" s="6">
        <f t="shared" si="55"/>
        <v>0</v>
      </c>
      <c r="S607" s="368"/>
      <c r="T607" s="54">
        <f t="shared" si="58"/>
        <v>0</v>
      </c>
      <c r="U607" s="54">
        <f t="shared" si="59"/>
        <v>0</v>
      </c>
      <c r="V607" s="54">
        <f t="shared" si="60"/>
        <v>0</v>
      </c>
    </row>
    <row r="608" spans="1:22" x14ac:dyDescent="0.2">
      <c r="A608" s="11" t="str">
        <f>IF(M608="","",SUBTOTAL(3,$M$5:M608))</f>
        <v/>
      </c>
      <c r="B608" s="370"/>
      <c r="C608" s="371"/>
      <c r="D608" s="369"/>
      <c r="E608" s="369"/>
      <c r="F608" s="369"/>
      <c r="G608" s="47"/>
      <c r="H608" s="369"/>
      <c r="I608" s="39">
        <f t="shared" si="56"/>
        <v>0</v>
      </c>
      <c r="J608" s="368"/>
      <c r="K608" s="4" t="s">
        <v>749</v>
      </c>
      <c r="L608" s="52"/>
      <c r="M608" s="8"/>
      <c r="N608" s="21"/>
      <c r="O608" s="17"/>
      <c r="P608" s="17"/>
      <c r="Q608" s="7">
        <f t="shared" si="57"/>
        <v>0</v>
      </c>
      <c r="R608" s="6">
        <f t="shared" si="55"/>
        <v>0</v>
      </c>
      <c r="S608" s="368"/>
      <c r="T608" s="54">
        <f t="shared" si="58"/>
        <v>0</v>
      </c>
      <c r="U608" s="54">
        <f t="shared" si="59"/>
        <v>0</v>
      </c>
      <c r="V608" s="54">
        <f t="shared" si="60"/>
        <v>0</v>
      </c>
    </row>
    <row r="609" spans="1:22" x14ac:dyDescent="0.2">
      <c r="A609" s="11" t="str">
        <f>IF(M609="","",SUBTOTAL(3,$M$5:M609))</f>
        <v/>
      </c>
      <c r="B609" s="370"/>
      <c r="C609" s="371"/>
      <c r="D609" s="369"/>
      <c r="E609" s="369"/>
      <c r="F609" s="369"/>
      <c r="G609" s="47"/>
      <c r="H609" s="369"/>
      <c r="I609" s="39">
        <f t="shared" si="56"/>
        <v>0</v>
      </c>
      <c r="J609" s="368"/>
      <c r="K609" s="4" t="s">
        <v>750</v>
      </c>
      <c r="L609" s="52"/>
      <c r="M609" s="8"/>
      <c r="N609" s="21"/>
      <c r="O609" s="17"/>
      <c r="P609" s="17"/>
      <c r="Q609" s="7">
        <f t="shared" si="57"/>
        <v>0</v>
      </c>
      <c r="R609" s="6">
        <f t="shared" si="55"/>
        <v>0</v>
      </c>
      <c r="S609" s="368"/>
      <c r="T609" s="54">
        <f t="shared" si="58"/>
        <v>0</v>
      </c>
      <c r="U609" s="54">
        <f t="shared" si="59"/>
        <v>0</v>
      </c>
      <c r="V609" s="54">
        <f t="shared" si="60"/>
        <v>0</v>
      </c>
    </row>
    <row r="610" spans="1:22" x14ac:dyDescent="0.2">
      <c r="A610" s="11">
        <f>IF(M610="","",SUBTOTAL(3,$M$5:M610))</f>
        <v>193</v>
      </c>
      <c r="B610" s="370"/>
      <c r="C610" s="371" t="s">
        <v>254</v>
      </c>
      <c r="D610" s="369" t="s">
        <v>334</v>
      </c>
      <c r="E610" s="369" t="s">
        <v>334</v>
      </c>
      <c r="F610" s="369" t="s">
        <v>19</v>
      </c>
      <c r="G610" s="46">
        <f>[1]TH!$I$417</f>
        <v>559</v>
      </c>
      <c r="H610" s="369">
        <v>559</v>
      </c>
      <c r="I610" s="39">
        <f t="shared" si="56"/>
        <v>0</v>
      </c>
      <c r="J610" s="368" t="s">
        <v>387</v>
      </c>
      <c r="K610" s="4" t="s">
        <v>751</v>
      </c>
      <c r="L610" s="52">
        <f>'[1]Don gia'!$R$416</f>
        <v>812300</v>
      </c>
      <c r="M610" s="8">
        <f>+'[2]TH lop 6'!$E$291</f>
        <v>1085840</v>
      </c>
      <c r="N610" s="21">
        <f>'[3]Lớp 6'!$I$392</f>
        <v>784100</v>
      </c>
      <c r="O610" s="17"/>
      <c r="P610" s="17">
        <f>+[4]L6!$I$565</f>
        <v>855400</v>
      </c>
      <c r="Q610" s="7">
        <f t="shared" si="57"/>
        <v>784100</v>
      </c>
      <c r="R610" s="6">
        <f t="shared" si="55"/>
        <v>438311900</v>
      </c>
      <c r="S610" s="368"/>
      <c r="T610" s="54">
        <f t="shared" si="58"/>
        <v>28200</v>
      </c>
      <c r="U610" s="54">
        <f t="shared" si="59"/>
        <v>454075700</v>
      </c>
      <c r="V610" s="54">
        <f t="shared" si="60"/>
        <v>438311900</v>
      </c>
    </row>
    <row r="611" spans="1:22" x14ac:dyDescent="0.2">
      <c r="A611" s="11" t="str">
        <f>IF(M611="","",SUBTOTAL(3,$M$5:M611))</f>
        <v/>
      </c>
      <c r="B611" s="370"/>
      <c r="C611" s="371"/>
      <c r="D611" s="369"/>
      <c r="E611" s="369"/>
      <c r="F611" s="369"/>
      <c r="G611" s="47"/>
      <c r="H611" s="369"/>
      <c r="I611" s="39">
        <f t="shared" si="56"/>
        <v>0</v>
      </c>
      <c r="J611" s="368"/>
      <c r="K611" s="4" t="s">
        <v>752</v>
      </c>
      <c r="L611" s="52"/>
      <c r="M611" s="8"/>
      <c r="N611" s="21"/>
      <c r="O611" s="17"/>
      <c r="P611" s="17"/>
      <c r="Q611" s="7">
        <f t="shared" si="57"/>
        <v>0</v>
      </c>
      <c r="R611" s="6">
        <f t="shared" si="55"/>
        <v>0</v>
      </c>
      <c r="S611" s="368"/>
      <c r="T611" s="54">
        <f t="shared" si="58"/>
        <v>0</v>
      </c>
      <c r="U611" s="54">
        <f t="shared" si="59"/>
        <v>0</v>
      </c>
      <c r="V611" s="54">
        <f t="shared" si="60"/>
        <v>0</v>
      </c>
    </row>
    <row r="612" spans="1:22" x14ac:dyDescent="0.2">
      <c r="A612" s="11" t="str">
        <f>IF(M612="","",SUBTOTAL(3,$M$5:M612))</f>
        <v/>
      </c>
      <c r="B612" s="370"/>
      <c r="C612" s="371"/>
      <c r="D612" s="369"/>
      <c r="E612" s="369"/>
      <c r="F612" s="369"/>
      <c r="G612" s="47"/>
      <c r="H612" s="369"/>
      <c r="I612" s="39">
        <f t="shared" si="56"/>
        <v>0</v>
      </c>
      <c r="J612" s="368"/>
      <c r="K612" s="4" t="s">
        <v>753</v>
      </c>
      <c r="L612" s="52"/>
      <c r="M612" s="8"/>
      <c r="N612" s="21"/>
      <c r="O612" s="17"/>
      <c r="P612" s="17"/>
      <c r="Q612" s="7">
        <f t="shared" si="57"/>
        <v>0</v>
      </c>
      <c r="R612" s="6">
        <f t="shared" si="55"/>
        <v>0</v>
      </c>
      <c r="S612" s="368"/>
      <c r="T612" s="54">
        <f t="shared" si="58"/>
        <v>0</v>
      </c>
      <c r="U612" s="54">
        <f t="shared" si="59"/>
        <v>0</v>
      </c>
      <c r="V612" s="54">
        <f t="shared" si="60"/>
        <v>0</v>
      </c>
    </row>
    <row r="613" spans="1:22" x14ac:dyDescent="0.2">
      <c r="A613" s="11" t="str">
        <f>IF(M613="","",SUBTOTAL(3,$M$5:M613))</f>
        <v/>
      </c>
      <c r="B613" s="370"/>
      <c r="C613" s="371"/>
      <c r="D613" s="369"/>
      <c r="E613" s="369"/>
      <c r="F613" s="369"/>
      <c r="G613" s="47"/>
      <c r="H613" s="369"/>
      <c r="I613" s="39">
        <f t="shared" si="56"/>
        <v>0</v>
      </c>
      <c r="J613" s="368"/>
      <c r="K613" s="4" t="s">
        <v>754</v>
      </c>
      <c r="L613" s="52"/>
      <c r="M613" s="8"/>
      <c r="N613" s="21"/>
      <c r="O613" s="17"/>
      <c r="P613" s="17"/>
      <c r="Q613" s="7">
        <f t="shared" si="57"/>
        <v>0</v>
      </c>
      <c r="R613" s="6">
        <f t="shared" si="55"/>
        <v>0</v>
      </c>
      <c r="S613" s="368"/>
      <c r="T613" s="54">
        <f t="shared" si="58"/>
        <v>0</v>
      </c>
      <c r="U613" s="54">
        <f t="shared" si="59"/>
        <v>0</v>
      </c>
      <c r="V613" s="54">
        <f t="shared" si="60"/>
        <v>0</v>
      </c>
    </row>
    <row r="614" spans="1:22" x14ac:dyDescent="0.2">
      <c r="A614" s="11" t="str">
        <f>IF(M614="","",SUBTOTAL(3,$M$5:M614))</f>
        <v/>
      </c>
      <c r="B614" s="370"/>
      <c r="C614" s="371"/>
      <c r="D614" s="369"/>
      <c r="E614" s="369"/>
      <c r="F614" s="369"/>
      <c r="G614" s="47"/>
      <c r="H614" s="369"/>
      <c r="I614" s="39">
        <f t="shared" si="56"/>
        <v>0</v>
      </c>
      <c r="J614" s="368"/>
      <c r="K614" s="4" t="s">
        <v>755</v>
      </c>
      <c r="L614" s="52"/>
      <c r="M614" s="8"/>
      <c r="N614" s="21"/>
      <c r="O614" s="17"/>
      <c r="P614" s="17"/>
      <c r="Q614" s="7">
        <f t="shared" si="57"/>
        <v>0</v>
      </c>
      <c r="R614" s="6">
        <f t="shared" si="55"/>
        <v>0</v>
      </c>
      <c r="S614" s="368"/>
      <c r="T614" s="54">
        <f t="shared" si="58"/>
        <v>0</v>
      </c>
      <c r="U614" s="54">
        <f t="shared" si="59"/>
        <v>0</v>
      </c>
      <c r="V614" s="54">
        <f t="shared" si="60"/>
        <v>0</v>
      </c>
    </row>
    <row r="615" spans="1:22" x14ac:dyDescent="0.2">
      <c r="A615" s="11">
        <f>IF(M615="","",SUBTOTAL(3,$M$5:M615))</f>
        <v>194</v>
      </c>
      <c r="B615" s="11"/>
      <c r="C615" s="38" t="s">
        <v>258</v>
      </c>
      <c r="D615" s="35" t="s">
        <v>334</v>
      </c>
      <c r="E615" s="35" t="s">
        <v>334</v>
      </c>
      <c r="F615" s="35" t="s">
        <v>12</v>
      </c>
      <c r="G615" s="46">
        <f>[1]TH!$I$418</f>
        <v>556</v>
      </c>
      <c r="H615" s="35">
        <v>556</v>
      </c>
      <c r="I615" s="39">
        <f t="shared" si="56"/>
        <v>0</v>
      </c>
      <c r="J615" s="9" t="s">
        <v>387</v>
      </c>
      <c r="K615" s="4" t="s">
        <v>756</v>
      </c>
      <c r="L615" s="52">
        <f>'[1]Don gia'!$R$417</f>
        <v>310320</v>
      </c>
      <c r="M615" s="8">
        <f>+'[2]TH lop 6'!$E$292</f>
        <v>378000</v>
      </c>
      <c r="N615" s="21">
        <f>'[3]Lớp 6'!$I$397</f>
        <v>280000</v>
      </c>
      <c r="O615" s="17"/>
      <c r="P615" s="17">
        <f>+[4]L6!$I$570</f>
        <v>398500</v>
      </c>
      <c r="Q615" s="7">
        <f t="shared" si="57"/>
        <v>280000</v>
      </c>
      <c r="R615" s="6">
        <f t="shared" si="55"/>
        <v>155680000</v>
      </c>
      <c r="S615" s="9"/>
      <c r="T615" s="54">
        <f t="shared" si="58"/>
        <v>30320</v>
      </c>
      <c r="U615" s="54">
        <f t="shared" si="59"/>
        <v>172537920</v>
      </c>
      <c r="V615" s="54">
        <f t="shared" si="60"/>
        <v>155680000</v>
      </c>
    </row>
    <row r="616" spans="1:22" x14ac:dyDescent="0.2">
      <c r="A616" s="11">
        <f>IF(M616="","",SUBTOTAL(3,$M$5:M616))</f>
        <v>195</v>
      </c>
      <c r="B616" s="370"/>
      <c r="C616" s="371" t="s">
        <v>259</v>
      </c>
      <c r="D616" s="369" t="s">
        <v>334</v>
      </c>
      <c r="E616" s="369" t="s">
        <v>334</v>
      </c>
      <c r="F616" s="369" t="s">
        <v>19</v>
      </c>
      <c r="G616" s="46">
        <f>[1]TH!$I$419</f>
        <v>556</v>
      </c>
      <c r="H616" s="369">
        <v>556</v>
      </c>
      <c r="I616" s="39">
        <f t="shared" si="56"/>
        <v>0</v>
      </c>
      <c r="J616" s="368" t="s">
        <v>387</v>
      </c>
      <c r="K616" s="4" t="s">
        <v>757</v>
      </c>
      <c r="L616" s="52">
        <f>'[1]Don gia'!$R$418</f>
        <v>550160</v>
      </c>
      <c r="M616" s="8">
        <f>+'[2]TH lop 6'!$E$293</f>
        <v>483839.99999999994</v>
      </c>
      <c r="N616" s="21">
        <f>'[3]Lớp 6'!$I$398</f>
        <v>600000</v>
      </c>
      <c r="O616" s="17"/>
      <c r="P616" s="17">
        <f>+[4]L6!$I$571</f>
        <v>680400</v>
      </c>
      <c r="Q616" s="7">
        <f t="shared" si="57"/>
        <v>483839.99999999994</v>
      </c>
      <c r="R616" s="6">
        <f t="shared" si="55"/>
        <v>269015039.99999994</v>
      </c>
      <c r="S616" s="368"/>
      <c r="T616" s="54">
        <f t="shared" si="58"/>
        <v>66320.000000000058</v>
      </c>
      <c r="U616" s="54">
        <f t="shared" si="59"/>
        <v>305888960</v>
      </c>
      <c r="V616" s="54">
        <f t="shared" si="60"/>
        <v>269015039.99999994</v>
      </c>
    </row>
    <row r="617" spans="1:22" x14ac:dyDescent="0.2">
      <c r="A617" s="11" t="str">
        <f>IF(M617="","",SUBTOTAL(3,$M$5:M617))</f>
        <v/>
      </c>
      <c r="B617" s="370"/>
      <c r="C617" s="371"/>
      <c r="D617" s="369"/>
      <c r="E617" s="369"/>
      <c r="F617" s="369"/>
      <c r="G617" s="47"/>
      <c r="H617" s="369"/>
      <c r="I617" s="39">
        <f t="shared" si="56"/>
        <v>0</v>
      </c>
      <c r="J617" s="368"/>
      <c r="K617" s="4" t="s">
        <v>758</v>
      </c>
      <c r="L617" s="52"/>
      <c r="M617" s="8"/>
      <c r="N617" s="21"/>
      <c r="O617" s="17"/>
      <c r="P617" s="17"/>
      <c r="Q617" s="7">
        <f t="shared" si="57"/>
        <v>0</v>
      </c>
      <c r="R617" s="6">
        <f t="shared" si="55"/>
        <v>0</v>
      </c>
      <c r="S617" s="368"/>
      <c r="T617" s="54">
        <f t="shared" si="58"/>
        <v>0</v>
      </c>
      <c r="U617" s="54">
        <f t="shared" si="59"/>
        <v>0</v>
      </c>
      <c r="V617" s="54">
        <f t="shared" si="60"/>
        <v>0</v>
      </c>
    </row>
    <row r="618" spans="1:22" x14ac:dyDescent="0.2">
      <c r="A618" s="11" t="str">
        <f>IF(M618="","",SUBTOTAL(3,$M$5:M618))</f>
        <v/>
      </c>
      <c r="B618" s="370"/>
      <c r="C618" s="371"/>
      <c r="D618" s="369"/>
      <c r="E618" s="369"/>
      <c r="F618" s="369"/>
      <c r="G618" s="47"/>
      <c r="H618" s="369"/>
      <c r="I618" s="39">
        <f t="shared" si="56"/>
        <v>0</v>
      </c>
      <c r="J618" s="368"/>
      <c r="K618" s="4" t="s">
        <v>759</v>
      </c>
      <c r="L618" s="52"/>
      <c r="M618" s="8"/>
      <c r="N618" s="21"/>
      <c r="O618" s="17"/>
      <c r="P618" s="17"/>
      <c r="Q618" s="7">
        <f t="shared" si="57"/>
        <v>0</v>
      </c>
      <c r="R618" s="6">
        <f t="shared" si="55"/>
        <v>0</v>
      </c>
      <c r="S618" s="368"/>
      <c r="T618" s="54">
        <f t="shared" si="58"/>
        <v>0</v>
      </c>
      <c r="U618" s="54">
        <f t="shared" si="59"/>
        <v>0</v>
      </c>
      <c r="V618" s="54">
        <f t="shared" si="60"/>
        <v>0</v>
      </c>
    </row>
    <row r="619" spans="1:22" x14ac:dyDescent="0.2">
      <c r="A619" s="11" t="str">
        <f>IF(M619="","",SUBTOTAL(3,$M$5:M619))</f>
        <v/>
      </c>
      <c r="B619" s="370"/>
      <c r="C619" s="371"/>
      <c r="D619" s="369"/>
      <c r="E619" s="369"/>
      <c r="F619" s="369"/>
      <c r="G619" s="47"/>
      <c r="H619" s="369"/>
      <c r="I619" s="39">
        <f t="shared" si="56"/>
        <v>0</v>
      </c>
      <c r="J619" s="368"/>
      <c r="K619" s="4" t="s">
        <v>760</v>
      </c>
      <c r="L619" s="52"/>
      <c r="M619" s="8"/>
      <c r="N619" s="21"/>
      <c r="O619" s="17"/>
      <c r="P619" s="17"/>
      <c r="Q619" s="7">
        <f t="shared" si="57"/>
        <v>0</v>
      </c>
      <c r="R619" s="6">
        <f t="shared" si="55"/>
        <v>0</v>
      </c>
      <c r="S619" s="368"/>
      <c r="T619" s="54">
        <f t="shared" si="58"/>
        <v>0</v>
      </c>
      <c r="U619" s="54">
        <f t="shared" si="59"/>
        <v>0</v>
      </c>
      <c r="V619" s="54">
        <f t="shared" si="60"/>
        <v>0</v>
      </c>
    </row>
    <row r="620" spans="1:22" x14ac:dyDescent="0.2">
      <c r="A620" s="11" t="str">
        <f>IF(M620="","",SUBTOTAL(3,$M$5:M620))</f>
        <v/>
      </c>
      <c r="B620" s="370"/>
      <c r="C620" s="371"/>
      <c r="D620" s="369"/>
      <c r="E620" s="369"/>
      <c r="F620" s="369"/>
      <c r="G620" s="47"/>
      <c r="H620" s="369"/>
      <c r="I620" s="39">
        <f t="shared" si="56"/>
        <v>0</v>
      </c>
      <c r="J620" s="368"/>
      <c r="K620" s="4" t="s">
        <v>761</v>
      </c>
      <c r="L620" s="52"/>
      <c r="M620" s="8"/>
      <c r="N620" s="21"/>
      <c r="O620" s="17"/>
      <c r="P620" s="17"/>
      <c r="Q620" s="7">
        <f t="shared" si="57"/>
        <v>0</v>
      </c>
      <c r="R620" s="6">
        <f t="shared" si="55"/>
        <v>0</v>
      </c>
      <c r="S620" s="368"/>
      <c r="T620" s="54">
        <f t="shared" si="58"/>
        <v>0</v>
      </c>
      <c r="U620" s="54">
        <f t="shared" si="59"/>
        <v>0</v>
      </c>
      <c r="V620" s="54">
        <f t="shared" si="60"/>
        <v>0</v>
      </c>
    </row>
    <row r="621" spans="1:22" x14ac:dyDescent="0.2">
      <c r="A621" s="11" t="str">
        <f>IF(M621="","",SUBTOTAL(3,$M$5:M621))</f>
        <v/>
      </c>
      <c r="B621" s="370"/>
      <c r="C621" s="371"/>
      <c r="D621" s="369"/>
      <c r="E621" s="369"/>
      <c r="F621" s="369"/>
      <c r="G621" s="47"/>
      <c r="H621" s="369"/>
      <c r="I621" s="39">
        <f t="shared" si="56"/>
        <v>0</v>
      </c>
      <c r="J621" s="368"/>
      <c r="K621" s="4" t="s">
        <v>762</v>
      </c>
      <c r="L621" s="52"/>
      <c r="M621" s="8"/>
      <c r="N621" s="21"/>
      <c r="O621" s="17"/>
      <c r="P621" s="17"/>
      <c r="Q621" s="7">
        <f t="shared" si="57"/>
        <v>0</v>
      </c>
      <c r="R621" s="6">
        <f t="shared" si="55"/>
        <v>0</v>
      </c>
      <c r="S621" s="368"/>
      <c r="T621" s="54">
        <f t="shared" si="58"/>
        <v>0</v>
      </c>
      <c r="U621" s="54">
        <f t="shared" si="59"/>
        <v>0</v>
      </c>
      <c r="V621" s="54">
        <f t="shared" si="60"/>
        <v>0</v>
      </c>
    </row>
    <row r="622" spans="1:22" x14ac:dyDescent="0.2">
      <c r="A622" s="11" t="str">
        <f>IF(M622="","",SUBTOTAL(3,$M$5:M622))</f>
        <v/>
      </c>
      <c r="B622" s="12" t="s">
        <v>44</v>
      </c>
      <c r="C622" s="40" t="s">
        <v>62</v>
      </c>
      <c r="D622" s="37"/>
      <c r="E622" s="37"/>
      <c r="F622" s="37"/>
      <c r="G622" s="45"/>
      <c r="H622" s="35"/>
      <c r="I622" s="39">
        <f t="shared" si="56"/>
        <v>0</v>
      </c>
      <c r="J622" s="9"/>
      <c r="K622" s="2"/>
      <c r="L622" s="51"/>
      <c r="M622" s="7"/>
      <c r="N622" s="21"/>
      <c r="O622" s="5"/>
      <c r="P622" s="5"/>
      <c r="Q622" s="7">
        <f t="shared" si="57"/>
        <v>0</v>
      </c>
      <c r="R622" s="6">
        <f t="shared" si="55"/>
        <v>0</v>
      </c>
      <c r="S622" s="9"/>
      <c r="T622" s="54">
        <f t="shared" si="58"/>
        <v>0</v>
      </c>
      <c r="U622" s="54">
        <f t="shared" si="59"/>
        <v>0</v>
      </c>
      <c r="V622" s="54">
        <f t="shared" si="60"/>
        <v>0</v>
      </c>
    </row>
    <row r="623" spans="1:22" x14ac:dyDescent="0.2">
      <c r="A623" s="11" t="str">
        <f>IF(M623="","",SUBTOTAL(3,$M$5:M623))</f>
        <v/>
      </c>
      <c r="B623" s="12">
        <v>1</v>
      </c>
      <c r="C623" s="40" t="s">
        <v>244</v>
      </c>
      <c r="D623" s="37"/>
      <c r="E623" s="37"/>
      <c r="F623" s="37"/>
      <c r="G623" s="45"/>
      <c r="H623" s="35"/>
      <c r="I623" s="39">
        <f t="shared" si="56"/>
        <v>0</v>
      </c>
      <c r="J623" s="9"/>
      <c r="K623" s="2"/>
      <c r="L623" s="51"/>
      <c r="M623" s="7"/>
      <c r="N623" s="21"/>
      <c r="O623" s="5"/>
      <c r="P623" s="5"/>
      <c r="Q623" s="7">
        <f t="shared" si="57"/>
        <v>0</v>
      </c>
      <c r="R623" s="6">
        <f t="shared" si="55"/>
        <v>0</v>
      </c>
      <c r="S623" s="9"/>
      <c r="T623" s="54">
        <f t="shared" si="58"/>
        <v>0</v>
      </c>
      <c r="U623" s="54">
        <f t="shared" si="59"/>
        <v>0</v>
      </c>
      <c r="V623" s="54">
        <f t="shared" si="60"/>
        <v>0</v>
      </c>
    </row>
    <row r="624" spans="1:22" ht="12.75" customHeight="1" x14ac:dyDescent="0.2">
      <c r="A624" s="11">
        <f>IF(M624="","",SUBTOTAL(3,$M$5:M624))</f>
        <v>196</v>
      </c>
      <c r="B624" s="370"/>
      <c r="C624" s="371" t="s">
        <v>260</v>
      </c>
      <c r="D624" s="369" t="s">
        <v>334</v>
      </c>
      <c r="E624" s="369" t="s">
        <v>334</v>
      </c>
      <c r="F624" s="369" t="s">
        <v>12</v>
      </c>
      <c r="G624" s="44">
        <f>[1]TH!$I$422</f>
        <v>576</v>
      </c>
      <c r="H624" s="369">
        <v>572</v>
      </c>
      <c r="I624" s="39">
        <f t="shared" si="56"/>
        <v>4</v>
      </c>
      <c r="J624" s="368" t="s">
        <v>387</v>
      </c>
      <c r="K624" s="372" t="s">
        <v>763</v>
      </c>
      <c r="L624" s="51">
        <f>'[1]Don gia'!$R$421</f>
        <v>1047129</v>
      </c>
      <c r="M624" s="7">
        <f>+'[2]TH lop 6'!$E$296</f>
        <v>808500</v>
      </c>
      <c r="N624" s="21">
        <f>'[3]Lớp 6'!$I$406</f>
        <v>712300</v>
      </c>
      <c r="O624" s="5"/>
      <c r="P624" s="5">
        <f>+[4]L6!$I$579</f>
        <v>712300</v>
      </c>
      <c r="Q624" s="7">
        <f t="shared" si="57"/>
        <v>712300</v>
      </c>
      <c r="R624" s="6">
        <f t="shared" ref="R624:R687" si="61">Q624*H624</f>
        <v>407435600</v>
      </c>
      <c r="S624" s="9"/>
      <c r="T624" s="54">
        <f t="shared" si="58"/>
        <v>334829</v>
      </c>
      <c r="U624" s="54">
        <f t="shared" si="59"/>
        <v>603146304</v>
      </c>
      <c r="V624" s="54">
        <f t="shared" si="60"/>
        <v>410284800</v>
      </c>
    </row>
    <row r="625" spans="1:22" x14ac:dyDescent="0.2">
      <c r="A625" s="11" t="str">
        <f>IF(M625="","",SUBTOTAL(3,$M$5:M625))</f>
        <v/>
      </c>
      <c r="B625" s="370"/>
      <c r="C625" s="371"/>
      <c r="D625" s="369"/>
      <c r="E625" s="369"/>
      <c r="F625" s="369"/>
      <c r="G625" s="45"/>
      <c r="H625" s="369"/>
      <c r="I625" s="39">
        <f t="shared" si="56"/>
        <v>0</v>
      </c>
      <c r="J625" s="368"/>
      <c r="K625" s="372"/>
      <c r="L625" s="51"/>
      <c r="M625" s="7"/>
      <c r="N625" s="21"/>
      <c r="O625" s="5"/>
      <c r="P625" s="5"/>
      <c r="Q625" s="7">
        <f t="shared" si="57"/>
        <v>0</v>
      </c>
      <c r="R625" s="6">
        <f t="shared" si="61"/>
        <v>0</v>
      </c>
      <c r="S625" s="9"/>
      <c r="T625" s="54">
        <f t="shared" si="58"/>
        <v>0</v>
      </c>
      <c r="U625" s="54">
        <f t="shared" si="59"/>
        <v>0</v>
      </c>
      <c r="V625" s="54">
        <f t="shared" si="60"/>
        <v>0</v>
      </c>
    </row>
    <row r="626" spans="1:22" x14ac:dyDescent="0.2">
      <c r="A626" s="11">
        <f>IF(M626="","",SUBTOTAL(3,$M$5:M626))</f>
        <v>197</v>
      </c>
      <c r="B626" s="370"/>
      <c r="C626" s="371" t="s">
        <v>261</v>
      </c>
      <c r="D626" s="369" t="s">
        <v>334</v>
      </c>
      <c r="E626" s="369" t="s">
        <v>334</v>
      </c>
      <c r="F626" s="369" t="s">
        <v>12</v>
      </c>
      <c r="G626" s="44">
        <f>[1]TH!$I$423</f>
        <v>569</v>
      </c>
      <c r="H626" s="369">
        <v>565</v>
      </c>
      <c r="I626" s="39">
        <f t="shared" si="56"/>
        <v>4</v>
      </c>
      <c r="J626" s="368" t="s">
        <v>387</v>
      </c>
      <c r="K626" s="372" t="s">
        <v>764</v>
      </c>
      <c r="L626" s="51">
        <f>'[1]Don gia'!$R$422</f>
        <v>234319</v>
      </c>
      <c r="M626" s="7">
        <f>+'[2]TH lop 6'!$E$297</f>
        <v>235199.99999999997</v>
      </c>
      <c r="N626" s="21">
        <f>'[3]Lớp 6'!$I$408</f>
        <v>245700</v>
      </c>
      <c r="O626" s="5"/>
      <c r="P626" s="5">
        <f>+[4]L6!$I$581</f>
        <v>273000</v>
      </c>
      <c r="Q626" s="7">
        <f t="shared" si="57"/>
        <v>235199.99999999997</v>
      </c>
      <c r="R626" s="6">
        <f t="shared" si="61"/>
        <v>132887999.99999999</v>
      </c>
      <c r="S626" s="9"/>
      <c r="T626" s="54">
        <f t="shared" si="58"/>
        <v>-880.9999999999709</v>
      </c>
      <c r="U626" s="54">
        <f t="shared" si="59"/>
        <v>133327511</v>
      </c>
      <c r="V626" s="54">
        <f t="shared" si="60"/>
        <v>133828799.99999999</v>
      </c>
    </row>
    <row r="627" spans="1:22" x14ac:dyDescent="0.2">
      <c r="A627" s="11" t="str">
        <f>IF(M627="","",SUBTOTAL(3,$M$5:M627))</f>
        <v/>
      </c>
      <c r="B627" s="370"/>
      <c r="C627" s="371"/>
      <c r="D627" s="369"/>
      <c r="E627" s="369"/>
      <c r="F627" s="369"/>
      <c r="G627" s="45"/>
      <c r="H627" s="369"/>
      <c r="I627" s="39">
        <f t="shared" si="56"/>
        <v>0</v>
      </c>
      <c r="J627" s="368"/>
      <c r="K627" s="372"/>
      <c r="L627" s="51"/>
      <c r="M627" s="7"/>
      <c r="N627" s="21"/>
      <c r="O627" s="5"/>
      <c r="P627" s="5"/>
      <c r="Q627" s="7">
        <f t="shared" si="57"/>
        <v>0</v>
      </c>
      <c r="R627" s="6">
        <f t="shared" si="61"/>
        <v>0</v>
      </c>
      <c r="S627" s="9"/>
      <c r="T627" s="54">
        <f t="shared" si="58"/>
        <v>0</v>
      </c>
      <c r="U627" s="54">
        <f t="shared" si="59"/>
        <v>0</v>
      </c>
      <c r="V627" s="54">
        <f t="shared" si="60"/>
        <v>0</v>
      </c>
    </row>
    <row r="628" spans="1:22" x14ac:dyDescent="0.2">
      <c r="A628" s="11" t="str">
        <f>IF(M628="","",SUBTOTAL(3,$M$5:M628))</f>
        <v/>
      </c>
      <c r="B628" s="11"/>
      <c r="C628" s="37" t="s">
        <v>262</v>
      </c>
      <c r="D628" s="35"/>
      <c r="E628" s="35"/>
      <c r="F628" s="35"/>
      <c r="G628" s="45"/>
      <c r="H628" s="35"/>
      <c r="I628" s="39">
        <f t="shared" si="56"/>
        <v>0</v>
      </c>
      <c r="J628" s="9"/>
      <c r="K628" s="2"/>
      <c r="L628" s="51"/>
      <c r="M628" s="7"/>
      <c r="N628" s="21"/>
      <c r="O628" s="5"/>
      <c r="P628" s="5"/>
      <c r="Q628" s="7">
        <f t="shared" si="57"/>
        <v>0</v>
      </c>
      <c r="R628" s="6">
        <f t="shared" si="61"/>
        <v>0</v>
      </c>
      <c r="S628" s="9"/>
      <c r="T628" s="54">
        <f t="shared" si="58"/>
        <v>0</v>
      </c>
      <c r="U628" s="54">
        <f t="shared" si="59"/>
        <v>0</v>
      </c>
      <c r="V628" s="54">
        <f t="shared" si="60"/>
        <v>0</v>
      </c>
    </row>
    <row r="629" spans="1:22" x14ac:dyDescent="0.2">
      <c r="A629" s="11" t="str">
        <f>IF(M629="","",SUBTOTAL(3,$M$5:M629))</f>
        <v/>
      </c>
      <c r="B629" s="12" t="s">
        <v>21</v>
      </c>
      <c r="C629" s="40" t="s">
        <v>263</v>
      </c>
      <c r="D629" s="37"/>
      <c r="E629" s="37"/>
      <c r="F629" s="37"/>
      <c r="G629" s="45"/>
      <c r="H629" s="35"/>
      <c r="I629" s="39">
        <f t="shared" si="56"/>
        <v>0</v>
      </c>
      <c r="J629" s="9"/>
      <c r="K629" s="2"/>
      <c r="L629" s="51"/>
      <c r="M629" s="7"/>
      <c r="N629" s="21"/>
      <c r="O629" s="5"/>
      <c r="P629" s="5"/>
      <c r="Q629" s="7">
        <f t="shared" si="57"/>
        <v>0</v>
      </c>
      <c r="R629" s="6">
        <f t="shared" si="61"/>
        <v>0</v>
      </c>
      <c r="S629" s="9"/>
      <c r="T629" s="54">
        <f t="shared" si="58"/>
        <v>0</v>
      </c>
      <c r="U629" s="54">
        <f t="shared" si="59"/>
        <v>0</v>
      </c>
      <c r="V629" s="54">
        <f t="shared" si="60"/>
        <v>0</v>
      </c>
    </row>
    <row r="630" spans="1:22" x14ac:dyDescent="0.2">
      <c r="A630" s="11">
        <f>IF(M630="","",SUBTOTAL(3,$M$5:M630))</f>
        <v>198</v>
      </c>
      <c r="B630" s="370"/>
      <c r="C630" s="371" t="s">
        <v>13</v>
      </c>
      <c r="D630" s="369"/>
      <c r="E630" s="369" t="s">
        <v>334</v>
      </c>
      <c r="F630" s="369" t="s">
        <v>12</v>
      </c>
      <c r="G630" s="44">
        <f>[1]TH!$I$433</f>
        <v>2516</v>
      </c>
      <c r="H630" s="369">
        <v>2403</v>
      </c>
      <c r="I630" s="39">
        <f t="shared" si="56"/>
        <v>113</v>
      </c>
      <c r="J630" s="368"/>
      <c r="K630" s="2" t="s">
        <v>347</v>
      </c>
      <c r="L630" s="51">
        <f>'[1]Don gia'!$R$432</f>
        <v>12564675</v>
      </c>
      <c r="M630" s="7">
        <f>+'[2]TH lop 6'!$E$302</f>
        <v>16000000</v>
      </c>
      <c r="N630" s="21"/>
      <c r="O630" s="5"/>
      <c r="P630" s="5"/>
      <c r="Q630" s="7">
        <f t="shared" si="57"/>
        <v>16000000</v>
      </c>
      <c r="R630" s="6">
        <f t="shared" si="61"/>
        <v>38448000000</v>
      </c>
      <c r="S630" s="368"/>
      <c r="T630" s="54">
        <f t="shared" si="58"/>
        <v>-3435325</v>
      </c>
      <c r="U630" s="54">
        <f t="shared" si="59"/>
        <v>31612722300</v>
      </c>
      <c r="V630" s="54">
        <f t="shared" si="60"/>
        <v>40256000000</v>
      </c>
    </row>
    <row r="631" spans="1:22" x14ac:dyDescent="0.2">
      <c r="A631" s="11" t="str">
        <f>IF(M631="","",SUBTOTAL(3,$M$5:M631))</f>
        <v/>
      </c>
      <c r="B631" s="370"/>
      <c r="C631" s="371"/>
      <c r="D631" s="369"/>
      <c r="E631" s="369"/>
      <c r="F631" s="369"/>
      <c r="G631" s="45"/>
      <c r="H631" s="369"/>
      <c r="I631" s="39">
        <f t="shared" si="56"/>
        <v>0</v>
      </c>
      <c r="J631" s="368"/>
      <c r="K631" s="2" t="s">
        <v>348</v>
      </c>
      <c r="L631" s="51"/>
      <c r="M631" s="7"/>
      <c r="N631" s="21"/>
      <c r="O631" s="5"/>
      <c r="P631" s="5"/>
      <c r="Q631" s="7">
        <f t="shared" si="57"/>
        <v>0</v>
      </c>
      <c r="R631" s="6">
        <f t="shared" si="61"/>
        <v>0</v>
      </c>
      <c r="S631" s="368"/>
      <c r="T631" s="54">
        <f t="shared" si="58"/>
        <v>0</v>
      </c>
      <c r="U631" s="54">
        <f t="shared" si="59"/>
        <v>0</v>
      </c>
      <c r="V631" s="54">
        <f t="shared" si="60"/>
        <v>0</v>
      </c>
    </row>
    <row r="632" spans="1:22" x14ac:dyDescent="0.2">
      <c r="A632" s="11" t="str">
        <f>IF(M632="","",SUBTOTAL(3,$M$5:M632))</f>
        <v/>
      </c>
      <c r="B632" s="370"/>
      <c r="C632" s="371"/>
      <c r="D632" s="369"/>
      <c r="E632" s="369"/>
      <c r="F632" s="369"/>
      <c r="G632" s="45"/>
      <c r="H632" s="369"/>
      <c r="I632" s="39">
        <f t="shared" si="56"/>
        <v>0</v>
      </c>
      <c r="J632" s="368"/>
      <c r="K632" s="2" t="s">
        <v>349</v>
      </c>
      <c r="L632" s="51"/>
      <c r="M632" s="7"/>
      <c r="N632" s="21"/>
      <c r="O632" s="5"/>
      <c r="P632" s="5"/>
      <c r="Q632" s="7">
        <f t="shared" si="57"/>
        <v>0</v>
      </c>
      <c r="R632" s="6">
        <f t="shared" si="61"/>
        <v>0</v>
      </c>
      <c r="S632" s="368"/>
      <c r="T632" s="54">
        <f t="shared" si="58"/>
        <v>0</v>
      </c>
      <c r="U632" s="54">
        <f t="shared" si="59"/>
        <v>0</v>
      </c>
      <c r="V632" s="54">
        <f t="shared" si="60"/>
        <v>0</v>
      </c>
    </row>
    <row r="633" spans="1:22" x14ac:dyDescent="0.2">
      <c r="A633" s="11" t="str">
        <f>IF(M633="","",SUBTOTAL(3,$M$5:M633))</f>
        <v/>
      </c>
      <c r="B633" s="370"/>
      <c r="C633" s="371"/>
      <c r="D633" s="369"/>
      <c r="E633" s="369"/>
      <c r="F633" s="369"/>
      <c r="G633" s="45"/>
      <c r="H633" s="369"/>
      <c r="I633" s="39">
        <f t="shared" si="56"/>
        <v>0</v>
      </c>
      <c r="J633" s="368"/>
      <c r="K633" s="2" t="s">
        <v>350</v>
      </c>
      <c r="L633" s="51"/>
      <c r="M633" s="7"/>
      <c r="N633" s="21"/>
      <c r="O633" s="5"/>
      <c r="P633" s="5"/>
      <c r="Q633" s="7">
        <f t="shared" si="57"/>
        <v>0</v>
      </c>
      <c r="R633" s="6">
        <f t="shared" si="61"/>
        <v>0</v>
      </c>
      <c r="S633" s="368"/>
      <c r="T633" s="54">
        <f t="shared" si="58"/>
        <v>0</v>
      </c>
      <c r="U633" s="54">
        <f t="shared" si="59"/>
        <v>0</v>
      </c>
      <c r="V633" s="54">
        <f t="shared" si="60"/>
        <v>0</v>
      </c>
    </row>
    <row r="634" spans="1:22" x14ac:dyDescent="0.2">
      <c r="A634" s="11" t="str">
        <f>IF(M634="","",SUBTOTAL(3,$M$5:M634))</f>
        <v/>
      </c>
      <c r="B634" s="370"/>
      <c r="C634" s="371"/>
      <c r="D634" s="369"/>
      <c r="E634" s="369"/>
      <c r="F634" s="369"/>
      <c r="G634" s="45"/>
      <c r="H634" s="369"/>
      <c r="I634" s="39">
        <f t="shared" si="56"/>
        <v>0</v>
      </c>
      <c r="J634" s="368"/>
      <c r="K634" s="2" t="s">
        <v>351</v>
      </c>
      <c r="L634" s="51"/>
      <c r="M634" s="7"/>
      <c r="N634" s="21"/>
      <c r="O634" s="5"/>
      <c r="P634" s="5"/>
      <c r="Q634" s="7">
        <f t="shared" si="57"/>
        <v>0</v>
      </c>
      <c r="R634" s="6">
        <f t="shared" si="61"/>
        <v>0</v>
      </c>
      <c r="S634" s="368"/>
      <c r="T634" s="54">
        <f t="shared" si="58"/>
        <v>0</v>
      </c>
      <c r="U634" s="54">
        <f t="shared" si="59"/>
        <v>0</v>
      </c>
      <c r="V634" s="54">
        <f t="shared" si="60"/>
        <v>0</v>
      </c>
    </row>
    <row r="635" spans="1:22" x14ac:dyDescent="0.2">
      <c r="A635" s="11" t="str">
        <f>IF(M635="","",SUBTOTAL(3,$M$5:M635))</f>
        <v/>
      </c>
      <c r="B635" s="370"/>
      <c r="C635" s="371"/>
      <c r="D635" s="369"/>
      <c r="E635" s="369"/>
      <c r="F635" s="369"/>
      <c r="G635" s="45"/>
      <c r="H635" s="369"/>
      <c r="I635" s="39">
        <f t="shared" si="56"/>
        <v>0</v>
      </c>
      <c r="J635" s="368"/>
      <c r="K635" s="2" t="s">
        <v>352</v>
      </c>
      <c r="L635" s="51"/>
      <c r="M635" s="7"/>
      <c r="N635" s="21"/>
      <c r="O635" s="5"/>
      <c r="P635" s="5"/>
      <c r="Q635" s="7">
        <f t="shared" si="57"/>
        <v>0</v>
      </c>
      <c r="R635" s="6">
        <f t="shared" si="61"/>
        <v>0</v>
      </c>
      <c r="S635" s="368"/>
      <c r="T635" s="54">
        <f t="shared" si="58"/>
        <v>0</v>
      </c>
      <c r="U635" s="54">
        <f t="shared" si="59"/>
        <v>0</v>
      </c>
      <c r="V635" s="54">
        <f t="shared" si="60"/>
        <v>0</v>
      </c>
    </row>
    <row r="636" spans="1:22" ht="12.75" customHeight="1" x14ac:dyDescent="0.2">
      <c r="A636" s="11" t="str">
        <f>IF(M636="","",SUBTOTAL(3,$M$5:M636))</f>
        <v/>
      </c>
      <c r="B636" s="370"/>
      <c r="C636" s="371"/>
      <c r="D636" s="369"/>
      <c r="E636" s="369"/>
      <c r="F636" s="369"/>
      <c r="G636" s="45"/>
      <c r="H636" s="369"/>
      <c r="I636" s="39">
        <f t="shared" si="56"/>
        <v>0</v>
      </c>
      <c r="J636" s="368"/>
      <c r="K636" s="2" t="s">
        <v>353</v>
      </c>
      <c r="L636" s="51"/>
      <c r="M636" s="7"/>
      <c r="N636" s="21"/>
      <c r="O636" s="5"/>
      <c r="P636" s="5"/>
      <c r="Q636" s="7">
        <f t="shared" si="57"/>
        <v>0</v>
      </c>
      <c r="R636" s="6">
        <f t="shared" si="61"/>
        <v>0</v>
      </c>
      <c r="S636" s="368"/>
      <c r="T636" s="54">
        <f t="shared" si="58"/>
        <v>0</v>
      </c>
      <c r="U636" s="54">
        <f t="shared" si="59"/>
        <v>0</v>
      </c>
      <c r="V636" s="54">
        <f t="shared" si="60"/>
        <v>0</v>
      </c>
    </row>
    <row r="637" spans="1:22" ht="25.5" x14ac:dyDescent="0.2">
      <c r="A637" s="11" t="str">
        <f>IF(M637="","",SUBTOTAL(3,$M$5:M637))</f>
        <v/>
      </c>
      <c r="B637" s="370"/>
      <c r="C637" s="371"/>
      <c r="D637" s="369"/>
      <c r="E637" s="369"/>
      <c r="F637" s="369"/>
      <c r="G637" s="45"/>
      <c r="H637" s="369"/>
      <c r="I637" s="39">
        <f t="shared" si="56"/>
        <v>0</v>
      </c>
      <c r="J637" s="368"/>
      <c r="K637" s="2" t="s">
        <v>354</v>
      </c>
      <c r="L637" s="51"/>
      <c r="M637" s="7"/>
      <c r="N637" s="21"/>
      <c r="O637" s="5"/>
      <c r="P637" s="5"/>
      <c r="Q637" s="7">
        <f t="shared" si="57"/>
        <v>0</v>
      </c>
      <c r="R637" s="6">
        <f t="shared" si="61"/>
        <v>0</v>
      </c>
      <c r="S637" s="368"/>
      <c r="T637" s="54">
        <f t="shared" si="58"/>
        <v>0</v>
      </c>
      <c r="U637" s="54">
        <f t="shared" si="59"/>
        <v>0</v>
      </c>
      <c r="V637" s="54">
        <f t="shared" si="60"/>
        <v>0</v>
      </c>
    </row>
    <row r="638" spans="1:22" x14ac:dyDescent="0.2">
      <c r="A638" s="11" t="str">
        <f>IF(M638="","",SUBTOTAL(3,$M$5:M638))</f>
        <v/>
      </c>
      <c r="B638" s="370"/>
      <c r="C638" s="371"/>
      <c r="D638" s="369"/>
      <c r="E638" s="369"/>
      <c r="F638" s="369"/>
      <c r="G638" s="45"/>
      <c r="H638" s="369"/>
      <c r="I638" s="39">
        <f t="shared" si="56"/>
        <v>0</v>
      </c>
      <c r="J638" s="368"/>
      <c r="K638" s="2" t="s">
        <v>355</v>
      </c>
      <c r="L638" s="51"/>
      <c r="M638" s="7"/>
      <c r="N638" s="21"/>
      <c r="O638" s="5"/>
      <c r="P638" s="5"/>
      <c r="Q638" s="7">
        <f t="shared" si="57"/>
        <v>0</v>
      </c>
      <c r="R638" s="6">
        <f t="shared" si="61"/>
        <v>0</v>
      </c>
      <c r="S638" s="368"/>
      <c r="T638" s="54">
        <f t="shared" si="58"/>
        <v>0</v>
      </c>
      <c r="U638" s="54">
        <f t="shared" si="59"/>
        <v>0</v>
      </c>
      <c r="V638" s="54">
        <f t="shared" si="60"/>
        <v>0</v>
      </c>
    </row>
    <row r="639" spans="1:22" ht="25.5" x14ac:dyDescent="0.2">
      <c r="A639" s="11" t="str">
        <f>IF(M639="","",SUBTOTAL(3,$M$5:M639))</f>
        <v/>
      </c>
      <c r="B639" s="370"/>
      <c r="C639" s="371"/>
      <c r="D639" s="369"/>
      <c r="E639" s="369"/>
      <c r="F639" s="369"/>
      <c r="G639" s="45"/>
      <c r="H639" s="369"/>
      <c r="I639" s="39">
        <f t="shared" si="56"/>
        <v>0</v>
      </c>
      <c r="J639" s="368"/>
      <c r="K639" s="2" t="s">
        <v>765</v>
      </c>
      <c r="L639" s="51"/>
      <c r="M639" s="7"/>
      <c r="N639" s="21"/>
      <c r="O639" s="5"/>
      <c r="P639" s="5"/>
      <c r="Q639" s="7">
        <f t="shared" si="57"/>
        <v>0</v>
      </c>
      <c r="R639" s="6">
        <f t="shared" si="61"/>
        <v>0</v>
      </c>
      <c r="S639" s="368"/>
      <c r="T639" s="54">
        <f t="shared" si="58"/>
        <v>0</v>
      </c>
      <c r="U639" s="54">
        <f t="shared" si="59"/>
        <v>0</v>
      </c>
      <c r="V639" s="54">
        <f t="shared" si="60"/>
        <v>0</v>
      </c>
    </row>
    <row r="640" spans="1:22" ht="25.5" x14ac:dyDescent="0.2">
      <c r="A640" s="11">
        <f>IF(M640="","",SUBTOTAL(3,$M$5:M640))</f>
        <v>199</v>
      </c>
      <c r="B640" s="370"/>
      <c r="C640" s="371" t="s">
        <v>264</v>
      </c>
      <c r="D640" s="369" t="s">
        <v>334</v>
      </c>
      <c r="E640" s="369" t="s">
        <v>334</v>
      </c>
      <c r="F640" s="369" t="s">
        <v>12</v>
      </c>
      <c r="G640" s="44">
        <f>[1]TH!$I$435</f>
        <v>2287</v>
      </c>
      <c r="H640" s="369">
        <v>2158</v>
      </c>
      <c r="I640" s="39">
        <f t="shared" si="56"/>
        <v>129</v>
      </c>
      <c r="J640" s="368" t="s">
        <v>387</v>
      </c>
      <c r="K640" s="2" t="s">
        <v>766</v>
      </c>
      <c r="L640" s="51">
        <f>'[1]Don gia'!$R$434</f>
        <v>2978450</v>
      </c>
      <c r="M640" s="7">
        <f>+'[2]TH lop 6'!$E$303</f>
        <v>2419200</v>
      </c>
      <c r="N640" s="21"/>
      <c r="O640" s="5"/>
      <c r="P640" s="5"/>
      <c r="Q640" s="7">
        <f t="shared" si="57"/>
        <v>2419200</v>
      </c>
      <c r="R640" s="6">
        <f t="shared" si="61"/>
        <v>5220633600</v>
      </c>
      <c r="S640" s="368"/>
      <c r="T640" s="54">
        <f t="shared" si="58"/>
        <v>559250</v>
      </c>
      <c r="U640" s="54">
        <f t="shared" si="59"/>
        <v>6811715150</v>
      </c>
      <c r="V640" s="54">
        <f t="shared" si="60"/>
        <v>5532710400</v>
      </c>
    </row>
    <row r="641" spans="1:22" ht="38.25" x14ac:dyDescent="0.2">
      <c r="A641" s="11" t="str">
        <f>IF(M641="","",SUBTOTAL(3,$M$5:M641))</f>
        <v/>
      </c>
      <c r="B641" s="370"/>
      <c r="C641" s="371"/>
      <c r="D641" s="369"/>
      <c r="E641" s="369"/>
      <c r="F641" s="369"/>
      <c r="G641" s="45"/>
      <c r="H641" s="369"/>
      <c r="I641" s="39">
        <f t="shared" si="56"/>
        <v>0</v>
      </c>
      <c r="J641" s="368"/>
      <c r="K641" s="2" t="s">
        <v>767</v>
      </c>
      <c r="L641" s="51"/>
      <c r="M641" s="7"/>
      <c r="N641" s="21"/>
      <c r="O641" s="5"/>
      <c r="P641" s="5"/>
      <c r="Q641" s="7">
        <f t="shared" si="57"/>
        <v>0</v>
      </c>
      <c r="R641" s="6">
        <f t="shared" si="61"/>
        <v>0</v>
      </c>
      <c r="S641" s="368"/>
      <c r="T641" s="54">
        <f t="shared" si="58"/>
        <v>0</v>
      </c>
      <c r="U641" s="54">
        <f t="shared" si="59"/>
        <v>0</v>
      </c>
      <c r="V641" s="54">
        <f t="shared" si="60"/>
        <v>0</v>
      </c>
    </row>
    <row r="642" spans="1:22" x14ac:dyDescent="0.2">
      <c r="A642" s="11" t="str">
        <f>IF(M642="","",SUBTOTAL(3,$M$5:M642))</f>
        <v/>
      </c>
      <c r="B642" s="370"/>
      <c r="C642" s="371"/>
      <c r="D642" s="369"/>
      <c r="E642" s="369"/>
      <c r="F642" s="369"/>
      <c r="G642" s="45"/>
      <c r="H642" s="369"/>
      <c r="I642" s="39">
        <f t="shared" si="56"/>
        <v>0</v>
      </c>
      <c r="J642" s="368"/>
      <c r="K642" s="2" t="s">
        <v>768</v>
      </c>
      <c r="L642" s="51"/>
      <c r="M642" s="7"/>
      <c r="N642" s="21"/>
      <c r="O642" s="5"/>
      <c r="P642" s="5"/>
      <c r="Q642" s="7">
        <f t="shared" si="57"/>
        <v>0</v>
      </c>
      <c r="R642" s="6">
        <f t="shared" si="61"/>
        <v>0</v>
      </c>
      <c r="S642" s="368"/>
      <c r="T642" s="54">
        <f t="shared" si="58"/>
        <v>0</v>
      </c>
      <c r="U642" s="54">
        <f t="shared" si="59"/>
        <v>0</v>
      </c>
      <c r="V642" s="54">
        <f t="shared" si="60"/>
        <v>0</v>
      </c>
    </row>
    <row r="643" spans="1:22" ht="25.5" x14ac:dyDescent="0.2">
      <c r="A643" s="11" t="str">
        <f>IF(M643="","",SUBTOTAL(3,$M$5:M643))</f>
        <v/>
      </c>
      <c r="B643" s="370"/>
      <c r="C643" s="371"/>
      <c r="D643" s="369"/>
      <c r="E643" s="369"/>
      <c r="F643" s="369"/>
      <c r="G643" s="45"/>
      <c r="H643" s="369"/>
      <c r="I643" s="39">
        <f t="shared" si="56"/>
        <v>0</v>
      </c>
      <c r="J643" s="368"/>
      <c r="K643" s="2" t="s">
        <v>769</v>
      </c>
      <c r="L643" s="51"/>
      <c r="M643" s="7"/>
      <c r="N643" s="21"/>
      <c r="O643" s="5"/>
      <c r="P643" s="5"/>
      <c r="Q643" s="7">
        <f t="shared" si="57"/>
        <v>0</v>
      </c>
      <c r="R643" s="6">
        <f t="shared" si="61"/>
        <v>0</v>
      </c>
      <c r="S643" s="368"/>
      <c r="T643" s="54">
        <f t="shared" si="58"/>
        <v>0</v>
      </c>
      <c r="U643" s="54">
        <f t="shared" si="59"/>
        <v>0</v>
      </c>
      <c r="V643" s="54">
        <f t="shared" si="60"/>
        <v>0</v>
      </c>
    </row>
    <row r="644" spans="1:22" ht="38.25" x14ac:dyDescent="0.2">
      <c r="A644" s="11" t="str">
        <f>IF(M644="","",SUBTOTAL(3,$M$5:M644))</f>
        <v/>
      </c>
      <c r="B644" s="370"/>
      <c r="C644" s="371"/>
      <c r="D644" s="369"/>
      <c r="E644" s="369"/>
      <c r="F644" s="369"/>
      <c r="G644" s="45"/>
      <c r="H644" s="369"/>
      <c r="I644" s="39">
        <f t="shared" si="56"/>
        <v>0</v>
      </c>
      <c r="J644" s="368"/>
      <c r="K644" s="2" t="s">
        <v>770</v>
      </c>
      <c r="L644" s="51"/>
      <c r="M644" s="7"/>
      <c r="N644" s="21"/>
      <c r="O644" s="5"/>
      <c r="P644" s="5"/>
      <c r="Q644" s="7">
        <f t="shared" si="57"/>
        <v>0</v>
      </c>
      <c r="R644" s="6">
        <f t="shared" si="61"/>
        <v>0</v>
      </c>
      <c r="S644" s="368"/>
      <c r="T644" s="54">
        <f t="shared" si="58"/>
        <v>0</v>
      </c>
      <c r="U644" s="54">
        <f t="shared" si="59"/>
        <v>0</v>
      </c>
      <c r="V644" s="54">
        <f t="shared" si="60"/>
        <v>0</v>
      </c>
    </row>
    <row r="645" spans="1:22" x14ac:dyDescent="0.2">
      <c r="A645" s="11" t="str">
        <f>IF(M645="","",SUBTOTAL(3,$M$5:M645))</f>
        <v/>
      </c>
      <c r="B645" s="370"/>
      <c r="C645" s="371"/>
      <c r="D645" s="369"/>
      <c r="E645" s="369"/>
      <c r="F645" s="369"/>
      <c r="G645" s="45"/>
      <c r="H645" s="369"/>
      <c r="I645" s="39">
        <f t="shared" si="56"/>
        <v>0</v>
      </c>
      <c r="J645" s="368"/>
      <c r="K645" s="2" t="s">
        <v>771</v>
      </c>
      <c r="L645" s="51"/>
      <c r="M645" s="7"/>
      <c r="N645" s="21"/>
      <c r="O645" s="5"/>
      <c r="P645" s="5"/>
      <c r="Q645" s="7">
        <f t="shared" si="57"/>
        <v>0</v>
      </c>
      <c r="R645" s="6">
        <f t="shared" si="61"/>
        <v>0</v>
      </c>
      <c r="S645" s="368"/>
      <c r="T645" s="54">
        <f t="shared" si="58"/>
        <v>0</v>
      </c>
      <c r="U645" s="54">
        <f t="shared" si="59"/>
        <v>0</v>
      </c>
      <c r="V645" s="54">
        <f t="shared" si="60"/>
        <v>0</v>
      </c>
    </row>
    <row r="646" spans="1:22" x14ac:dyDescent="0.2">
      <c r="A646" s="11" t="str">
        <f>IF(M646="","",SUBTOTAL(3,$M$5:M646))</f>
        <v/>
      </c>
      <c r="B646" s="12" t="s">
        <v>44</v>
      </c>
      <c r="C646" s="40" t="s">
        <v>62</v>
      </c>
      <c r="D646" s="37"/>
      <c r="E646" s="37"/>
      <c r="F646" s="37"/>
      <c r="G646" s="45"/>
      <c r="H646" s="35"/>
      <c r="I646" s="39">
        <f t="shared" ref="I646:I709" si="62">+G646-H646</f>
        <v>0</v>
      </c>
      <c r="J646" s="9"/>
      <c r="K646" s="2"/>
      <c r="L646" s="51"/>
      <c r="M646" s="7"/>
      <c r="N646" s="21"/>
      <c r="O646" s="5"/>
      <c r="P646" s="5"/>
      <c r="Q646" s="7">
        <f t="shared" ref="Q646:Q709" si="63">MIN(M646:P646)</f>
        <v>0</v>
      </c>
      <c r="R646" s="6">
        <f t="shared" si="61"/>
        <v>0</v>
      </c>
      <c r="S646" s="9"/>
      <c r="T646" s="54">
        <f t="shared" ref="T646:T709" si="64">+L646-Q646</f>
        <v>0</v>
      </c>
      <c r="U646" s="54">
        <f t="shared" ref="U646:U709" si="65">+G646*L646</f>
        <v>0</v>
      </c>
      <c r="V646" s="54">
        <f t="shared" ref="V646:V709" si="66">+G646*Q646</f>
        <v>0</v>
      </c>
    </row>
    <row r="647" spans="1:22" x14ac:dyDescent="0.2">
      <c r="A647" s="11">
        <f>IF(M647="","",SUBTOTAL(3,$M$5:M647))</f>
        <v>200</v>
      </c>
      <c r="B647" s="370"/>
      <c r="C647" s="371" t="s">
        <v>265</v>
      </c>
      <c r="D647" s="369" t="s">
        <v>334</v>
      </c>
      <c r="E647" s="369" t="s">
        <v>334</v>
      </c>
      <c r="F647" s="369" t="s">
        <v>4</v>
      </c>
      <c r="G647" s="44">
        <f>[1]TH!$I$444</f>
        <v>130</v>
      </c>
      <c r="H647" s="369">
        <v>130</v>
      </c>
      <c r="I647" s="39">
        <f t="shared" si="62"/>
        <v>0</v>
      </c>
      <c r="J647" s="368"/>
      <c r="K647" s="2" t="s">
        <v>772</v>
      </c>
      <c r="L647" s="51">
        <f>'[1]Don gia'!$R$443</f>
        <v>701750</v>
      </c>
      <c r="M647" s="7">
        <f>+'[2]TH lop 6'!$E$306</f>
        <v>2408000</v>
      </c>
      <c r="N647" s="21"/>
      <c r="O647" s="5"/>
      <c r="P647" s="5"/>
      <c r="Q647" s="7">
        <f t="shared" si="63"/>
        <v>2408000</v>
      </c>
      <c r="R647" s="6">
        <f t="shared" si="61"/>
        <v>313040000</v>
      </c>
      <c r="S647" s="368"/>
      <c r="T647" s="54">
        <f t="shared" si="64"/>
        <v>-1706250</v>
      </c>
      <c r="U647" s="54">
        <f t="shared" si="65"/>
        <v>91227500</v>
      </c>
      <c r="V647" s="54">
        <f t="shared" si="66"/>
        <v>313040000</v>
      </c>
    </row>
    <row r="648" spans="1:22" x14ac:dyDescent="0.2">
      <c r="A648" s="11" t="str">
        <f>IF(M648="","",SUBTOTAL(3,$M$5:M648))</f>
        <v/>
      </c>
      <c r="B648" s="370"/>
      <c r="C648" s="371"/>
      <c r="D648" s="369"/>
      <c r="E648" s="369"/>
      <c r="F648" s="369"/>
      <c r="G648" s="45"/>
      <c r="H648" s="369"/>
      <c r="I648" s="39">
        <f t="shared" si="62"/>
        <v>0</v>
      </c>
      <c r="J648" s="368"/>
      <c r="K648" s="2" t="s">
        <v>773</v>
      </c>
      <c r="L648" s="51"/>
      <c r="M648" s="7"/>
      <c r="N648" s="21"/>
      <c r="O648" s="5"/>
      <c r="P648" s="5"/>
      <c r="Q648" s="7">
        <f t="shared" si="63"/>
        <v>0</v>
      </c>
      <c r="R648" s="6">
        <f t="shared" si="61"/>
        <v>0</v>
      </c>
      <c r="S648" s="368"/>
      <c r="T648" s="54">
        <f t="shared" si="64"/>
        <v>0</v>
      </c>
      <c r="U648" s="54">
        <f t="shared" si="65"/>
        <v>0</v>
      </c>
      <c r="V648" s="54">
        <f t="shared" si="66"/>
        <v>0</v>
      </c>
    </row>
    <row r="649" spans="1:22" x14ac:dyDescent="0.2">
      <c r="A649" s="11" t="str">
        <f>IF(M649="","",SUBTOTAL(3,$M$5:M649))</f>
        <v/>
      </c>
      <c r="B649" s="370"/>
      <c r="C649" s="371"/>
      <c r="D649" s="369"/>
      <c r="E649" s="369"/>
      <c r="F649" s="369"/>
      <c r="G649" s="45"/>
      <c r="H649" s="369"/>
      <c r="I649" s="39">
        <f t="shared" si="62"/>
        <v>0</v>
      </c>
      <c r="J649" s="368"/>
      <c r="K649" s="2" t="s">
        <v>774</v>
      </c>
      <c r="L649" s="51"/>
      <c r="M649" s="7"/>
      <c r="N649" s="21"/>
      <c r="O649" s="5"/>
      <c r="P649" s="5"/>
      <c r="Q649" s="7">
        <f t="shared" si="63"/>
        <v>0</v>
      </c>
      <c r="R649" s="6">
        <f t="shared" si="61"/>
        <v>0</v>
      </c>
      <c r="S649" s="368"/>
      <c r="T649" s="54">
        <f t="shared" si="64"/>
        <v>0</v>
      </c>
      <c r="U649" s="54">
        <f t="shared" si="65"/>
        <v>0</v>
      </c>
      <c r="V649" s="54">
        <f t="shared" si="66"/>
        <v>0</v>
      </c>
    </row>
    <row r="650" spans="1:22" x14ac:dyDescent="0.2">
      <c r="A650" s="11" t="str">
        <f>IF(M650="","",SUBTOTAL(3,$M$5:M650))</f>
        <v/>
      </c>
      <c r="B650" s="370"/>
      <c r="C650" s="371"/>
      <c r="D650" s="369"/>
      <c r="E650" s="369"/>
      <c r="F650" s="369"/>
      <c r="G650" s="45"/>
      <c r="H650" s="369"/>
      <c r="I650" s="39">
        <f t="shared" si="62"/>
        <v>0</v>
      </c>
      <c r="J650" s="368"/>
      <c r="K650" s="2" t="s">
        <v>775</v>
      </c>
      <c r="L650" s="51"/>
      <c r="M650" s="7"/>
      <c r="N650" s="21"/>
      <c r="O650" s="5"/>
      <c r="P650" s="5"/>
      <c r="Q650" s="7">
        <f t="shared" si="63"/>
        <v>0</v>
      </c>
      <c r="R650" s="6">
        <f t="shared" si="61"/>
        <v>0</v>
      </c>
      <c r="S650" s="368"/>
      <c r="T650" s="54">
        <f t="shared" si="64"/>
        <v>0</v>
      </c>
      <c r="U650" s="54">
        <f t="shared" si="65"/>
        <v>0</v>
      </c>
      <c r="V650" s="54">
        <f t="shared" si="66"/>
        <v>0</v>
      </c>
    </row>
    <row r="651" spans="1:22" ht="25.5" x14ac:dyDescent="0.2">
      <c r="A651" s="11" t="str">
        <f>IF(M651="","",SUBTOTAL(3,$M$5:M651))</f>
        <v/>
      </c>
      <c r="B651" s="370"/>
      <c r="C651" s="371"/>
      <c r="D651" s="369"/>
      <c r="E651" s="369"/>
      <c r="F651" s="369"/>
      <c r="G651" s="45"/>
      <c r="H651" s="369"/>
      <c r="I651" s="39">
        <f t="shared" si="62"/>
        <v>0</v>
      </c>
      <c r="J651" s="368"/>
      <c r="K651" s="2" t="s">
        <v>776</v>
      </c>
      <c r="L651" s="51"/>
      <c r="M651" s="7"/>
      <c r="N651" s="21"/>
      <c r="O651" s="5"/>
      <c r="P651" s="5"/>
      <c r="Q651" s="7">
        <f t="shared" si="63"/>
        <v>0</v>
      </c>
      <c r="R651" s="6">
        <f t="shared" si="61"/>
        <v>0</v>
      </c>
      <c r="S651" s="368"/>
      <c r="T651" s="54">
        <f t="shared" si="64"/>
        <v>0</v>
      </c>
      <c r="U651" s="54">
        <f t="shared" si="65"/>
        <v>0</v>
      </c>
      <c r="V651" s="54">
        <f t="shared" si="66"/>
        <v>0</v>
      </c>
    </row>
    <row r="652" spans="1:22" x14ac:dyDescent="0.2">
      <c r="A652" s="11">
        <f>IF(M652="","",SUBTOTAL(3,$M$5:M652))</f>
        <v>201</v>
      </c>
      <c r="B652" s="370"/>
      <c r="C652" s="371" t="s">
        <v>266</v>
      </c>
      <c r="D652" s="369" t="s">
        <v>334</v>
      </c>
      <c r="E652" s="369" t="s">
        <v>334</v>
      </c>
      <c r="F652" s="369" t="s">
        <v>4</v>
      </c>
      <c r="G652" s="46">
        <f>[1]TH!$I$445</f>
        <v>142</v>
      </c>
      <c r="H652" s="369">
        <v>135</v>
      </c>
      <c r="I652" s="39">
        <f t="shared" si="62"/>
        <v>7</v>
      </c>
      <c r="J652" s="368"/>
      <c r="K652" s="4" t="s">
        <v>777</v>
      </c>
      <c r="L652" s="52">
        <f>'[1]Don gia'!$R$444</f>
        <v>369875</v>
      </c>
      <c r="M652" s="8">
        <f>+'[2]TH lop 6'!$E$307</f>
        <v>4200000</v>
      </c>
      <c r="N652" s="21"/>
      <c r="O652" s="17"/>
      <c r="P652" s="17"/>
      <c r="Q652" s="7">
        <f t="shared" si="63"/>
        <v>4200000</v>
      </c>
      <c r="R652" s="6">
        <f t="shared" si="61"/>
        <v>567000000</v>
      </c>
      <c r="S652" s="368"/>
      <c r="T652" s="54">
        <f t="shared" si="64"/>
        <v>-3830125</v>
      </c>
      <c r="U652" s="54">
        <f t="shared" si="65"/>
        <v>52522250</v>
      </c>
      <c r="V652" s="54">
        <f t="shared" si="66"/>
        <v>596400000</v>
      </c>
    </row>
    <row r="653" spans="1:22" x14ac:dyDescent="0.2">
      <c r="A653" s="11" t="str">
        <f>IF(M653="","",SUBTOTAL(3,$M$5:M653))</f>
        <v/>
      </c>
      <c r="B653" s="370"/>
      <c r="C653" s="371"/>
      <c r="D653" s="369"/>
      <c r="E653" s="369"/>
      <c r="F653" s="369"/>
      <c r="G653" s="47"/>
      <c r="H653" s="369"/>
      <c r="I653" s="39">
        <f t="shared" si="62"/>
        <v>0</v>
      </c>
      <c r="J653" s="368"/>
      <c r="K653" s="4" t="s">
        <v>778</v>
      </c>
      <c r="L653" s="52"/>
      <c r="M653" s="8"/>
      <c r="N653" s="21"/>
      <c r="O653" s="17"/>
      <c r="P653" s="17"/>
      <c r="Q653" s="7">
        <f t="shared" si="63"/>
        <v>0</v>
      </c>
      <c r="R653" s="6">
        <f t="shared" si="61"/>
        <v>0</v>
      </c>
      <c r="S653" s="368"/>
      <c r="T653" s="54">
        <f t="shared" si="64"/>
        <v>0</v>
      </c>
      <c r="U653" s="54">
        <f t="shared" si="65"/>
        <v>0</v>
      </c>
      <c r="V653" s="54">
        <f t="shared" si="66"/>
        <v>0</v>
      </c>
    </row>
    <row r="654" spans="1:22" x14ac:dyDescent="0.2">
      <c r="A654" s="11" t="str">
        <f>IF(M654="","",SUBTOTAL(3,$M$5:M654))</f>
        <v/>
      </c>
      <c r="B654" s="370"/>
      <c r="C654" s="371"/>
      <c r="D654" s="369"/>
      <c r="E654" s="369"/>
      <c r="F654" s="369"/>
      <c r="G654" s="47"/>
      <c r="H654" s="369"/>
      <c r="I654" s="39">
        <f t="shared" si="62"/>
        <v>0</v>
      </c>
      <c r="J654" s="368"/>
      <c r="K654" s="4" t="s">
        <v>779</v>
      </c>
      <c r="L654" s="52"/>
      <c r="M654" s="8"/>
      <c r="N654" s="21"/>
      <c r="O654" s="17"/>
      <c r="P654" s="17"/>
      <c r="Q654" s="7">
        <f t="shared" si="63"/>
        <v>0</v>
      </c>
      <c r="R654" s="6">
        <f t="shared" si="61"/>
        <v>0</v>
      </c>
      <c r="S654" s="368"/>
      <c r="T654" s="54">
        <f t="shared" si="64"/>
        <v>0</v>
      </c>
      <c r="U654" s="54">
        <f t="shared" si="65"/>
        <v>0</v>
      </c>
      <c r="V654" s="54">
        <f t="shared" si="66"/>
        <v>0</v>
      </c>
    </row>
    <row r="655" spans="1:22" x14ac:dyDescent="0.2">
      <c r="A655" s="11" t="str">
        <f>IF(M655="","",SUBTOTAL(3,$M$5:M655))</f>
        <v/>
      </c>
      <c r="B655" s="370"/>
      <c r="C655" s="371"/>
      <c r="D655" s="369"/>
      <c r="E655" s="369"/>
      <c r="F655" s="369"/>
      <c r="G655" s="47"/>
      <c r="H655" s="369"/>
      <c r="I655" s="39">
        <f t="shared" si="62"/>
        <v>0</v>
      </c>
      <c r="J655" s="368"/>
      <c r="K655" s="4" t="s">
        <v>780</v>
      </c>
      <c r="L655" s="52"/>
      <c r="M655" s="8"/>
      <c r="N655" s="21"/>
      <c r="O655" s="17"/>
      <c r="P655" s="17"/>
      <c r="Q655" s="7">
        <f t="shared" si="63"/>
        <v>0</v>
      </c>
      <c r="R655" s="6">
        <f t="shared" si="61"/>
        <v>0</v>
      </c>
      <c r="S655" s="368"/>
      <c r="T655" s="54">
        <f t="shared" si="64"/>
        <v>0</v>
      </c>
      <c r="U655" s="54">
        <f t="shared" si="65"/>
        <v>0</v>
      </c>
      <c r="V655" s="54">
        <f t="shared" si="66"/>
        <v>0</v>
      </c>
    </row>
    <row r="656" spans="1:22" x14ac:dyDescent="0.2">
      <c r="A656" s="11" t="str">
        <f>IF(M656="","",SUBTOTAL(3,$M$5:M656))</f>
        <v/>
      </c>
      <c r="B656" s="370"/>
      <c r="C656" s="371"/>
      <c r="D656" s="369"/>
      <c r="E656" s="369"/>
      <c r="F656" s="369"/>
      <c r="G656" s="47"/>
      <c r="H656" s="369"/>
      <c r="I656" s="39">
        <f t="shared" si="62"/>
        <v>0</v>
      </c>
      <c r="J656" s="368"/>
      <c r="K656" s="4" t="s">
        <v>781</v>
      </c>
      <c r="L656" s="52"/>
      <c r="M656" s="8"/>
      <c r="N656" s="21"/>
      <c r="O656" s="17"/>
      <c r="P656" s="17"/>
      <c r="Q656" s="7">
        <f t="shared" si="63"/>
        <v>0</v>
      </c>
      <c r="R656" s="6">
        <f t="shared" si="61"/>
        <v>0</v>
      </c>
      <c r="S656" s="368"/>
      <c r="T656" s="54">
        <f t="shared" si="64"/>
        <v>0</v>
      </c>
      <c r="U656" s="54">
        <f t="shared" si="65"/>
        <v>0</v>
      </c>
      <c r="V656" s="54">
        <f t="shared" si="66"/>
        <v>0</v>
      </c>
    </row>
    <row r="657" spans="1:22" ht="25.5" x14ac:dyDescent="0.2">
      <c r="A657" s="11" t="str">
        <f>IF(M657="","",SUBTOTAL(3,$M$5:M657))</f>
        <v/>
      </c>
      <c r="B657" s="370"/>
      <c r="C657" s="371"/>
      <c r="D657" s="369"/>
      <c r="E657" s="369"/>
      <c r="F657" s="369"/>
      <c r="G657" s="47"/>
      <c r="H657" s="369"/>
      <c r="I657" s="39">
        <f t="shared" si="62"/>
        <v>0</v>
      </c>
      <c r="J657" s="368"/>
      <c r="K657" s="4" t="s">
        <v>782</v>
      </c>
      <c r="L657" s="52"/>
      <c r="M657" s="8"/>
      <c r="N657" s="21"/>
      <c r="O657" s="17"/>
      <c r="P657" s="17"/>
      <c r="Q657" s="7">
        <f t="shared" si="63"/>
        <v>0</v>
      </c>
      <c r="R657" s="6">
        <f t="shared" si="61"/>
        <v>0</v>
      </c>
      <c r="S657" s="368"/>
      <c r="T657" s="54">
        <f t="shared" si="64"/>
        <v>0</v>
      </c>
      <c r="U657" s="54">
        <f t="shared" si="65"/>
        <v>0</v>
      </c>
      <c r="V657" s="54">
        <f t="shared" si="66"/>
        <v>0</v>
      </c>
    </row>
    <row r="658" spans="1:22" x14ac:dyDescent="0.2">
      <c r="A658" s="11" t="str">
        <f>IF(M658="","",SUBTOTAL(3,$M$5:M658))</f>
        <v/>
      </c>
      <c r="B658" s="370"/>
      <c r="C658" s="371"/>
      <c r="D658" s="369"/>
      <c r="E658" s="369"/>
      <c r="F658" s="369"/>
      <c r="G658" s="47"/>
      <c r="H658" s="369"/>
      <c r="I658" s="39">
        <f t="shared" si="62"/>
        <v>0</v>
      </c>
      <c r="J658" s="368"/>
      <c r="K658" s="4" t="s">
        <v>783</v>
      </c>
      <c r="L658" s="52"/>
      <c r="M658" s="8"/>
      <c r="N658" s="21"/>
      <c r="O658" s="17"/>
      <c r="P658" s="17"/>
      <c r="Q658" s="7">
        <f t="shared" si="63"/>
        <v>0</v>
      </c>
      <c r="R658" s="6">
        <f t="shared" si="61"/>
        <v>0</v>
      </c>
      <c r="S658" s="368"/>
      <c r="T658" s="54">
        <f t="shared" si="64"/>
        <v>0</v>
      </c>
      <c r="U658" s="54">
        <f t="shared" si="65"/>
        <v>0</v>
      </c>
      <c r="V658" s="54">
        <f t="shared" si="66"/>
        <v>0</v>
      </c>
    </row>
    <row r="659" spans="1:22" x14ac:dyDescent="0.2">
      <c r="A659" s="11" t="str">
        <f>IF(M659="","",SUBTOTAL(3,$M$5:M659))</f>
        <v/>
      </c>
      <c r="B659" s="370"/>
      <c r="C659" s="371"/>
      <c r="D659" s="369"/>
      <c r="E659" s="369"/>
      <c r="F659" s="369"/>
      <c r="G659" s="47"/>
      <c r="H659" s="369"/>
      <c r="I659" s="39">
        <f t="shared" si="62"/>
        <v>0</v>
      </c>
      <c r="J659" s="368"/>
      <c r="K659" s="4" t="s">
        <v>784</v>
      </c>
      <c r="L659" s="52"/>
      <c r="M659" s="8"/>
      <c r="N659" s="21"/>
      <c r="O659" s="17"/>
      <c r="P659" s="17"/>
      <c r="Q659" s="7">
        <f t="shared" si="63"/>
        <v>0</v>
      </c>
      <c r="R659" s="6">
        <f t="shared" si="61"/>
        <v>0</v>
      </c>
      <c r="S659" s="368"/>
      <c r="T659" s="54">
        <f t="shared" si="64"/>
        <v>0</v>
      </c>
      <c r="U659" s="54">
        <f t="shared" si="65"/>
        <v>0</v>
      </c>
      <c r="V659" s="54">
        <f t="shared" si="66"/>
        <v>0</v>
      </c>
    </row>
    <row r="660" spans="1:22" x14ac:dyDescent="0.2">
      <c r="A660" s="11">
        <f>IF(M660="","",SUBTOTAL(3,$M$5:M660))</f>
        <v>202</v>
      </c>
      <c r="B660" s="11"/>
      <c r="C660" s="38" t="s">
        <v>267</v>
      </c>
      <c r="D660" s="35" t="s">
        <v>334</v>
      </c>
      <c r="E660" s="35" t="s">
        <v>334</v>
      </c>
      <c r="F660" s="35" t="s">
        <v>268</v>
      </c>
      <c r="G660" s="44">
        <f>[1]TH!$I$446</f>
        <v>12317</v>
      </c>
      <c r="H660" s="35">
        <v>12218</v>
      </c>
      <c r="I660" s="39">
        <f t="shared" si="62"/>
        <v>99</v>
      </c>
      <c r="J660" s="9"/>
      <c r="K660" s="2" t="s">
        <v>785</v>
      </c>
      <c r="L660" s="51">
        <f>'[1]Don gia'!$R$445</f>
        <v>6225</v>
      </c>
      <c r="M660" s="7">
        <f>+'[2]TH lop 6'!$E$308</f>
        <v>21000</v>
      </c>
      <c r="N660" s="21"/>
      <c r="O660" s="5"/>
      <c r="P660" s="5"/>
      <c r="Q660" s="7">
        <f t="shared" si="63"/>
        <v>21000</v>
      </c>
      <c r="R660" s="6">
        <f t="shared" si="61"/>
        <v>256578000</v>
      </c>
      <c r="S660" s="9"/>
      <c r="T660" s="54">
        <f t="shared" si="64"/>
        <v>-14775</v>
      </c>
      <c r="U660" s="54">
        <f t="shared" si="65"/>
        <v>76673325</v>
      </c>
      <c r="V660" s="54">
        <f t="shared" si="66"/>
        <v>258657000</v>
      </c>
    </row>
    <row r="661" spans="1:22" x14ac:dyDescent="0.2">
      <c r="A661" s="11" t="str">
        <f>IF(M661="","",SUBTOTAL(3,$M$5:M661))</f>
        <v/>
      </c>
      <c r="B661" s="11"/>
      <c r="C661" s="37" t="s">
        <v>269</v>
      </c>
      <c r="D661" s="35"/>
      <c r="E661" s="35"/>
      <c r="F661" s="35"/>
      <c r="G661" s="45"/>
      <c r="H661" s="35"/>
      <c r="I661" s="39">
        <f t="shared" si="62"/>
        <v>0</v>
      </c>
      <c r="J661" s="9"/>
      <c r="K661" s="2"/>
      <c r="L661" s="51"/>
      <c r="M661" s="7"/>
      <c r="N661" s="21"/>
      <c r="O661" s="5"/>
      <c r="P661" s="5"/>
      <c r="Q661" s="7">
        <f t="shared" si="63"/>
        <v>0</v>
      </c>
      <c r="R661" s="6">
        <f t="shared" si="61"/>
        <v>0</v>
      </c>
      <c r="S661" s="9"/>
      <c r="T661" s="54">
        <f t="shared" si="64"/>
        <v>0</v>
      </c>
      <c r="U661" s="54">
        <f t="shared" si="65"/>
        <v>0</v>
      </c>
      <c r="V661" s="54">
        <f t="shared" si="66"/>
        <v>0</v>
      </c>
    </row>
    <row r="662" spans="1:22" x14ac:dyDescent="0.2">
      <c r="A662" s="11" t="str">
        <f>IF(M662="","",SUBTOTAL(3,$M$5:M662))</f>
        <v/>
      </c>
      <c r="B662" s="12" t="s">
        <v>21</v>
      </c>
      <c r="C662" s="40" t="s">
        <v>2</v>
      </c>
      <c r="D662" s="37"/>
      <c r="E662" s="37"/>
      <c r="F662" s="37"/>
      <c r="G662" s="45"/>
      <c r="H662" s="35"/>
      <c r="I662" s="39">
        <f t="shared" si="62"/>
        <v>0</v>
      </c>
      <c r="J662" s="9"/>
      <c r="K662" s="2"/>
      <c r="L662" s="51"/>
      <c r="M662" s="7"/>
      <c r="N662" s="21"/>
      <c r="O662" s="5"/>
      <c r="P662" s="5"/>
      <c r="Q662" s="7">
        <f t="shared" si="63"/>
        <v>0</v>
      </c>
      <c r="R662" s="6">
        <f t="shared" si="61"/>
        <v>0</v>
      </c>
      <c r="S662" s="9"/>
      <c r="T662" s="54">
        <f t="shared" si="64"/>
        <v>0</v>
      </c>
      <c r="U662" s="54">
        <f t="shared" si="65"/>
        <v>0</v>
      </c>
      <c r="V662" s="54">
        <f t="shared" si="66"/>
        <v>0</v>
      </c>
    </row>
    <row r="663" spans="1:22" ht="12.75" customHeight="1" x14ac:dyDescent="0.2">
      <c r="A663" s="11">
        <f>IF(M663="","",SUBTOTAL(3,$M$5:M663))</f>
        <v>203</v>
      </c>
      <c r="B663" s="370"/>
      <c r="C663" s="371" t="s">
        <v>135</v>
      </c>
      <c r="D663" s="369" t="s">
        <v>334</v>
      </c>
      <c r="E663" s="369"/>
      <c r="F663" s="369" t="s">
        <v>4</v>
      </c>
      <c r="G663" s="44">
        <f>[1]TH!$I$450</f>
        <v>196</v>
      </c>
      <c r="H663" s="369">
        <v>190</v>
      </c>
      <c r="I663" s="39">
        <f t="shared" si="62"/>
        <v>6</v>
      </c>
      <c r="J663" s="373"/>
      <c r="K663" s="372" t="s">
        <v>786</v>
      </c>
      <c r="L663" s="51">
        <f>'[1]Don gia'!$R$449</f>
        <v>592522</v>
      </c>
      <c r="M663" s="7">
        <f>+'[2]TH lop 6'!$E$311</f>
        <v>438480</v>
      </c>
      <c r="N663" s="21">
        <f>'[3]Lớp 6'!$I$412</f>
        <v>590000</v>
      </c>
      <c r="O663" s="5"/>
      <c r="P663" s="5">
        <f>+[4]L6!$I$586</f>
        <v>640000</v>
      </c>
      <c r="Q663" s="7">
        <f t="shared" si="63"/>
        <v>438480</v>
      </c>
      <c r="R663" s="6">
        <f t="shared" si="61"/>
        <v>83311200</v>
      </c>
      <c r="S663" s="9"/>
      <c r="T663" s="54">
        <f t="shared" si="64"/>
        <v>154042</v>
      </c>
      <c r="U663" s="54">
        <f t="shared" si="65"/>
        <v>116134312</v>
      </c>
      <c r="V663" s="54">
        <f t="shared" si="66"/>
        <v>85942080</v>
      </c>
    </row>
    <row r="664" spans="1:22" x14ac:dyDescent="0.2">
      <c r="A664" s="11" t="str">
        <f>IF(M664="","",SUBTOTAL(3,$M$5:M664))</f>
        <v/>
      </c>
      <c r="B664" s="370"/>
      <c r="C664" s="371"/>
      <c r="D664" s="369"/>
      <c r="E664" s="369"/>
      <c r="F664" s="369"/>
      <c r="G664" s="45"/>
      <c r="H664" s="369"/>
      <c r="I664" s="39">
        <f t="shared" si="62"/>
        <v>0</v>
      </c>
      <c r="J664" s="373"/>
      <c r="K664" s="372"/>
      <c r="L664" s="51"/>
      <c r="M664" s="7"/>
      <c r="N664" s="21"/>
      <c r="O664" s="5"/>
      <c r="P664" s="5"/>
      <c r="Q664" s="7">
        <f t="shared" si="63"/>
        <v>0</v>
      </c>
      <c r="R664" s="6">
        <f t="shared" si="61"/>
        <v>0</v>
      </c>
      <c r="S664" s="9"/>
      <c r="T664" s="54">
        <f t="shared" si="64"/>
        <v>0</v>
      </c>
      <c r="U664" s="54">
        <f t="shared" si="65"/>
        <v>0</v>
      </c>
      <c r="V664" s="54">
        <f t="shared" si="66"/>
        <v>0</v>
      </c>
    </row>
    <row r="665" spans="1:22" ht="12.75" customHeight="1" x14ac:dyDescent="0.2">
      <c r="A665" s="11">
        <f>IF(M665="","",SUBTOTAL(3,$M$5:M665))</f>
        <v>204</v>
      </c>
      <c r="B665" s="370"/>
      <c r="C665" s="371" t="s">
        <v>270</v>
      </c>
      <c r="D665" s="369" t="s">
        <v>334</v>
      </c>
      <c r="E665" s="369"/>
      <c r="F665" s="369" t="s">
        <v>4</v>
      </c>
      <c r="G665" s="44">
        <f>[1]TH!$I$451</f>
        <v>495</v>
      </c>
      <c r="H665" s="369">
        <v>488</v>
      </c>
      <c r="I665" s="39">
        <f t="shared" si="62"/>
        <v>7</v>
      </c>
      <c r="J665" s="373"/>
      <c r="K665" s="372" t="s">
        <v>787</v>
      </c>
      <c r="L665" s="51">
        <f>'[1]Don gia'!$R$450</f>
        <v>12104</v>
      </c>
      <c r="M665" s="7">
        <f>+'[2]TH lop 6'!$E$312</f>
        <v>7559.9999999999991</v>
      </c>
      <c r="N665" s="21">
        <f>'[3]Lớp 6'!$I$414</f>
        <v>6000</v>
      </c>
      <c r="O665" s="5"/>
      <c r="P665" s="5">
        <f>+[4]L6!$I$588</f>
        <v>11300</v>
      </c>
      <c r="Q665" s="7">
        <f t="shared" si="63"/>
        <v>6000</v>
      </c>
      <c r="R665" s="6">
        <f t="shared" si="61"/>
        <v>2928000</v>
      </c>
      <c r="S665" s="9"/>
      <c r="T665" s="54">
        <f t="shared" si="64"/>
        <v>6104</v>
      </c>
      <c r="U665" s="54">
        <f t="shared" si="65"/>
        <v>5991480</v>
      </c>
      <c r="V665" s="54">
        <f t="shared" si="66"/>
        <v>2970000</v>
      </c>
    </row>
    <row r="666" spans="1:22" x14ac:dyDescent="0.2">
      <c r="A666" s="11" t="str">
        <f>IF(M666="","",SUBTOTAL(3,$M$5:M666))</f>
        <v/>
      </c>
      <c r="B666" s="370"/>
      <c r="C666" s="371"/>
      <c r="D666" s="369"/>
      <c r="E666" s="369"/>
      <c r="F666" s="369"/>
      <c r="G666" s="45"/>
      <c r="H666" s="369"/>
      <c r="I666" s="39">
        <f t="shared" si="62"/>
        <v>0</v>
      </c>
      <c r="J666" s="373"/>
      <c r="K666" s="372"/>
      <c r="L666" s="51"/>
      <c r="M666" s="7"/>
      <c r="N666" s="21"/>
      <c r="O666" s="5"/>
      <c r="P666" s="5"/>
      <c r="Q666" s="7">
        <f t="shared" si="63"/>
        <v>0</v>
      </c>
      <c r="R666" s="6">
        <f t="shared" si="61"/>
        <v>0</v>
      </c>
      <c r="S666" s="9"/>
      <c r="T666" s="54">
        <f t="shared" si="64"/>
        <v>0</v>
      </c>
      <c r="U666" s="54">
        <f t="shared" si="65"/>
        <v>0</v>
      </c>
      <c r="V666" s="54">
        <f t="shared" si="66"/>
        <v>0</v>
      </c>
    </row>
    <row r="667" spans="1:22" x14ac:dyDescent="0.2">
      <c r="A667" s="11">
        <f>IF(M667="","",SUBTOTAL(3,$M$5:M667))</f>
        <v>205</v>
      </c>
      <c r="B667" s="370"/>
      <c r="C667" s="371" t="s">
        <v>271</v>
      </c>
      <c r="D667" s="369" t="s">
        <v>334</v>
      </c>
      <c r="E667" s="369"/>
      <c r="F667" s="369" t="s">
        <v>4</v>
      </c>
      <c r="G667" s="44">
        <f>[1]TH!$I$452</f>
        <v>193</v>
      </c>
      <c r="H667" s="369">
        <v>181</v>
      </c>
      <c r="I667" s="39">
        <f t="shared" si="62"/>
        <v>12</v>
      </c>
      <c r="J667" s="368" t="s">
        <v>387</v>
      </c>
      <c r="K667" s="372" t="s">
        <v>788</v>
      </c>
      <c r="L667" s="51">
        <f>'[1]Don gia'!$R$451</f>
        <v>102148</v>
      </c>
      <c r="M667" s="7">
        <f>+'[2]TH lop 6'!$E$313</f>
        <v>68040</v>
      </c>
      <c r="N667" s="21">
        <f>'[3]Lớp 6'!$I$416</f>
        <v>102600</v>
      </c>
      <c r="O667" s="5"/>
      <c r="P667" s="5">
        <f>+[4]L6!$I$590</f>
        <v>114000</v>
      </c>
      <c r="Q667" s="7">
        <f t="shared" si="63"/>
        <v>68040</v>
      </c>
      <c r="R667" s="6">
        <f t="shared" si="61"/>
        <v>12315240</v>
      </c>
      <c r="S667" s="9"/>
      <c r="T667" s="54">
        <f t="shared" si="64"/>
        <v>34108</v>
      </c>
      <c r="U667" s="54">
        <f t="shared" si="65"/>
        <v>19714564</v>
      </c>
      <c r="V667" s="54">
        <f t="shared" si="66"/>
        <v>13131720</v>
      </c>
    </row>
    <row r="668" spans="1:22" x14ac:dyDescent="0.2">
      <c r="A668" s="11" t="str">
        <f>IF(M668="","",SUBTOTAL(3,$M$5:M668))</f>
        <v/>
      </c>
      <c r="B668" s="370"/>
      <c r="C668" s="371"/>
      <c r="D668" s="369"/>
      <c r="E668" s="369"/>
      <c r="F668" s="369"/>
      <c r="G668" s="45"/>
      <c r="H668" s="369"/>
      <c r="I668" s="39">
        <f t="shared" si="62"/>
        <v>0</v>
      </c>
      <c r="J668" s="368"/>
      <c r="K668" s="372"/>
      <c r="L668" s="51"/>
      <c r="M668" s="7"/>
      <c r="N668" s="21"/>
      <c r="O668" s="5"/>
      <c r="P668" s="5"/>
      <c r="Q668" s="7">
        <f t="shared" si="63"/>
        <v>0</v>
      </c>
      <c r="R668" s="6">
        <f t="shared" si="61"/>
        <v>0</v>
      </c>
      <c r="S668" s="9"/>
      <c r="T668" s="54">
        <f t="shared" si="64"/>
        <v>0</v>
      </c>
      <c r="U668" s="54">
        <f t="shared" si="65"/>
        <v>0</v>
      </c>
      <c r="V668" s="54">
        <f t="shared" si="66"/>
        <v>0</v>
      </c>
    </row>
    <row r="669" spans="1:22" ht="12.75" customHeight="1" x14ac:dyDescent="0.2">
      <c r="A669" s="11">
        <f>IF(M669="","",SUBTOTAL(3,$M$5:M669))</f>
        <v>206</v>
      </c>
      <c r="B669" s="370"/>
      <c r="C669" s="371" t="s">
        <v>272</v>
      </c>
      <c r="D669" s="369" t="s">
        <v>334</v>
      </c>
      <c r="E669" s="369" t="s">
        <v>334</v>
      </c>
      <c r="F669" s="369" t="s">
        <v>4</v>
      </c>
      <c r="G669" s="44">
        <f>[1]TH!$I$453</f>
        <v>691</v>
      </c>
      <c r="H669" s="369">
        <v>687</v>
      </c>
      <c r="I669" s="39">
        <f t="shared" si="62"/>
        <v>4</v>
      </c>
      <c r="J669" s="368" t="s">
        <v>387</v>
      </c>
      <c r="K669" s="372" t="s">
        <v>789</v>
      </c>
      <c r="L669" s="51">
        <f>'[1]Don gia'!$R$452</f>
        <v>94943</v>
      </c>
      <c r="M669" s="7">
        <f>+'[2]TH lop 6'!$E$314</f>
        <v>143640</v>
      </c>
      <c r="N669" s="21">
        <f>'[3]Lớp 6'!$I$418</f>
        <v>63200</v>
      </c>
      <c r="O669" s="5"/>
      <c r="P669" s="5">
        <f>+[4]L6!$I$592</f>
        <v>97200</v>
      </c>
      <c r="Q669" s="7">
        <f t="shared" si="63"/>
        <v>63200</v>
      </c>
      <c r="R669" s="6">
        <f t="shared" si="61"/>
        <v>43418400</v>
      </c>
      <c r="S669" s="9"/>
      <c r="T669" s="54">
        <f t="shared" si="64"/>
        <v>31743</v>
      </c>
      <c r="U669" s="54">
        <f t="shared" si="65"/>
        <v>65605613</v>
      </c>
      <c r="V669" s="54">
        <f t="shared" si="66"/>
        <v>43671200</v>
      </c>
    </row>
    <row r="670" spans="1:22" x14ac:dyDescent="0.2">
      <c r="A670" s="11" t="str">
        <f>IF(M670="","",SUBTOTAL(3,$M$5:M670))</f>
        <v/>
      </c>
      <c r="B670" s="370"/>
      <c r="C670" s="371"/>
      <c r="D670" s="369"/>
      <c r="E670" s="369"/>
      <c r="F670" s="369"/>
      <c r="G670" s="45"/>
      <c r="H670" s="369"/>
      <c r="I670" s="39">
        <f t="shared" si="62"/>
        <v>0</v>
      </c>
      <c r="J670" s="368"/>
      <c r="K670" s="372"/>
      <c r="L670" s="51"/>
      <c r="M670" s="7"/>
      <c r="N670" s="21"/>
      <c r="O670" s="5"/>
      <c r="P670" s="5"/>
      <c r="Q670" s="7">
        <f t="shared" si="63"/>
        <v>0</v>
      </c>
      <c r="R670" s="6">
        <f t="shared" si="61"/>
        <v>0</v>
      </c>
      <c r="S670" s="9"/>
      <c r="T670" s="54">
        <f t="shared" si="64"/>
        <v>0</v>
      </c>
      <c r="U670" s="54">
        <f t="shared" si="65"/>
        <v>0</v>
      </c>
      <c r="V670" s="54">
        <f t="shared" si="66"/>
        <v>0</v>
      </c>
    </row>
    <row r="671" spans="1:22" ht="12.75" customHeight="1" x14ac:dyDescent="0.2">
      <c r="A671" s="11">
        <f>IF(M671="","",SUBTOTAL(3,$M$5:M671))</f>
        <v>207</v>
      </c>
      <c r="B671" s="370"/>
      <c r="C671" s="371" t="s">
        <v>273</v>
      </c>
      <c r="D671" s="369" t="s">
        <v>334</v>
      </c>
      <c r="E671" s="369" t="s">
        <v>334</v>
      </c>
      <c r="F671" s="369" t="s">
        <v>12</v>
      </c>
      <c r="G671" s="44">
        <f>[1]TH!$I$454</f>
        <v>213</v>
      </c>
      <c r="H671" s="369">
        <v>205</v>
      </c>
      <c r="I671" s="39">
        <f t="shared" si="62"/>
        <v>8</v>
      </c>
      <c r="J671" s="368" t="s">
        <v>387</v>
      </c>
      <c r="K671" s="372" t="s">
        <v>790</v>
      </c>
      <c r="L671" s="51">
        <f>'[1]Don gia'!$R$453</f>
        <v>643644</v>
      </c>
      <c r="M671" s="7">
        <f>+'[2]TH lop 6'!$E$315</f>
        <v>468719.99999999994</v>
      </c>
      <c r="N671" s="21">
        <f>'[3]Lớp 6'!$I$420</f>
        <v>626400</v>
      </c>
      <c r="O671" s="5"/>
      <c r="P671" s="5">
        <f>+[4]L6!$I$594</f>
        <v>626400</v>
      </c>
      <c r="Q671" s="7">
        <f t="shared" si="63"/>
        <v>468719.99999999994</v>
      </c>
      <c r="R671" s="6">
        <f t="shared" si="61"/>
        <v>96087599.999999985</v>
      </c>
      <c r="S671" s="9"/>
      <c r="T671" s="54">
        <f t="shared" si="64"/>
        <v>174924.00000000006</v>
      </c>
      <c r="U671" s="54">
        <f t="shared" si="65"/>
        <v>137096172</v>
      </c>
      <c r="V671" s="54">
        <f t="shared" si="66"/>
        <v>99837359.999999985</v>
      </c>
    </row>
    <row r="672" spans="1:22" x14ac:dyDescent="0.2">
      <c r="A672" s="11" t="str">
        <f>IF(M672="","",SUBTOTAL(3,$M$5:M672))</f>
        <v/>
      </c>
      <c r="B672" s="370"/>
      <c r="C672" s="371"/>
      <c r="D672" s="369"/>
      <c r="E672" s="369"/>
      <c r="F672" s="369"/>
      <c r="G672" s="45"/>
      <c r="H672" s="369"/>
      <c r="I672" s="39">
        <f t="shared" si="62"/>
        <v>0</v>
      </c>
      <c r="J672" s="368"/>
      <c r="K672" s="372"/>
      <c r="L672" s="51"/>
      <c r="M672" s="7"/>
      <c r="N672" s="21"/>
      <c r="O672" s="5"/>
      <c r="P672" s="5"/>
      <c r="Q672" s="7">
        <f t="shared" si="63"/>
        <v>0</v>
      </c>
      <c r="R672" s="6">
        <f t="shared" si="61"/>
        <v>0</v>
      </c>
      <c r="S672" s="9"/>
      <c r="T672" s="54">
        <f t="shared" si="64"/>
        <v>0</v>
      </c>
      <c r="U672" s="54">
        <f t="shared" si="65"/>
        <v>0</v>
      </c>
      <c r="V672" s="54">
        <f t="shared" si="66"/>
        <v>0</v>
      </c>
    </row>
    <row r="673" spans="1:22" ht="18.75" customHeight="1" x14ac:dyDescent="0.2">
      <c r="A673" s="11">
        <f>IF(M673="","",SUBTOTAL(3,$M$5:M673))</f>
        <v>208</v>
      </c>
      <c r="B673" s="370"/>
      <c r="C673" s="371" t="s">
        <v>274</v>
      </c>
      <c r="D673" s="369" t="s">
        <v>334</v>
      </c>
      <c r="E673" s="369" t="s">
        <v>334</v>
      </c>
      <c r="F673" s="369" t="s">
        <v>4</v>
      </c>
      <c r="G673" s="44">
        <f>[1]TH!$I$455</f>
        <v>3803</v>
      </c>
      <c r="H673" s="369">
        <v>3663</v>
      </c>
      <c r="I673" s="39">
        <f t="shared" si="62"/>
        <v>140</v>
      </c>
      <c r="J673" s="368" t="s">
        <v>387</v>
      </c>
      <c r="K673" s="372" t="s">
        <v>791</v>
      </c>
      <c r="L673" s="51">
        <f>'[1]Don gia'!$R$454</f>
        <v>33526</v>
      </c>
      <c r="M673" s="7">
        <f>+'[2]TH lop 6'!$E$316</f>
        <v>13910.4</v>
      </c>
      <c r="N673" s="21">
        <f>'[3]Lớp 6'!$I$422</f>
        <v>19000</v>
      </c>
      <c r="O673" s="5"/>
      <c r="P673" s="5">
        <f>+[4]L6!$I$596</f>
        <v>19000</v>
      </c>
      <c r="Q673" s="7">
        <f t="shared" si="63"/>
        <v>13910.4</v>
      </c>
      <c r="R673" s="6">
        <f t="shared" si="61"/>
        <v>50953795.199999996</v>
      </c>
      <c r="S673" s="9"/>
      <c r="T673" s="54">
        <f t="shared" si="64"/>
        <v>19615.599999999999</v>
      </c>
      <c r="U673" s="54">
        <f t="shared" si="65"/>
        <v>127499378</v>
      </c>
      <c r="V673" s="54">
        <f t="shared" si="66"/>
        <v>52901251.199999996</v>
      </c>
    </row>
    <row r="674" spans="1:22" ht="23.25" customHeight="1" x14ac:dyDescent="0.2">
      <c r="A674" s="11" t="str">
        <f>IF(M674="","",SUBTOTAL(3,$M$5:M674))</f>
        <v/>
      </c>
      <c r="B674" s="370"/>
      <c r="C674" s="371"/>
      <c r="D674" s="369"/>
      <c r="E674" s="369"/>
      <c r="F674" s="369"/>
      <c r="G674" s="45"/>
      <c r="H674" s="369"/>
      <c r="I674" s="39">
        <f t="shared" si="62"/>
        <v>0</v>
      </c>
      <c r="J674" s="368"/>
      <c r="K674" s="372"/>
      <c r="L674" s="51"/>
      <c r="M674" s="7"/>
      <c r="N674" s="21"/>
      <c r="O674" s="5"/>
      <c r="P674" s="5"/>
      <c r="Q674" s="7">
        <f t="shared" si="63"/>
        <v>0</v>
      </c>
      <c r="R674" s="6">
        <f t="shared" si="61"/>
        <v>0</v>
      </c>
      <c r="S674" s="9"/>
      <c r="T674" s="54">
        <f t="shared" si="64"/>
        <v>0</v>
      </c>
      <c r="U674" s="54">
        <f t="shared" si="65"/>
        <v>0</v>
      </c>
      <c r="V674" s="54">
        <f t="shared" si="66"/>
        <v>0</v>
      </c>
    </row>
    <row r="675" spans="1:22" ht="12.75" customHeight="1" x14ac:dyDescent="0.2">
      <c r="A675" s="11">
        <f>IF(M675="","",SUBTOTAL(3,$M$5:M675))</f>
        <v>209</v>
      </c>
      <c r="B675" s="370"/>
      <c r="C675" s="371" t="s">
        <v>275</v>
      </c>
      <c r="D675" s="369" t="s">
        <v>334</v>
      </c>
      <c r="E675" s="369" t="s">
        <v>334</v>
      </c>
      <c r="F675" s="369" t="s">
        <v>4</v>
      </c>
      <c r="G675" s="44">
        <f>[1]TH!$I$457</f>
        <v>3697</v>
      </c>
      <c r="H675" s="369">
        <v>3637</v>
      </c>
      <c r="I675" s="39">
        <f t="shared" si="62"/>
        <v>60</v>
      </c>
      <c r="J675" s="368" t="s">
        <v>387</v>
      </c>
      <c r="K675" s="372" t="s">
        <v>792</v>
      </c>
      <c r="L675" s="51">
        <f>'[1]Don gia'!$R$456</f>
        <v>33929</v>
      </c>
      <c r="M675" s="7">
        <f>+'[2]TH lop 6'!$E$317</f>
        <v>33264</v>
      </c>
      <c r="N675" s="21">
        <f>'[3]Lớp 6'!$I$424</f>
        <v>21000</v>
      </c>
      <c r="O675" s="5"/>
      <c r="P675" s="5">
        <f>+[4]L6!$I$598</f>
        <v>29400</v>
      </c>
      <c r="Q675" s="7">
        <f t="shared" si="63"/>
        <v>21000</v>
      </c>
      <c r="R675" s="6">
        <f t="shared" si="61"/>
        <v>76377000</v>
      </c>
      <c r="S675" s="9"/>
      <c r="T675" s="54">
        <f t="shared" si="64"/>
        <v>12929</v>
      </c>
      <c r="U675" s="54">
        <f t="shared" si="65"/>
        <v>125435513</v>
      </c>
      <c r="V675" s="54">
        <f t="shared" si="66"/>
        <v>77637000</v>
      </c>
    </row>
    <row r="676" spans="1:22" ht="17.25" customHeight="1" x14ac:dyDescent="0.2">
      <c r="A676" s="11" t="str">
        <f>IF(M676="","",SUBTOTAL(3,$M$5:M676))</f>
        <v/>
      </c>
      <c r="B676" s="370"/>
      <c r="C676" s="371"/>
      <c r="D676" s="369"/>
      <c r="E676" s="369"/>
      <c r="F676" s="369"/>
      <c r="G676" s="45"/>
      <c r="H676" s="369"/>
      <c r="I676" s="39">
        <f t="shared" si="62"/>
        <v>0</v>
      </c>
      <c r="J676" s="368"/>
      <c r="K676" s="372"/>
      <c r="L676" s="51"/>
      <c r="M676" s="7"/>
      <c r="N676" s="21"/>
      <c r="O676" s="5"/>
      <c r="P676" s="5"/>
      <c r="Q676" s="7">
        <f t="shared" si="63"/>
        <v>0</v>
      </c>
      <c r="R676" s="6">
        <f t="shared" si="61"/>
        <v>0</v>
      </c>
      <c r="S676" s="9"/>
      <c r="T676" s="54">
        <f t="shared" si="64"/>
        <v>0</v>
      </c>
      <c r="U676" s="54">
        <f t="shared" si="65"/>
        <v>0</v>
      </c>
      <c r="V676" s="54">
        <f t="shared" si="66"/>
        <v>0</v>
      </c>
    </row>
    <row r="677" spans="1:22" ht="12.75" customHeight="1" x14ac:dyDescent="0.2">
      <c r="A677" s="11">
        <f>IF(M677="","",SUBTOTAL(3,$M$5:M677))</f>
        <v>210</v>
      </c>
      <c r="B677" s="370"/>
      <c r="C677" s="371" t="s">
        <v>276</v>
      </c>
      <c r="D677" s="369" t="s">
        <v>334</v>
      </c>
      <c r="E677" s="369" t="s">
        <v>334</v>
      </c>
      <c r="F677" s="369" t="s">
        <v>4</v>
      </c>
      <c r="G677" s="44">
        <f>[1]TH!$I$458</f>
        <v>206</v>
      </c>
      <c r="H677" s="369">
        <v>199</v>
      </c>
      <c r="I677" s="39">
        <f t="shared" si="62"/>
        <v>7</v>
      </c>
      <c r="J677" s="368" t="s">
        <v>387</v>
      </c>
      <c r="K677" s="372" t="s">
        <v>793</v>
      </c>
      <c r="L677" s="51">
        <f>'[1]Don gia'!$R$457</f>
        <v>63164</v>
      </c>
      <c r="M677" s="7">
        <f>+'[2]TH lop 6'!$E$318</f>
        <v>57455.999999999993</v>
      </c>
      <c r="N677" s="21">
        <f>'[3]Lớp 6'!$I$426</f>
        <v>49100</v>
      </c>
      <c r="O677" s="5"/>
      <c r="P677" s="5">
        <f>+[4]L6!$I$600</f>
        <v>58800</v>
      </c>
      <c r="Q677" s="7">
        <f t="shared" si="63"/>
        <v>49100</v>
      </c>
      <c r="R677" s="6">
        <f t="shared" si="61"/>
        <v>9770900</v>
      </c>
      <c r="S677" s="9"/>
      <c r="T677" s="54">
        <f t="shared" si="64"/>
        <v>14064</v>
      </c>
      <c r="U677" s="54">
        <f t="shared" si="65"/>
        <v>13011784</v>
      </c>
      <c r="V677" s="54">
        <f t="shared" si="66"/>
        <v>10114600</v>
      </c>
    </row>
    <row r="678" spans="1:22" x14ac:dyDescent="0.2">
      <c r="A678" s="11" t="str">
        <f>IF(M678="","",SUBTOTAL(3,$M$5:M678))</f>
        <v/>
      </c>
      <c r="B678" s="370"/>
      <c r="C678" s="371"/>
      <c r="D678" s="369"/>
      <c r="E678" s="369"/>
      <c r="F678" s="369"/>
      <c r="G678" s="45"/>
      <c r="H678" s="369"/>
      <c r="I678" s="39">
        <f t="shared" si="62"/>
        <v>0</v>
      </c>
      <c r="J678" s="368"/>
      <c r="K678" s="372"/>
      <c r="L678" s="51"/>
      <c r="M678" s="7"/>
      <c r="N678" s="21"/>
      <c r="O678" s="5"/>
      <c r="P678" s="5"/>
      <c r="Q678" s="7">
        <f t="shared" si="63"/>
        <v>0</v>
      </c>
      <c r="R678" s="6">
        <f t="shared" si="61"/>
        <v>0</v>
      </c>
      <c r="S678" s="9"/>
      <c r="T678" s="54">
        <f t="shared" si="64"/>
        <v>0</v>
      </c>
      <c r="U678" s="54">
        <f t="shared" si="65"/>
        <v>0</v>
      </c>
      <c r="V678" s="54">
        <f t="shared" si="66"/>
        <v>0</v>
      </c>
    </row>
    <row r="679" spans="1:22" x14ac:dyDescent="0.2">
      <c r="A679" s="11">
        <f>IF(M679="","",SUBTOTAL(3,$M$5:M679))</f>
        <v>211</v>
      </c>
      <c r="B679" s="370"/>
      <c r="C679" s="371" t="s">
        <v>277</v>
      </c>
      <c r="D679" s="369" t="s">
        <v>334</v>
      </c>
      <c r="E679" s="369" t="s">
        <v>334</v>
      </c>
      <c r="F679" s="369" t="s">
        <v>278</v>
      </c>
      <c r="G679" s="44">
        <f>[1]TH!$I$459</f>
        <v>356</v>
      </c>
      <c r="H679" s="369">
        <v>342</v>
      </c>
      <c r="I679" s="39">
        <f t="shared" si="62"/>
        <v>14</v>
      </c>
      <c r="J679" s="368" t="s">
        <v>387</v>
      </c>
      <c r="K679" s="372" t="s">
        <v>794</v>
      </c>
      <c r="L679" s="51">
        <f>'[1]Don gia'!$R$458</f>
        <v>548386</v>
      </c>
      <c r="M679" s="7">
        <f>+'[2]TH lop 6'!$E$319</f>
        <v>317520</v>
      </c>
      <c r="N679" s="21">
        <f>'[3]Lớp 6'!$I$428</f>
        <v>392800</v>
      </c>
      <c r="O679" s="5"/>
      <c r="P679" s="5">
        <f>+[4]L6!$I$602</f>
        <v>500000</v>
      </c>
      <c r="Q679" s="7">
        <f t="shared" si="63"/>
        <v>317520</v>
      </c>
      <c r="R679" s="6">
        <f t="shared" si="61"/>
        <v>108591840</v>
      </c>
      <c r="S679" s="9"/>
      <c r="T679" s="54">
        <f t="shared" si="64"/>
        <v>230866</v>
      </c>
      <c r="U679" s="54">
        <f t="shared" si="65"/>
        <v>195225416</v>
      </c>
      <c r="V679" s="54">
        <f t="shared" si="66"/>
        <v>113037120</v>
      </c>
    </row>
    <row r="680" spans="1:22" x14ac:dyDescent="0.2">
      <c r="A680" s="11" t="str">
        <f>IF(M680="","",SUBTOTAL(3,$M$5:M680))</f>
        <v/>
      </c>
      <c r="B680" s="370"/>
      <c r="C680" s="371"/>
      <c r="D680" s="369"/>
      <c r="E680" s="369"/>
      <c r="F680" s="369"/>
      <c r="G680" s="45"/>
      <c r="H680" s="369"/>
      <c r="I680" s="39">
        <f t="shared" si="62"/>
        <v>0</v>
      </c>
      <c r="J680" s="368"/>
      <c r="K680" s="372"/>
      <c r="L680" s="51"/>
      <c r="M680" s="7"/>
      <c r="N680" s="21"/>
      <c r="O680" s="5"/>
      <c r="P680" s="5"/>
      <c r="Q680" s="7">
        <f t="shared" si="63"/>
        <v>0</v>
      </c>
      <c r="R680" s="6">
        <f t="shared" si="61"/>
        <v>0</v>
      </c>
      <c r="S680" s="9"/>
      <c r="T680" s="54">
        <f t="shared" si="64"/>
        <v>0</v>
      </c>
      <c r="U680" s="54">
        <f t="shared" si="65"/>
        <v>0</v>
      </c>
      <c r="V680" s="54">
        <f t="shared" si="66"/>
        <v>0</v>
      </c>
    </row>
    <row r="681" spans="1:22" ht="12.75" customHeight="1" x14ac:dyDescent="0.2">
      <c r="A681" s="11">
        <f>IF(M681="","",SUBTOTAL(3,$M$5:M681))</f>
        <v>212</v>
      </c>
      <c r="B681" s="370"/>
      <c r="C681" s="371" t="s">
        <v>279</v>
      </c>
      <c r="D681" s="369" t="s">
        <v>334</v>
      </c>
      <c r="E681" s="369" t="s">
        <v>334</v>
      </c>
      <c r="F681" s="369" t="s">
        <v>280</v>
      </c>
      <c r="G681" s="44">
        <f>[1]TH!$I$460</f>
        <v>229</v>
      </c>
      <c r="H681" s="369">
        <v>228</v>
      </c>
      <c r="I681" s="39">
        <f t="shared" si="62"/>
        <v>1</v>
      </c>
      <c r="J681" s="368" t="s">
        <v>387</v>
      </c>
      <c r="K681" s="372" t="s">
        <v>795</v>
      </c>
      <c r="L681" s="51">
        <f>'[1]Don gia'!$R$459</f>
        <v>1353850</v>
      </c>
      <c r="M681" s="7">
        <f>+'[2]TH lop 6'!$E$320</f>
        <v>869400</v>
      </c>
      <c r="N681" s="21">
        <f>'[3]Lớp 6'!$I$430</f>
        <v>1200000</v>
      </c>
      <c r="O681" s="5"/>
      <c r="P681" s="5">
        <f>+[4]L6!$I$604</f>
        <v>1360000</v>
      </c>
      <c r="Q681" s="7">
        <f t="shared" si="63"/>
        <v>869400</v>
      </c>
      <c r="R681" s="6">
        <f t="shared" si="61"/>
        <v>198223200</v>
      </c>
      <c r="S681" s="9"/>
      <c r="T681" s="54">
        <f t="shared" si="64"/>
        <v>484450</v>
      </c>
      <c r="U681" s="54">
        <f t="shared" si="65"/>
        <v>310031650</v>
      </c>
      <c r="V681" s="54">
        <f t="shared" si="66"/>
        <v>199092600</v>
      </c>
    </row>
    <row r="682" spans="1:22" x14ac:dyDescent="0.2">
      <c r="A682" s="11" t="str">
        <f>IF(M682="","",SUBTOTAL(3,$M$5:M682))</f>
        <v/>
      </c>
      <c r="B682" s="370"/>
      <c r="C682" s="371"/>
      <c r="D682" s="369"/>
      <c r="E682" s="369"/>
      <c r="F682" s="369"/>
      <c r="G682" s="45"/>
      <c r="H682" s="369"/>
      <c r="I682" s="39">
        <f t="shared" si="62"/>
        <v>0</v>
      </c>
      <c r="J682" s="368"/>
      <c r="K682" s="372"/>
      <c r="L682" s="51"/>
      <c r="M682" s="7"/>
      <c r="N682" s="21"/>
      <c r="O682" s="5"/>
      <c r="P682" s="5"/>
      <c r="Q682" s="7">
        <f t="shared" si="63"/>
        <v>0</v>
      </c>
      <c r="R682" s="6">
        <f t="shared" si="61"/>
        <v>0</v>
      </c>
      <c r="S682" s="9"/>
      <c r="T682" s="54">
        <f t="shared" si="64"/>
        <v>0</v>
      </c>
      <c r="U682" s="54">
        <f t="shared" si="65"/>
        <v>0</v>
      </c>
      <c r="V682" s="54">
        <f t="shared" si="66"/>
        <v>0</v>
      </c>
    </row>
    <row r="683" spans="1:22" x14ac:dyDescent="0.2">
      <c r="A683" s="11" t="str">
        <f>IF(M683="","",SUBTOTAL(3,$M$5:M683))</f>
        <v/>
      </c>
      <c r="B683" s="12" t="s">
        <v>43</v>
      </c>
      <c r="C683" s="40" t="s">
        <v>281</v>
      </c>
      <c r="D683" s="37"/>
      <c r="E683" s="37"/>
      <c r="F683" s="37"/>
      <c r="G683" s="45"/>
      <c r="H683" s="35"/>
      <c r="I683" s="39">
        <f t="shared" si="62"/>
        <v>0</v>
      </c>
      <c r="J683" s="9"/>
      <c r="K683" s="2"/>
      <c r="L683" s="51"/>
      <c r="M683" s="7"/>
      <c r="N683" s="21"/>
      <c r="O683" s="5"/>
      <c r="P683" s="5"/>
      <c r="Q683" s="7">
        <f t="shared" si="63"/>
        <v>0</v>
      </c>
      <c r="R683" s="6">
        <f t="shared" si="61"/>
        <v>0</v>
      </c>
      <c r="S683" s="9"/>
      <c r="T683" s="54">
        <f t="shared" si="64"/>
        <v>0</v>
      </c>
      <c r="U683" s="54">
        <f t="shared" si="65"/>
        <v>0</v>
      </c>
      <c r="V683" s="54">
        <f t="shared" si="66"/>
        <v>0</v>
      </c>
    </row>
    <row r="684" spans="1:22" x14ac:dyDescent="0.2">
      <c r="A684" s="11" t="str">
        <f>IF(M684="","",SUBTOTAL(3,$M$5:M684))</f>
        <v/>
      </c>
      <c r="B684" s="12">
        <v>1</v>
      </c>
      <c r="C684" s="40" t="s">
        <v>282</v>
      </c>
      <c r="D684" s="37"/>
      <c r="E684" s="37"/>
      <c r="F684" s="37"/>
      <c r="G684" s="45"/>
      <c r="H684" s="35"/>
      <c r="I684" s="39">
        <f t="shared" si="62"/>
        <v>0</v>
      </c>
      <c r="J684" s="9"/>
      <c r="K684" s="2"/>
      <c r="L684" s="51"/>
      <c r="M684" s="7"/>
      <c r="N684" s="21"/>
      <c r="O684" s="5"/>
      <c r="P684" s="5"/>
      <c r="Q684" s="7">
        <f t="shared" si="63"/>
        <v>0</v>
      </c>
      <c r="R684" s="6">
        <f t="shared" si="61"/>
        <v>0</v>
      </c>
      <c r="S684" s="9"/>
      <c r="T684" s="54">
        <f t="shared" si="64"/>
        <v>0</v>
      </c>
      <c r="U684" s="54">
        <f t="shared" si="65"/>
        <v>0</v>
      </c>
      <c r="V684" s="54">
        <f t="shared" si="66"/>
        <v>0</v>
      </c>
    </row>
    <row r="685" spans="1:22" ht="12.75" customHeight="1" x14ac:dyDescent="0.2">
      <c r="A685" s="11">
        <f>IF(M685="","",SUBTOTAL(3,$M$5:M685))</f>
        <v>213</v>
      </c>
      <c r="B685" s="370"/>
      <c r="C685" s="371" t="s">
        <v>283</v>
      </c>
      <c r="D685" s="369" t="s">
        <v>334</v>
      </c>
      <c r="E685" s="369" t="s">
        <v>334</v>
      </c>
      <c r="F685" s="369" t="s">
        <v>278</v>
      </c>
      <c r="G685" s="44">
        <f>[1]TH!$I$465</f>
        <v>1841</v>
      </c>
      <c r="H685" s="369">
        <v>1736</v>
      </c>
      <c r="I685" s="39">
        <f t="shared" si="62"/>
        <v>105</v>
      </c>
      <c r="J685" s="368" t="s">
        <v>387</v>
      </c>
      <c r="K685" s="372" t="s">
        <v>796</v>
      </c>
      <c r="L685" s="51">
        <f>'[1]Don gia'!$R$464</f>
        <v>88711</v>
      </c>
      <c r="M685" s="7">
        <f>+'[2]TH lop 6'!$E$323</f>
        <v>14363.999999999998</v>
      </c>
      <c r="N685" s="21">
        <f>'[3]Lớp 6'!$I$434</f>
        <v>21000</v>
      </c>
      <c r="O685" s="5"/>
      <c r="P685" s="5">
        <f>+[4]L6!$I$608</f>
        <v>21000</v>
      </c>
      <c r="Q685" s="7">
        <f t="shared" si="63"/>
        <v>14363.999999999998</v>
      </c>
      <c r="R685" s="6">
        <f t="shared" si="61"/>
        <v>24935903.999999996</v>
      </c>
      <c r="S685" s="9"/>
      <c r="T685" s="54">
        <f t="shared" si="64"/>
        <v>74347</v>
      </c>
      <c r="U685" s="54">
        <f t="shared" si="65"/>
        <v>163316951</v>
      </c>
      <c r="V685" s="54">
        <f t="shared" si="66"/>
        <v>26444123.999999996</v>
      </c>
    </row>
    <row r="686" spans="1:22" x14ac:dyDescent="0.2">
      <c r="A686" s="11" t="str">
        <f>IF(M686="","",SUBTOTAL(3,$M$5:M686))</f>
        <v/>
      </c>
      <c r="B686" s="370"/>
      <c r="C686" s="371"/>
      <c r="D686" s="369"/>
      <c r="E686" s="369"/>
      <c r="F686" s="369"/>
      <c r="G686" s="45"/>
      <c r="H686" s="369"/>
      <c r="I686" s="39">
        <f t="shared" si="62"/>
        <v>0</v>
      </c>
      <c r="J686" s="368"/>
      <c r="K686" s="372"/>
      <c r="L686" s="51"/>
      <c r="M686" s="7"/>
      <c r="N686" s="21"/>
      <c r="O686" s="5"/>
      <c r="P686" s="5"/>
      <c r="Q686" s="7">
        <f t="shared" si="63"/>
        <v>0</v>
      </c>
      <c r="R686" s="6">
        <f t="shared" si="61"/>
        <v>0</v>
      </c>
      <c r="S686" s="9"/>
      <c r="T686" s="54">
        <f t="shared" si="64"/>
        <v>0</v>
      </c>
      <c r="U686" s="54">
        <f t="shared" si="65"/>
        <v>0</v>
      </c>
      <c r="V686" s="54">
        <f t="shared" si="66"/>
        <v>0</v>
      </c>
    </row>
    <row r="687" spans="1:22" ht="12.75" customHeight="1" x14ac:dyDescent="0.2">
      <c r="A687" s="11">
        <f>IF(M687="","",SUBTOTAL(3,$M$5:M687))</f>
        <v>214</v>
      </c>
      <c r="B687" s="370"/>
      <c r="C687" s="371" t="s">
        <v>284</v>
      </c>
      <c r="D687" s="369"/>
      <c r="E687" s="369" t="s">
        <v>334</v>
      </c>
      <c r="F687" s="369" t="s">
        <v>19</v>
      </c>
      <c r="G687" s="44">
        <f>[1]TH!$I$466</f>
        <v>262</v>
      </c>
      <c r="H687" s="369">
        <v>261</v>
      </c>
      <c r="I687" s="39">
        <f t="shared" si="62"/>
        <v>1</v>
      </c>
      <c r="J687" s="368" t="s">
        <v>387</v>
      </c>
      <c r="K687" s="372" t="s">
        <v>797</v>
      </c>
      <c r="L687" s="51">
        <f>'[1]Don gia'!$R$465</f>
        <v>1040263</v>
      </c>
      <c r="M687" s="7">
        <f>+'[2]TH lop 6'!$E$324</f>
        <v>808920</v>
      </c>
      <c r="N687" s="21">
        <f>'[3]Lớp 6'!$I$436</f>
        <v>1080000</v>
      </c>
      <c r="O687" s="5"/>
      <c r="P687" s="5">
        <f>+[4]L6!$I$610</f>
        <v>1080000</v>
      </c>
      <c r="Q687" s="7">
        <f t="shared" si="63"/>
        <v>808920</v>
      </c>
      <c r="R687" s="6">
        <f t="shared" si="61"/>
        <v>211128120</v>
      </c>
      <c r="S687" s="9"/>
      <c r="T687" s="54">
        <f t="shared" si="64"/>
        <v>231343</v>
      </c>
      <c r="U687" s="54">
        <f t="shared" si="65"/>
        <v>272548906</v>
      </c>
      <c r="V687" s="54">
        <f t="shared" si="66"/>
        <v>211937040</v>
      </c>
    </row>
    <row r="688" spans="1:22" x14ac:dyDescent="0.2">
      <c r="A688" s="11" t="str">
        <f>IF(M688="","",SUBTOTAL(3,$M$5:M688))</f>
        <v/>
      </c>
      <c r="B688" s="370"/>
      <c r="C688" s="371"/>
      <c r="D688" s="369"/>
      <c r="E688" s="369"/>
      <c r="F688" s="369"/>
      <c r="G688" s="45"/>
      <c r="H688" s="369"/>
      <c r="I688" s="39">
        <f t="shared" si="62"/>
        <v>0</v>
      </c>
      <c r="J688" s="368"/>
      <c r="K688" s="372"/>
      <c r="L688" s="51"/>
      <c r="M688" s="7"/>
      <c r="N688" s="21"/>
      <c r="O688" s="5"/>
      <c r="P688" s="5"/>
      <c r="Q688" s="7">
        <f t="shared" si="63"/>
        <v>0</v>
      </c>
      <c r="R688" s="6">
        <f t="shared" ref="R688:R751" si="67">Q688*H688</f>
        <v>0</v>
      </c>
      <c r="S688" s="9"/>
      <c r="T688" s="54">
        <f t="shared" si="64"/>
        <v>0</v>
      </c>
      <c r="U688" s="54">
        <f t="shared" si="65"/>
        <v>0</v>
      </c>
      <c r="V688" s="54">
        <f t="shared" si="66"/>
        <v>0</v>
      </c>
    </row>
    <row r="689" spans="1:22" x14ac:dyDescent="0.2">
      <c r="A689" s="11" t="str">
        <f>IF(M689="","",SUBTOTAL(3,$M$5:M689))</f>
        <v/>
      </c>
      <c r="B689" s="12" t="s">
        <v>44</v>
      </c>
      <c r="C689" s="40" t="s">
        <v>798</v>
      </c>
      <c r="D689" s="37"/>
      <c r="E689" s="37"/>
      <c r="F689" s="37"/>
      <c r="G689" s="45"/>
      <c r="H689" s="35"/>
      <c r="I689" s="39">
        <f t="shared" si="62"/>
        <v>0</v>
      </c>
      <c r="J689" s="9"/>
      <c r="K689" s="2"/>
      <c r="L689" s="51"/>
      <c r="M689" s="7"/>
      <c r="N689" s="21"/>
      <c r="O689" s="5"/>
      <c r="P689" s="5"/>
      <c r="Q689" s="7">
        <f t="shared" si="63"/>
        <v>0</v>
      </c>
      <c r="R689" s="6">
        <f t="shared" si="67"/>
        <v>0</v>
      </c>
      <c r="S689" s="9"/>
      <c r="T689" s="54">
        <f t="shared" si="64"/>
        <v>0</v>
      </c>
      <c r="U689" s="54">
        <f t="shared" si="65"/>
        <v>0</v>
      </c>
      <c r="V689" s="54">
        <f t="shared" si="66"/>
        <v>0</v>
      </c>
    </row>
    <row r="690" spans="1:22" x14ac:dyDescent="0.2">
      <c r="A690" s="11" t="str">
        <f>IF(M690="","",SUBTOTAL(3,$M$5:M690))</f>
        <v/>
      </c>
      <c r="B690" s="12">
        <v>1</v>
      </c>
      <c r="C690" s="40" t="s">
        <v>285</v>
      </c>
      <c r="D690" s="37"/>
      <c r="E690" s="37"/>
      <c r="F690" s="37"/>
      <c r="G690" s="45"/>
      <c r="H690" s="35"/>
      <c r="I690" s="39">
        <f t="shared" si="62"/>
        <v>0</v>
      </c>
      <c r="J690" s="9"/>
      <c r="K690" s="2"/>
      <c r="L690" s="51"/>
      <c r="M690" s="7"/>
      <c r="N690" s="21"/>
      <c r="O690" s="5"/>
      <c r="P690" s="5"/>
      <c r="Q690" s="7">
        <f t="shared" si="63"/>
        <v>0</v>
      </c>
      <c r="R690" s="6">
        <f t="shared" si="67"/>
        <v>0</v>
      </c>
      <c r="S690" s="9"/>
      <c r="T690" s="54">
        <f t="shared" si="64"/>
        <v>0</v>
      </c>
      <c r="U690" s="54">
        <f t="shared" si="65"/>
        <v>0</v>
      </c>
      <c r="V690" s="54">
        <f t="shared" si="66"/>
        <v>0</v>
      </c>
    </row>
    <row r="691" spans="1:22" ht="12.75" customHeight="1" x14ac:dyDescent="0.2">
      <c r="A691" s="11">
        <f>IF(M691="","",SUBTOTAL(3,$M$5:M691))</f>
        <v>215</v>
      </c>
      <c r="B691" s="370"/>
      <c r="C691" s="371" t="s">
        <v>286</v>
      </c>
      <c r="D691" s="369" t="s">
        <v>334</v>
      </c>
      <c r="E691" s="369" t="s">
        <v>334</v>
      </c>
      <c r="F691" s="369" t="s">
        <v>278</v>
      </c>
      <c r="G691" s="44">
        <f>[1]TH!$I$476</f>
        <v>2281</v>
      </c>
      <c r="H691" s="369">
        <v>1917</v>
      </c>
      <c r="I691" s="39">
        <f t="shared" si="62"/>
        <v>364</v>
      </c>
      <c r="J691" s="368" t="s">
        <v>387</v>
      </c>
      <c r="K691" s="372" t="s">
        <v>799</v>
      </c>
      <c r="L691" s="51">
        <f>'[1]Don gia'!$R$475</f>
        <v>182700</v>
      </c>
      <c r="M691" s="7">
        <f>+'[2]TH lop 6'!$E$329</f>
        <v>204120</v>
      </c>
      <c r="N691" s="21">
        <f>'[3]Lớp 6'!$I$440</f>
        <v>181700</v>
      </c>
      <c r="O691" s="5"/>
      <c r="P691" s="5">
        <f>+[4]L6!$I$614</f>
        <v>206000</v>
      </c>
      <c r="Q691" s="7">
        <f t="shared" si="63"/>
        <v>181700</v>
      </c>
      <c r="R691" s="6">
        <f t="shared" si="67"/>
        <v>348318900</v>
      </c>
      <c r="S691" s="9"/>
      <c r="T691" s="54">
        <f t="shared" si="64"/>
        <v>1000</v>
      </c>
      <c r="U691" s="54">
        <f t="shared" si="65"/>
        <v>416738700</v>
      </c>
      <c r="V691" s="54">
        <f t="shared" si="66"/>
        <v>414457700</v>
      </c>
    </row>
    <row r="692" spans="1:22" x14ac:dyDescent="0.2">
      <c r="A692" s="11" t="str">
        <f>IF(M692="","",SUBTOTAL(3,$M$5:M692))</f>
        <v/>
      </c>
      <c r="B692" s="370"/>
      <c r="C692" s="371"/>
      <c r="D692" s="369"/>
      <c r="E692" s="369"/>
      <c r="F692" s="369"/>
      <c r="G692" s="45"/>
      <c r="H692" s="369"/>
      <c r="I692" s="39">
        <f t="shared" si="62"/>
        <v>0</v>
      </c>
      <c r="J692" s="368"/>
      <c r="K692" s="372"/>
      <c r="L692" s="51"/>
      <c r="M692" s="7"/>
      <c r="N692" s="21"/>
      <c r="O692" s="5"/>
      <c r="P692" s="5"/>
      <c r="Q692" s="7">
        <f t="shared" si="63"/>
        <v>0</v>
      </c>
      <c r="R692" s="6">
        <f t="shared" si="67"/>
        <v>0</v>
      </c>
      <c r="S692" s="9"/>
      <c r="T692" s="54">
        <f t="shared" si="64"/>
        <v>0</v>
      </c>
      <c r="U692" s="54">
        <f t="shared" si="65"/>
        <v>0</v>
      </c>
      <c r="V692" s="54">
        <f t="shared" si="66"/>
        <v>0</v>
      </c>
    </row>
    <row r="693" spans="1:22" ht="38.25" x14ac:dyDescent="0.2">
      <c r="A693" s="11">
        <f>IF(M693="","",SUBTOTAL(3,$M$5:M693))</f>
        <v>216</v>
      </c>
      <c r="B693" s="370"/>
      <c r="C693" s="371" t="s">
        <v>287</v>
      </c>
      <c r="D693" s="369"/>
      <c r="E693" s="369" t="s">
        <v>334</v>
      </c>
      <c r="F693" s="369" t="s">
        <v>12</v>
      </c>
      <c r="G693" s="44">
        <f>[1]TH!$I$477</f>
        <v>77</v>
      </c>
      <c r="H693" s="369">
        <v>63</v>
      </c>
      <c r="I693" s="39">
        <f t="shared" si="62"/>
        <v>14</v>
      </c>
      <c r="J693" s="368" t="s">
        <v>387</v>
      </c>
      <c r="K693" s="2" t="s">
        <v>800</v>
      </c>
      <c r="L693" s="51">
        <f>'[1]Don gia'!$R$476</f>
        <v>9095000</v>
      </c>
      <c r="M693" s="7">
        <f>+'[2]TH lop 6'!$E$330</f>
        <v>15875999.999999998</v>
      </c>
      <c r="N693" s="21">
        <f>'[3]Lớp 6'!$I$442</f>
        <v>9120000</v>
      </c>
      <c r="O693" s="5"/>
      <c r="P693" s="5">
        <f>+[4]L6!$I$616</f>
        <v>12160000</v>
      </c>
      <c r="Q693" s="7">
        <f t="shared" si="63"/>
        <v>9120000</v>
      </c>
      <c r="R693" s="6">
        <f t="shared" si="67"/>
        <v>574560000</v>
      </c>
      <c r="S693" s="9"/>
      <c r="T693" s="54">
        <f t="shared" si="64"/>
        <v>-25000</v>
      </c>
      <c r="U693" s="54">
        <f t="shared" si="65"/>
        <v>700315000</v>
      </c>
      <c r="V693" s="54">
        <f t="shared" si="66"/>
        <v>702240000</v>
      </c>
    </row>
    <row r="694" spans="1:22" ht="38.25" x14ac:dyDescent="0.2">
      <c r="A694" s="11" t="str">
        <f>IF(M694="","",SUBTOTAL(3,$M$5:M694))</f>
        <v/>
      </c>
      <c r="B694" s="370"/>
      <c r="C694" s="371"/>
      <c r="D694" s="369"/>
      <c r="E694" s="369"/>
      <c r="F694" s="369"/>
      <c r="G694" s="45"/>
      <c r="H694" s="369"/>
      <c r="I694" s="39">
        <f t="shared" si="62"/>
        <v>0</v>
      </c>
      <c r="J694" s="368"/>
      <c r="K694" s="2" t="s">
        <v>801</v>
      </c>
      <c r="L694" s="51"/>
      <c r="M694" s="7"/>
      <c r="N694" s="21"/>
      <c r="O694" s="5"/>
      <c r="P694" s="5"/>
      <c r="Q694" s="7">
        <f t="shared" si="63"/>
        <v>0</v>
      </c>
      <c r="R694" s="6">
        <f t="shared" si="67"/>
        <v>0</v>
      </c>
      <c r="S694" s="9"/>
      <c r="T694" s="54">
        <f t="shared" si="64"/>
        <v>0</v>
      </c>
      <c r="U694" s="54">
        <f t="shared" si="65"/>
        <v>0</v>
      </c>
      <c r="V694" s="54">
        <f t="shared" si="66"/>
        <v>0</v>
      </c>
    </row>
    <row r="695" spans="1:22" x14ac:dyDescent="0.2">
      <c r="A695" s="11" t="str">
        <f>IF(M695="","",SUBTOTAL(3,$M$5:M695))</f>
        <v/>
      </c>
      <c r="B695" s="12">
        <v>2</v>
      </c>
      <c r="C695" s="40" t="s">
        <v>288</v>
      </c>
      <c r="D695" s="37"/>
      <c r="E695" s="37"/>
      <c r="F695" s="37"/>
      <c r="G695" s="45"/>
      <c r="H695" s="35"/>
      <c r="I695" s="39">
        <f t="shared" si="62"/>
        <v>0</v>
      </c>
      <c r="J695" s="9"/>
      <c r="K695" s="2"/>
      <c r="L695" s="51"/>
      <c r="M695" s="7"/>
      <c r="N695" s="21"/>
      <c r="O695" s="5"/>
      <c r="P695" s="5"/>
      <c r="Q695" s="7">
        <f t="shared" si="63"/>
        <v>0</v>
      </c>
      <c r="R695" s="6">
        <f t="shared" si="67"/>
        <v>0</v>
      </c>
      <c r="S695" s="9"/>
      <c r="T695" s="54">
        <f t="shared" si="64"/>
        <v>0</v>
      </c>
      <c r="U695" s="54">
        <f t="shared" si="65"/>
        <v>0</v>
      </c>
      <c r="V695" s="54">
        <f t="shared" si="66"/>
        <v>0</v>
      </c>
    </row>
    <row r="696" spans="1:22" ht="18.75" customHeight="1" x14ac:dyDescent="0.2">
      <c r="A696" s="11">
        <f>IF(M696="","",SUBTOTAL(3,$M$5:M696))</f>
        <v>217</v>
      </c>
      <c r="B696" s="370"/>
      <c r="C696" s="371" t="s">
        <v>289</v>
      </c>
      <c r="D696" s="369" t="s">
        <v>334</v>
      </c>
      <c r="E696" s="369" t="s">
        <v>334</v>
      </c>
      <c r="F696" s="369" t="s">
        <v>278</v>
      </c>
      <c r="G696" s="44">
        <f>[1]TH!$I$479</f>
        <v>1852</v>
      </c>
      <c r="H696" s="369">
        <v>1682</v>
      </c>
      <c r="I696" s="39">
        <f t="shared" si="62"/>
        <v>170</v>
      </c>
      <c r="J696" s="368" t="s">
        <v>387</v>
      </c>
      <c r="K696" s="372" t="s">
        <v>802</v>
      </c>
      <c r="L696" s="51">
        <f>'[1]Don gia'!$R$478</f>
        <v>147700</v>
      </c>
      <c r="M696" s="7">
        <f>+'[2]TH lop 6'!$E$332</f>
        <v>317520</v>
      </c>
      <c r="N696" s="21">
        <f>'[3]Lớp 6'!$I$445</f>
        <v>142400</v>
      </c>
      <c r="O696" s="5"/>
      <c r="P696" s="5">
        <f>+[4]L6!$I$619</f>
        <v>160000</v>
      </c>
      <c r="Q696" s="7">
        <f t="shared" si="63"/>
        <v>142400</v>
      </c>
      <c r="R696" s="6">
        <f t="shared" si="67"/>
        <v>239516800</v>
      </c>
      <c r="S696" s="9"/>
      <c r="T696" s="54">
        <f t="shared" si="64"/>
        <v>5300</v>
      </c>
      <c r="U696" s="54">
        <f t="shared" si="65"/>
        <v>273540400</v>
      </c>
      <c r="V696" s="54">
        <f t="shared" si="66"/>
        <v>263724800</v>
      </c>
    </row>
    <row r="697" spans="1:22" ht="33" customHeight="1" x14ac:dyDescent="0.2">
      <c r="A697" s="11" t="str">
        <f>IF(M697="","",SUBTOTAL(3,$M$5:M697))</f>
        <v/>
      </c>
      <c r="B697" s="370"/>
      <c r="C697" s="371"/>
      <c r="D697" s="369"/>
      <c r="E697" s="369"/>
      <c r="F697" s="369"/>
      <c r="G697" s="45"/>
      <c r="H697" s="369"/>
      <c r="I697" s="39">
        <f t="shared" si="62"/>
        <v>0</v>
      </c>
      <c r="J697" s="368"/>
      <c r="K697" s="372"/>
      <c r="L697" s="51"/>
      <c r="M697" s="7"/>
      <c r="N697" s="21"/>
      <c r="O697" s="5"/>
      <c r="P697" s="5"/>
      <c r="Q697" s="7">
        <f t="shared" si="63"/>
        <v>0</v>
      </c>
      <c r="R697" s="6">
        <f t="shared" si="67"/>
        <v>0</v>
      </c>
      <c r="S697" s="9"/>
      <c r="T697" s="54">
        <f t="shared" si="64"/>
        <v>0</v>
      </c>
      <c r="U697" s="54">
        <f t="shared" si="65"/>
        <v>0</v>
      </c>
      <c r="V697" s="54">
        <f t="shared" si="66"/>
        <v>0</v>
      </c>
    </row>
    <row r="698" spans="1:22" ht="57" customHeight="1" x14ac:dyDescent="0.2">
      <c r="A698" s="11">
        <f>IF(M698="","",SUBTOTAL(3,$M$5:M698))</f>
        <v>218</v>
      </c>
      <c r="B698" s="370"/>
      <c r="C698" s="371" t="s">
        <v>290</v>
      </c>
      <c r="D698" s="369"/>
      <c r="E698" s="369" t="s">
        <v>334</v>
      </c>
      <c r="F698" s="369" t="s">
        <v>12</v>
      </c>
      <c r="G698" s="44">
        <f>[1]TH!$I$480</f>
        <v>159</v>
      </c>
      <c r="H698" s="369">
        <v>148</v>
      </c>
      <c r="I698" s="39">
        <f t="shared" si="62"/>
        <v>11</v>
      </c>
      <c r="J698" s="368" t="s">
        <v>387</v>
      </c>
      <c r="K698" s="372" t="s">
        <v>803</v>
      </c>
      <c r="L698" s="51">
        <f>'[1]Don gia'!$R$479</f>
        <v>10199100</v>
      </c>
      <c r="M698" s="7">
        <f>+'[2]TH lop 6'!$E$333</f>
        <v>59270399.999999993</v>
      </c>
      <c r="N698" s="21">
        <f>'[3]Lớp 6'!$I$447</f>
        <v>8347000</v>
      </c>
      <c r="O698" s="5"/>
      <c r="P698" s="5">
        <f>+[4]L6!$I$621</f>
        <v>11664000</v>
      </c>
      <c r="Q698" s="7">
        <f t="shared" si="63"/>
        <v>8347000</v>
      </c>
      <c r="R698" s="6">
        <f t="shared" si="67"/>
        <v>1235356000</v>
      </c>
      <c r="S698" s="9"/>
      <c r="T698" s="54">
        <f t="shared" si="64"/>
        <v>1852100</v>
      </c>
      <c r="U698" s="54">
        <f t="shared" si="65"/>
        <v>1621656900</v>
      </c>
      <c r="V698" s="54">
        <f t="shared" si="66"/>
        <v>1327173000</v>
      </c>
    </row>
    <row r="699" spans="1:22" ht="39.75" customHeight="1" x14ac:dyDescent="0.2">
      <c r="A699" s="11" t="str">
        <f>IF(M699="","",SUBTOTAL(3,$M$5:M699))</f>
        <v/>
      </c>
      <c r="B699" s="370"/>
      <c r="C699" s="371"/>
      <c r="D699" s="369"/>
      <c r="E699" s="369"/>
      <c r="F699" s="369"/>
      <c r="G699" s="45"/>
      <c r="H699" s="369"/>
      <c r="I699" s="39">
        <f t="shared" si="62"/>
        <v>0</v>
      </c>
      <c r="J699" s="368"/>
      <c r="K699" s="372"/>
      <c r="L699" s="51"/>
      <c r="M699" s="7"/>
      <c r="N699" s="21"/>
      <c r="O699" s="5"/>
      <c r="P699" s="5"/>
      <c r="Q699" s="7">
        <f t="shared" si="63"/>
        <v>0</v>
      </c>
      <c r="R699" s="6">
        <f t="shared" si="67"/>
        <v>0</v>
      </c>
      <c r="S699" s="9"/>
      <c r="T699" s="54">
        <f t="shared" si="64"/>
        <v>0</v>
      </c>
      <c r="U699" s="54">
        <f t="shared" si="65"/>
        <v>0</v>
      </c>
      <c r="V699" s="54">
        <f t="shared" si="66"/>
        <v>0</v>
      </c>
    </row>
    <row r="700" spans="1:22" x14ac:dyDescent="0.2">
      <c r="A700" s="11" t="str">
        <f>IF(M700="","",SUBTOTAL(3,$M$5:M700))</f>
        <v/>
      </c>
      <c r="B700" s="12">
        <v>6</v>
      </c>
      <c r="C700" s="40" t="s">
        <v>292</v>
      </c>
      <c r="D700" s="37"/>
      <c r="E700" s="37"/>
      <c r="F700" s="37"/>
      <c r="G700" s="45"/>
      <c r="H700" s="35"/>
      <c r="I700" s="39">
        <f t="shared" si="62"/>
        <v>0</v>
      </c>
      <c r="J700" s="9"/>
      <c r="K700" s="2"/>
      <c r="L700" s="51"/>
      <c r="M700" s="7"/>
      <c r="N700" s="21"/>
      <c r="O700" s="5"/>
      <c r="P700" s="5"/>
      <c r="Q700" s="7">
        <f t="shared" si="63"/>
        <v>0</v>
      </c>
      <c r="R700" s="6">
        <f t="shared" si="67"/>
        <v>0</v>
      </c>
      <c r="S700" s="9"/>
      <c r="T700" s="54">
        <f t="shared" si="64"/>
        <v>0</v>
      </c>
      <c r="U700" s="54">
        <f t="shared" si="65"/>
        <v>0</v>
      </c>
      <c r="V700" s="54">
        <f t="shared" si="66"/>
        <v>0</v>
      </c>
    </row>
    <row r="701" spans="1:22" ht="12.75" customHeight="1" x14ac:dyDescent="0.2">
      <c r="A701" s="11">
        <f>IF(M701="","",SUBTOTAL(3,$M$5:M701))</f>
        <v>219</v>
      </c>
      <c r="B701" s="370"/>
      <c r="C701" s="371" t="s">
        <v>293</v>
      </c>
      <c r="D701" s="369" t="s">
        <v>334</v>
      </c>
      <c r="E701" s="369"/>
      <c r="F701" s="369" t="s">
        <v>278</v>
      </c>
      <c r="G701" s="44">
        <f>[1]TH!$I$493</f>
        <v>4329</v>
      </c>
      <c r="H701" s="369">
        <v>4044</v>
      </c>
      <c r="I701" s="39">
        <f t="shared" si="62"/>
        <v>285</v>
      </c>
      <c r="J701" s="368" t="s">
        <v>387</v>
      </c>
      <c r="K701" s="372" t="s">
        <v>804</v>
      </c>
      <c r="L701" s="51">
        <f>'[1]Don gia'!$R$492</f>
        <v>13735</v>
      </c>
      <c r="M701" s="7">
        <f>+'[2]TH lop 6'!$E$340</f>
        <v>12852</v>
      </c>
      <c r="N701" s="21">
        <f>'[3]Lớp 6'!$I$455</f>
        <v>16200</v>
      </c>
      <c r="O701" s="5"/>
      <c r="P701" s="5">
        <f>+[4]L6!$I$629</f>
        <v>19000</v>
      </c>
      <c r="Q701" s="7">
        <f t="shared" si="63"/>
        <v>12852</v>
      </c>
      <c r="R701" s="6">
        <f t="shared" si="67"/>
        <v>51973488</v>
      </c>
      <c r="S701" s="9"/>
      <c r="T701" s="54">
        <f t="shared" si="64"/>
        <v>883</v>
      </c>
      <c r="U701" s="54">
        <f t="shared" si="65"/>
        <v>59458815</v>
      </c>
      <c r="V701" s="54">
        <f t="shared" si="66"/>
        <v>55636308</v>
      </c>
    </row>
    <row r="702" spans="1:22" x14ac:dyDescent="0.2">
      <c r="A702" s="11" t="str">
        <f>IF(M702="","",SUBTOTAL(3,$M$5:M702))</f>
        <v/>
      </c>
      <c r="B702" s="370"/>
      <c r="C702" s="371"/>
      <c r="D702" s="369"/>
      <c r="E702" s="369"/>
      <c r="F702" s="369"/>
      <c r="G702" s="45"/>
      <c r="H702" s="369"/>
      <c r="I702" s="39">
        <f t="shared" si="62"/>
        <v>0</v>
      </c>
      <c r="J702" s="368"/>
      <c r="K702" s="372"/>
      <c r="L702" s="51"/>
      <c r="M702" s="7"/>
      <c r="N702" s="21"/>
      <c r="O702" s="5"/>
      <c r="P702" s="5"/>
      <c r="Q702" s="7">
        <f t="shared" si="63"/>
        <v>0</v>
      </c>
      <c r="R702" s="6">
        <f t="shared" si="67"/>
        <v>0</v>
      </c>
      <c r="S702" s="9"/>
      <c r="T702" s="54">
        <f t="shared" si="64"/>
        <v>0</v>
      </c>
      <c r="U702" s="54">
        <f t="shared" si="65"/>
        <v>0</v>
      </c>
      <c r="V702" s="54">
        <f t="shared" si="66"/>
        <v>0</v>
      </c>
    </row>
    <row r="703" spans="1:22" ht="31.5" customHeight="1" x14ac:dyDescent="0.2">
      <c r="A703" s="11">
        <f>IF(M703="","",SUBTOTAL(3,$M$5:M703))</f>
        <v>220</v>
      </c>
      <c r="B703" s="370"/>
      <c r="C703" s="371" t="s">
        <v>291</v>
      </c>
      <c r="D703" s="369" t="s">
        <v>334</v>
      </c>
      <c r="E703" s="369" t="s">
        <v>334</v>
      </c>
      <c r="F703" s="369" t="s">
        <v>12</v>
      </c>
      <c r="G703" s="44">
        <f>[1]TH!$I$494</f>
        <v>205</v>
      </c>
      <c r="H703" s="369">
        <v>197</v>
      </c>
      <c r="I703" s="39">
        <f t="shared" si="62"/>
        <v>8</v>
      </c>
      <c r="J703" s="368" t="s">
        <v>387</v>
      </c>
      <c r="K703" s="372" t="s">
        <v>805</v>
      </c>
      <c r="L703" s="51">
        <f>'[1]Don gia'!$R$493</f>
        <v>1911250</v>
      </c>
      <c r="M703" s="7">
        <f>+'[2]TH lop 6'!$E$341</f>
        <v>3296160</v>
      </c>
      <c r="N703" s="21">
        <f>'[3]Lớp 6'!$I$457</f>
        <v>1782000</v>
      </c>
      <c r="O703" s="5"/>
      <c r="P703" s="5">
        <f>+[4]L6!$I$631</f>
        <v>2376000</v>
      </c>
      <c r="Q703" s="7">
        <f t="shared" si="63"/>
        <v>1782000</v>
      </c>
      <c r="R703" s="6">
        <f t="shared" si="67"/>
        <v>351054000</v>
      </c>
      <c r="S703" s="9"/>
      <c r="T703" s="54">
        <f t="shared" si="64"/>
        <v>129250</v>
      </c>
      <c r="U703" s="54">
        <f t="shared" si="65"/>
        <v>391806250</v>
      </c>
      <c r="V703" s="54">
        <f t="shared" si="66"/>
        <v>365310000</v>
      </c>
    </row>
    <row r="704" spans="1:22" ht="27.75" customHeight="1" x14ac:dyDescent="0.2">
      <c r="A704" s="11" t="str">
        <f>IF(M704="","",SUBTOTAL(3,$M$5:M704))</f>
        <v/>
      </c>
      <c r="B704" s="370"/>
      <c r="C704" s="371"/>
      <c r="D704" s="369"/>
      <c r="E704" s="369"/>
      <c r="F704" s="369"/>
      <c r="G704" s="45"/>
      <c r="H704" s="369"/>
      <c r="I704" s="39">
        <f t="shared" si="62"/>
        <v>0</v>
      </c>
      <c r="J704" s="368"/>
      <c r="K704" s="372"/>
      <c r="L704" s="51"/>
      <c r="M704" s="7"/>
      <c r="N704" s="21"/>
      <c r="O704" s="5"/>
      <c r="P704" s="5"/>
      <c r="Q704" s="7">
        <f t="shared" si="63"/>
        <v>0</v>
      </c>
      <c r="R704" s="6">
        <f t="shared" si="67"/>
        <v>0</v>
      </c>
      <c r="S704" s="9"/>
      <c r="T704" s="54">
        <f t="shared" si="64"/>
        <v>0</v>
      </c>
      <c r="U704" s="54">
        <f t="shared" si="65"/>
        <v>0</v>
      </c>
      <c r="V704" s="54">
        <f t="shared" si="66"/>
        <v>0</v>
      </c>
    </row>
    <row r="705" spans="1:22" x14ac:dyDescent="0.2">
      <c r="A705" s="11" t="str">
        <f>IF(M705="","",SUBTOTAL(3,$M$5:M705))</f>
        <v/>
      </c>
      <c r="B705" s="11"/>
      <c r="C705" s="37" t="s">
        <v>294</v>
      </c>
      <c r="D705" s="35"/>
      <c r="E705" s="35"/>
      <c r="F705" s="35"/>
      <c r="G705" s="45"/>
      <c r="H705" s="35"/>
      <c r="I705" s="39">
        <f t="shared" si="62"/>
        <v>0</v>
      </c>
      <c r="J705" s="9"/>
      <c r="K705" s="2"/>
      <c r="L705" s="51"/>
      <c r="M705" s="7"/>
      <c r="N705" s="21"/>
      <c r="O705" s="5"/>
      <c r="P705" s="5"/>
      <c r="Q705" s="7">
        <f t="shared" si="63"/>
        <v>0</v>
      </c>
      <c r="R705" s="6">
        <f t="shared" si="67"/>
        <v>0</v>
      </c>
      <c r="S705" s="9"/>
      <c r="T705" s="54">
        <f t="shared" si="64"/>
        <v>0</v>
      </c>
      <c r="U705" s="54">
        <f t="shared" si="65"/>
        <v>0</v>
      </c>
      <c r="V705" s="54">
        <f t="shared" si="66"/>
        <v>0</v>
      </c>
    </row>
    <row r="706" spans="1:22" x14ac:dyDescent="0.2">
      <c r="A706" s="11" t="str">
        <f>IF(M706="","",SUBTOTAL(3,$M$5:M706))</f>
        <v/>
      </c>
      <c r="B706" s="12" t="s">
        <v>21</v>
      </c>
      <c r="C706" s="40" t="s">
        <v>295</v>
      </c>
      <c r="D706" s="37"/>
      <c r="E706" s="37"/>
      <c r="F706" s="37"/>
      <c r="G706" s="45"/>
      <c r="H706" s="35"/>
      <c r="I706" s="39">
        <f t="shared" si="62"/>
        <v>0</v>
      </c>
      <c r="J706" s="9"/>
      <c r="K706" s="2"/>
      <c r="L706" s="51"/>
      <c r="M706" s="7"/>
      <c r="N706" s="21"/>
      <c r="O706" s="5"/>
      <c r="P706" s="5"/>
      <c r="Q706" s="7">
        <f t="shared" si="63"/>
        <v>0</v>
      </c>
      <c r="R706" s="6">
        <f t="shared" si="67"/>
        <v>0</v>
      </c>
      <c r="S706" s="9"/>
      <c r="T706" s="54">
        <f t="shared" si="64"/>
        <v>0</v>
      </c>
      <c r="U706" s="54">
        <f t="shared" si="65"/>
        <v>0</v>
      </c>
      <c r="V706" s="54">
        <f t="shared" si="66"/>
        <v>0</v>
      </c>
    </row>
    <row r="707" spans="1:22" ht="12.75" customHeight="1" x14ac:dyDescent="0.2">
      <c r="A707" s="11">
        <f>IF(M707="","",SUBTOTAL(3,$M$5:M707))</f>
        <v>221</v>
      </c>
      <c r="B707" s="370"/>
      <c r="C707" s="371" t="s">
        <v>296</v>
      </c>
      <c r="D707" s="369" t="s">
        <v>334</v>
      </c>
      <c r="E707" s="369" t="s">
        <v>334</v>
      </c>
      <c r="F707" s="369" t="s">
        <v>12</v>
      </c>
      <c r="G707" s="44">
        <f>[1]TH!$I$517</f>
        <v>743</v>
      </c>
      <c r="H707" s="369">
        <v>743</v>
      </c>
      <c r="I707" s="39">
        <f t="shared" si="62"/>
        <v>0</v>
      </c>
      <c r="J707" s="368" t="s">
        <v>387</v>
      </c>
      <c r="K707" s="372" t="s">
        <v>806</v>
      </c>
      <c r="L707" s="51">
        <f>'[1]Don gia'!$R$516</f>
        <v>152408</v>
      </c>
      <c r="M707" s="7">
        <f>+'[2]TH lop 6'!$E$351</f>
        <v>128519.99999999999</v>
      </c>
      <c r="N707" s="21">
        <f>'[3]Lớp 6'!$I$461</f>
        <v>115500</v>
      </c>
      <c r="O707" s="5"/>
      <c r="P707" s="5">
        <f>+[4]L6!$I$635</f>
        <v>115500</v>
      </c>
      <c r="Q707" s="7">
        <f t="shared" si="63"/>
        <v>115500</v>
      </c>
      <c r="R707" s="6">
        <f t="shared" si="67"/>
        <v>85816500</v>
      </c>
      <c r="S707" s="9"/>
      <c r="T707" s="54">
        <f t="shared" si="64"/>
        <v>36908</v>
      </c>
      <c r="U707" s="54">
        <f t="shared" si="65"/>
        <v>113239144</v>
      </c>
      <c r="V707" s="54">
        <f t="shared" si="66"/>
        <v>85816500</v>
      </c>
    </row>
    <row r="708" spans="1:22" x14ac:dyDescent="0.2">
      <c r="A708" s="11" t="str">
        <f>IF(M708="","",SUBTOTAL(3,$M$5:M708))</f>
        <v/>
      </c>
      <c r="B708" s="370"/>
      <c r="C708" s="371"/>
      <c r="D708" s="369"/>
      <c r="E708" s="369"/>
      <c r="F708" s="369"/>
      <c r="G708" s="45"/>
      <c r="H708" s="369"/>
      <c r="I708" s="39">
        <f t="shared" si="62"/>
        <v>0</v>
      </c>
      <c r="J708" s="368"/>
      <c r="K708" s="372"/>
      <c r="L708" s="51"/>
      <c r="M708" s="7"/>
      <c r="N708" s="21"/>
      <c r="O708" s="5"/>
      <c r="P708" s="5"/>
      <c r="Q708" s="7">
        <f t="shared" si="63"/>
        <v>0</v>
      </c>
      <c r="R708" s="6">
        <f t="shared" si="67"/>
        <v>0</v>
      </c>
      <c r="S708" s="9"/>
      <c r="T708" s="54">
        <f t="shared" si="64"/>
        <v>0</v>
      </c>
      <c r="U708" s="54">
        <f t="shared" si="65"/>
        <v>0</v>
      </c>
      <c r="V708" s="54">
        <f t="shared" si="66"/>
        <v>0</v>
      </c>
    </row>
    <row r="709" spans="1:22" ht="12.75" customHeight="1" x14ac:dyDescent="0.2">
      <c r="A709" s="11">
        <f>IF(M709="","",SUBTOTAL(3,$M$5:M709))</f>
        <v>222</v>
      </c>
      <c r="B709" s="370"/>
      <c r="C709" s="371" t="s">
        <v>297</v>
      </c>
      <c r="D709" s="369" t="s">
        <v>334</v>
      </c>
      <c r="E709" s="369" t="s">
        <v>334</v>
      </c>
      <c r="F709" s="369" t="s">
        <v>19</v>
      </c>
      <c r="G709" s="44">
        <f>[1]TH!$I$518</f>
        <v>1488</v>
      </c>
      <c r="H709" s="369">
        <v>1488</v>
      </c>
      <c r="I709" s="39">
        <f t="shared" si="62"/>
        <v>0</v>
      </c>
      <c r="J709" s="368" t="s">
        <v>387</v>
      </c>
      <c r="K709" s="372" t="s">
        <v>807</v>
      </c>
      <c r="L709" s="51">
        <f>'[1]Don gia'!$R$517</f>
        <v>53900</v>
      </c>
      <c r="M709" s="7">
        <f>+'[2]TH lop 6'!$E$352</f>
        <v>18144</v>
      </c>
      <c r="N709" s="21">
        <f>'[3]Lớp 6'!$I$463</f>
        <v>16800</v>
      </c>
      <c r="O709" s="5"/>
      <c r="P709" s="5">
        <f>+[4]L6!$I$637</f>
        <v>16800</v>
      </c>
      <c r="Q709" s="7">
        <f t="shared" si="63"/>
        <v>16800</v>
      </c>
      <c r="R709" s="6">
        <f t="shared" si="67"/>
        <v>24998400</v>
      </c>
      <c r="S709" s="9"/>
      <c r="T709" s="54">
        <f t="shared" si="64"/>
        <v>37100</v>
      </c>
      <c r="U709" s="54">
        <f t="shared" si="65"/>
        <v>80203200</v>
      </c>
      <c r="V709" s="54">
        <f t="shared" si="66"/>
        <v>24998400</v>
      </c>
    </row>
    <row r="710" spans="1:22" x14ac:dyDescent="0.2">
      <c r="A710" s="11" t="str">
        <f>IF(M710="","",SUBTOTAL(3,$M$5:M710))</f>
        <v/>
      </c>
      <c r="B710" s="370"/>
      <c r="C710" s="371"/>
      <c r="D710" s="369"/>
      <c r="E710" s="369"/>
      <c r="F710" s="369"/>
      <c r="G710" s="45"/>
      <c r="H710" s="369"/>
      <c r="I710" s="39">
        <f t="shared" ref="I710:I773" si="68">+G710-H710</f>
        <v>0</v>
      </c>
      <c r="J710" s="368"/>
      <c r="K710" s="372"/>
      <c r="L710" s="51"/>
      <c r="M710" s="7"/>
      <c r="N710" s="21"/>
      <c r="O710" s="5"/>
      <c r="P710" s="5"/>
      <c r="Q710" s="7">
        <f t="shared" ref="Q710:Q773" si="69">MIN(M710:P710)</f>
        <v>0</v>
      </c>
      <c r="R710" s="6">
        <f t="shared" si="67"/>
        <v>0</v>
      </c>
      <c r="S710" s="9"/>
      <c r="T710" s="54">
        <f t="shared" ref="T710:T773" si="70">+L710-Q710</f>
        <v>0</v>
      </c>
      <c r="U710" s="54">
        <f t="shared" ref="U710:U773" si="71">+G710*L710</f>
        <v>0</v>
      </c>
      <c r="V710" s="54">
        <f t="shared" ref="V710:V773" si="72">+G710*Q710</f>
        <v>0</v>
      </c>
    </row>
    <row r="711" spans="1:22" x14ac:dyDescent="0.2">
      <c r="A711" s="11">
        <f>IF(M711="","",SUBTOTAL(3,$M$5:M711))</f>
        <v>223</v>
      </c>
      <c r="B711" s="370"/>
      <c r="C711" s="371" t="s">
        <v>298</v>
      </c>
      <c r="D711" s="369" t="s">
        <v>334</v>
      </c>
      <c r="E711" s="369" t="s">
        <v>334</v>
      </c>
      <c r="F711" s="369" t="s">
        <v>299</v>
      </c>
      <c r="G711" s="44">
        <f>[1]TH!$I$519</f>
        <v>3005</v>
      </c>
      <c r="H711" s="369">
        <v>3005</v>
      </c>
      <c r="I711" s="39">
        <f t="shared" si="68"/>
        <v>0</v>
      </c>
      <c r="J711" s="368" t="s">
        <v>387</v>
      </c>
      <c r="K711" s="2" t="s">
        <v>808</v>
      </c>
      <c r="L711" s="51">
        <f>'[1]Don gia'!$R$518</f>
        <v>28258</v>
      </c>
      <c r="M711" s="7">
        <f>+'[2]TH lop 6'!$E$353</f>
        <v>15875.999999999998</v>
      </c>
      <c r="N711" s="21">
        <f>'[3]Lớp 6'!$I$465</f>
        <v>15100</v>
      </c>
      <c r="O711" s="5"/>
      <c r="P711" s="5">
        <f>+[4]L6!$I$639</f>
        <v>15100</v>
      </c>
      <c r="Q711" s="7">
        <f t="shared" si="69"/>
        <v>15100</v>
      </c>
      <c r="R711" s="6">
        <f t="shared" si="67"/>
        <v>45375500</v>
      </c>
      <c r="S711" s="9"/>
      <c r="T711" s="54">
        <f t="shared" si="70"/>
        <v>13158</v>
      </c>
      <c r="U711" s="54">
        <f t="shared" si="71"/>
        <v>84915290</v>
      </c>
      <c r="V711" s="54">
        <f t="shared" si="72"/>
        <v>45375500</v>
      </c>
    </row>
    <row r="712" spans="1:22" x14ac:dyDescent="0.2">
      <c r="A712" s="11" t="str">
        <f>IF(M712="","",SUBTOTAL(3,$M$5:M712))</f>
        <v/>
      </c>
      <c r="B712" s="370"/>
      <c r="C712" s="371"/>
      <c r="D712" s="369"/>
      <c r="E712" s="369"/>
      <c r="F712" s="369"/>
      <c r="G712" s="45"/>
      <c r="H712" s="369"/>
      <c r="I712" s="39">
        <f t="shared" si="68"/>
        <v>0</v>
      </c>
      <c r="J712" s="368"/>
      <c r="K712" s="2" t="s">
        <v>809</v>
      </c>
      <c r="L712" s="51"/>
      <c r="M712" s="7"/>
      <c r="N712" s="21"/>
      <c r="O712" s="5"/>
      <c r="P712" s="5"/>
      <c r="Q712" s="7">
        <f t="shared" si="69"/>
        <v>0</v>
      </c>
      <c r="R712" s="6">
        <f t="shared" si="67"/>
        <v>0</v>
      </c>
      <c r="S712" s="9"/>
      <c r="T712" s="54">
        <f t="shared" si="70"/>
        <v>0</v>
      </c>
      <c r="U712" s="54">
        <f t="shared" si="71"/>
        <v>0</v>
      </c>
      <c r="V712" s="54">
        <f t="shared" si="72"/>
        <v>0</v>
      </c>
    </row>
    <row r="713" spans="1:22" ht="12.75" customHeight="1" x14ac:dyDescent="0.2">
      <c r="A713" s="11">
        <f>IF(M713="","",SUBTOTAL(3,$M$5:M713))</f>
        <v>224</v>
      </c>
      <c r="B713" s="370"/>
      <c r="C713" s="371" t="s">
        <v>300</v>
      </c>
      <c r="D713" s="369" t="s">
        <v>334</v>
      </c>
      <c r="E713" s="369" t="s">
        <v>334</v>
      </c>
      <c r="F713" s="369" t="s">
        <v>12</v>
      </c>
      <c r="G713" s="44">
        <f>[1]TH!$I$520</f>
        <v>751</v>
      </c>
      <c r="H713" s="369">
        <v>736</v>
      </c>
      <c r="I713" s="39">
        <f t="shared" si="68"/>
        <v>15</v>
      </c>
      <c r="J713" s="368" t="s">
        <v>387</v>
      </c>
      <c r="K713" s="372" t="s">
        <v>810</v>
      </c>
      <c r="L713" s="51">
        <f>'[1]Don gia'!$R$519</f>
        <v>104570</v>
      </c>
      <c r="M713" s="7">
        <f>+'[2]TH lop 6'!$E$354</f>
        <v>83160</v>
      </c>
      <c r="N713" s="21">
        <f>'[3]Lớp 6'!$I$467</f>
        <v>105000</v>
      </c>
      <c r="O713" s="5"/>
      <c r="P713" s="5">
        <f>+[4]L6!$I$641</f>
        <v>121800</v>
      </c>
      <c r="Q713" s="7">
        <f t="shared" si="69"/>
        <v>83160</v>
      </c>
      <c r="R713" s="6">
        <f t="shared" si="67"/>
        <v>61205760</v>
      </c>
      <c r="S713" s="9"/>
      <c r="T713" s="54">
        <f t="shared" si="70"/>
        <v>21410</v>
      </c>
      <c r="U713" s="54">
        <f t="shared" si="71"/>
        <v>78532070</v>
      </c>
      <c r="V713" s="54">
        <f t="shared" si="72"/>
        <v>62453160</v>
      </c>
    </row>
    <row r="714" spans="1:22" x14ac:dyDescent="0.2">
      <c r="A714" s="11" t="str">
        <f>IF(M714="","",SUBTOTAL(3,$M$5:M714))</f>
        <v/>
      </c>
      <c r="B714" s="370"/>
      <c r="C714" s="371"/>
      <c r="D714" s="369"/>
      <c r="E714" s="369"/>
      <c r="F714" s="369"/>
      <c r="G714" s="45"/>
      <c r="H714" s="369"/>
      <c r="I714" s="39">
        <f t="shared" si="68"/>
        <v>0</v>
      </c>
      <c r="J714" s="368"/>
      <c r="K714" s="372"/>
      <c r="L714" s="51"/>
      <c r="M714" s="7"/>
      <c r="N714" s="21"/>
      <c r="O714" s="5"/>
      <c r="P714" s="5"/>
      <c r="Q714" s="7">
        <f t="shared" si="69"/>
        <v>0</v>
      </c>
      <c r="R714" s="6">
        <f t="shared" si="67"/>
        <v>0</v>
      </c>
      <c r="S714" s="9"/>
      <c r="T714" s="54">
        <f t="shared" si="70"/>
        <v>0</v>
      </c>
      <c r="U714" s="54">
        <f t="shared" si="71"/>
        <v>0</v>
      </c>
      <c r="V714" s="54">
        <f t="shared" si="72"/>
        <v>0</v>
      </c>
    </row>
    <row r="715" spans="1:22" ht="12.75" customHeight="1" x14ac:dyDescent="0.2">
      <c r="A715" s="11">
        <f>IF(M715="","",SUBTOTAL(3,$M$5:M715))</f>
        <v>225</v>
      </c>
      <c r="B715" s="370"/>
      <c r="C715" s="371" t="s">
        <v>301</v>
      </c>
      <c r="D715" s="369" t="s">
        <v>334</v>
      </c>
      <c r="E715" s="369" t="s">
        <v>334</v>
      </c>
      <c r="F715" s="369" t="s">
        <v>19</v>
      </c>
      <c r="G715" s="44">
        <f>[1]TH!$I$521</f>
        <v>742</v>
      </c>
      <c r="H715" s="369">
        <v>742</v>
      </c>
      <c r="I715" s="39">
        <f t="shared" si="68"/>
        <v>0</v>
      </c>
      <c r="J715" s="368" t="s">
        <v>387</v>
      </c>
      <c r="K715" s="372" t="s">
        <v>811</v>
      </c>
      <c r="L715" s="51">
        <f>'[1]Don gia'!$R$520</f>
        <v>535494</v>
      </c>
      <c r="M715" s="7">
        <f>+'[2]TH lop 6'!$E$355</f>
        <v>347760</v>
      </c>
      <c r="N715" s="21">
        <f>'[3]Lớp 6'!$I$469</f>
        <v>499800</v>
      </c>
      <c r="O715" s="5"/>
      <c r="P715" s="5">
        <f>+[4]L6!$I$643</f>
        <v>588000</v>
      </c>
      <c r="Q715" s="7">
        <f t="shared" si="69"/>
        <v>347760</v>
      </c>
      <c r="R715" s="6">
        <f t="shared" si="67"/>
        <v>258037920</v>
      </c>
      <c r="S715" s="9"/>
      <c r="T715" s="54">
        <f t="shared" si="70"/>
        <v>187734</v>
      </c>
      <c r="U715" s="54">
        <f t="shared" si="71"/>
        <v>397336548</v>
      </c>
      <c r="V715" s="54">
        <f t="shared" si="72"/>
        <v>258037920</v>
      </c>
    </row>
    <row r="716" spans="1:22" x14ac:dyDescent="0.2">
      <c r="A716" s="11" t="str">
        <f>IF(M716="","",SUBTOTAL(3,$M$5:M716))</f>
        <v/>
      </c>
      <c r="B716" s="370"/>
      <c r="C716" s="371"/>
      <c r="D716" s="369"/>
      <c r="E716" s="369"/>
      <c r="F716" s="369"/>
      <c r="G716" s="45"/>
      <c r="H716" s="369"/>
      <c r="I716" s="39">
        <f t="shared" si="68"/>
        <v>0</v>
      </c>
      <c r="J716" s="368"/>
      <c r="K716" s="372"/>
      <c r="L716" s="51"/>
      <c r="M716" s="7"/>
      <c r="N716" s="21"/>
      <c r="O716" s="5"/>
      <c r="P716" s="5"/>
      <c r="Q716" s="7">
        <f t="shared" si="69"/>
        <v>0</v>
      </c>
      <c r="R716" s="6">
        <f t="shared" si="67"/>
        <v>0</v>
      </c>
      <c r="S716" s="9"/>
      <c r="T716" s="54">
        <f t="shared" si="70"/>
        <v>0</v>
      </c>
      <c r="U716" s="54">
        <f t="shared" si="71"/>
        <v>0</v>
      </c>
      <c r="V716" s="54">
        <f t="shared" si="72"/>
        <v>0</v>
      </c>
    </row>
    <row r="717" spans="1:22" x14ac:dyDescent="0.2">
      <c r="A717" s="11" t="str">
        <f>IF(M717="","",SUBTOTAL(3,$M$5:M717))</f>
        <v/>
      </c>
      <c r="B717" s="12" t="s">
        <v>43</v>
      </c>
      <c r="C717" s="40" t="s">
        <v>302</v>
      </c>
      <c r="D717" s="37"/>
      <c r="E717" s="37"/>
      <c r="F717" s="37"/>
      <c r="G717" s="45"/>
      <c r="H717" s="35"/>
      <c r="I717" s="39">
        <f t="shared" si="68"/>
        <v>0</v>
      </c>
      <c r="J717" s="9"/>
      <c r="K717" s="2"/>
      <c r="L717" s="51"/>
      <c r="M717" s="7"/>
      <c r="N717" s="21"/>
      <c r="O717" s="5"/>
      <c r="P717" s="5"/>
      <c r="Q717" s="7">
        <f t="shared" si="69"/>
        <v>0</v>
      </c>
      <c r="R717" s="6">
        <f t="shared" si="67"/>
        <v>0</v>
      </c>
      <c r="S717" s="9"/>
      <c r="T717" s="54">
        <f t="shared" si="70"/>
        <v>0</v>
      </c>
      <c r="U717" s="54">
        <f t="shared" si="71"/>
        <v>0</v>
      </c>
      <c r="V717" s="54">
        <f t="shared" si="72"/>
        <v>0</v>
      </c>
    </row>
    <row r="718" spans="1:22" x14ac:dyDescent="0.2">
      <c r="A718" s="11">
        <f>IF(M718="","",SUBTOTAL(3,$M$5:M718))</f>
        <v>226</v>
      </c>
      <c r="B718" s="370"/>
      <c r="C718" s="371" t="s">
        <v>304</v>
      </c>
      <c r="D718" s="369" t="s">
        <v>334</v>
      </c>
      <c r="E718" s="369"/>
      <c r="F718" s="369" t="s">
        <v>303</v>
      </c>
      <c r="G718" s="44">
        <f>[1]TH!$I$530</f>
        <v>143</v>
      </c>
      <c r="H718" s="369">
        <v>139</v>
      </c>
      <c r="I718" s="39">
        <f t="shared" si="68"/>
        <v>4</v>
      </c>
      <c r="J718" s="373"/>
      <c r="K718" s="2" t="s">
        <v>812</v>
      </c>
      <c r="L718" s="51">
        <f>'[1]Don gia'!$R$529</f>
        <v>11043250</v>
      </c>
      <c r="M718" s="7">
        <f>+'[2]TH lop 6'!$E$357</f>
        <v>18144000</v>
      </c>
      <c r="N718" s="21"/>
      <c r="O718" s="5"/>
      <c r="P718" s="5"/>
      <c r="Q718" s="7">
        <f t="shared" si="69"/>
        <v>18144000</v>
      </c>
      <c r="R718" s="6">
        <f t="shared" si="67"/>
        <v>2522016000</v>
      </c>
      <c r="S718" s="9"/>
      <c r="T718" s="54">
        <f t="shared" si="70"/>
        <v>-7100750</v>
      </c>
      <c r="U718" s="54">
        <f t="shared" si="71"/>
        <v>1579184750</v>
      </c>
      <c r="V718" s="54">
        <f t="shared" si="72"/>
        <v>2594592000</v>
      </c>
    </row>
    <row r="719" spans="1:22" ht="51" x14ac:dyDescent="0.2">
      <c r="A719" s="11" t="str">
        <f>IF(M719="","",SUBTOTAL(3,$M$5:M719))</f>
        <v/>
      </c>
      <c r="B719" s="370"/>
      <c r="C719" s="371"/>
      <c r="D719" s="369"/>
      <c r="E719" s="369"/>
      <c r="F719" s="369"/>
      <c r="G719" s="45"/>
      <c r="H719" s="369"/>
      <c r="I719" s="39">
        <f t="shared" si="68"/>
        <v>0</v>
      </c>
      <c r="J719" s="373"/>
      <c r="K719" s="2" t="s">
        <v>813</v>
      </c>
      <c r="L719" s="51"/>
      <c r="M719" s="7"/>
      <c r="N719" s="21"/>
      <c r="O719" s="5"/>
      <c r="P719" s="5"/>
      <c r="Q719" s="7">
        <f t="shared" si="69"/>
        <v>0</v>
      </c>
      <c r="R719" s="6">
        <f t="shared" si="67"/>
        <v>0</v>
      </c>
      <c r="S719" s="9"/>
      <c r="T719" s="54">
        <f t="shared" si="70"/>
        <v>0</v>
      </c>
      <c r="U719" s="54">
        <f t="shared" si="71"/>
        <v>0</v>
      </c>
      <c r="V719" s="54">
        <f t="shared" si="72"/>
        <v>0</v>
      </c>
    </row>
    <row r="720" spans="1:22" ht="38.25" x14ac:dyDescent="0.2">
      <c r="A720" s="11" t="str">
        <f>IF(M720="","",SUBTOTAL(3,$M$5:M720))</f>
        <v/>
      </c>
      <c r="B720" s="370"/>
      <c r="C720" s="371"/>
      <c r="D720" s="369"/>
      <c r="E720" s="369"/>
      <c r="F720" s="369"/>
      <c r="G720" s="45"/>
      <c r="H720" s="369"/>
      <c r="I720" s="39">
        <f t="shared" si="68"/>
        <v>0</v>
      </c>
      <c r="J720" s="373"/>
      <c r="K720" s="2" t="s">
        <v>814</v>
      </c>
      <c r="L720" s="51"/>
      <c r="M720" s="7"/>
      <c r="N720" s="21"/>
      <c r="O720" s="5"/>
      <c r="P720" s="5"/>
      <c r="Q720" s="7">
        <f t="shared" si="69"/>
        <v>0</v>
      </c>
      <c r="R720" s="6">
        <f t="shared" si="67"/>
        <v>0</v>
      </c>
      <c r="S720" s="13"/>
      <c r="T720" s="54">
        <f t="shared" si="70"/>
        <v>0</v>
      </c>
      <c r="U720" s="54">
        <f t="shared" si="71"/>
        <v>0</v>
      </c>
      <c r="V720" s="54">
        <f t="shared" si="72"/>
        <v>0</v>
      </c>
    </row>
    <row r="721" spans="1:22" x14ac:dyDescent="0.2">
      <c r="A721" s="11" t="str">
        <f>IF(M721="","",SUBTOTAL(3,$M$5:M721))</f>
        <v/>
      </c>
      <c r="B721" s="370"/>
      <c r="C721" s="371"/>
      <c r="D721" s="369"/>
      <c r="E721" s="369"/>
      <c r="F721" s="369"/>
      <c r="G721" s="45"/>
      <c r="H721" s="369"/>
      <c r="I721" s="39">
        <f t="shared" si="68"/>
        <v>0</v>
      </c>
      <c r="J721" s="373"/>
      <c r="K721" s="2" t="s">
        <v>815</v>
      </c>
      <c r="L721" s="51"/>
      <c r="M721" s="7"/>
      <c r="N721" s="21"/>
      <c r="O721" s="5"/>
      <c r="P721" s="5"/>
      <c r="Q721" s="7">
        <f t="shared" si="69"/>
        <v>0</v>
      </c>
      <c r="R721" s="6">
        <f t="shared" si="67"/>
        <v>0</v>
      </c>
      <c r="S721" s="13"/>
      <c r="T721" s="54">
        <f t="shared" si="70"/>
        <v>0</v>
      </c>
      <c r="U721" s="54">
        <f t="shared" si="71"/>
        <v>0</v>
      </c>
      <c r="V721" s="54">
        <f t="shared" si="72"/>
        <v>0</v>
      </c>
    </row>
    <row r="722" spans="1:22" ht="25.5" x14ac:dyDescent="0.2">
      <c r="A722" s="11" t="str">
        <f>IF(M722="","",SUBTOTAL(3,$M$5:M722))</f>
        <v/>
      </c>
      <c r="B722" s="370"/>
      <c r="C722" s="371"/>
      <c r="D722" s="369"/>
      <c r="E722" s="369"/>
      <c r="F722" s="369"/>
      <c r="G722" s="45"/>
      <c r="H722" s="369"/>
      <c r="I722" s="39">
        <f t="shared" si="68"/>
        <v>0</v>
      </c>
      <c r="J722" s="373"/>
      <c r="K722" s="2" t="s">
        <v>816</v>
      </c>
      <c r="L722" s="51"/>
      <c r="M722" s="7"/>
      <c r="N722" s="21"/>
      <c r="O722" s="5"/>
      <c r="P722" s="5"/>
      <c r="Q722" s="7">
        <f t="shared" si="69"/>
        <v>0</v>
      </c>
      <c r="R722" s="6">
        <f t="shared" si="67"/>
        <v>0</v>
      </c>
      <c r="S722" s="13"/>
      <c r="T722" s="54">
        <f t="shared" si="70"/>
        <v>0</v>
      </c>
      <c r="U722" s="54">
        <f t="shared" si="71"/>
        <v>0</v>
      </c>
      <c r="V722" s="54">
        <f t="shared" si="72"/>
        <v>0</v>
      </c>
    </row>
    <row r="723" spans="1:22" x14ac:dyDescent="0.2">
      <c r="A723" s="11" t="str">
        <f>IF(M723="","",SUBTOTAL(3,$M$5:M723))</f>
        <v/>
      </c>
      <c r="B723" s="370"/>
      <c r="C723" s="371"/>
      <c r="D723" s="369"/>
      <c r="E723" s="369"/>
      <c r="F723" s="369"/>
      <c r="G723" s="45"/>
      <c r="H723" s="369"/>
      <c r="I723" s="39">
        <f t="shared" si="68"/>
        <v>0</v>
      </c>
      <c r="J723" s="373"/>
      <c r="K723" s="2" t="s">
        <v>817</v>
      </c>
      <c r="L723" s="51"/>
      <c r="M723" s="7"/>
      <c r="N723" s="21"/>
      <c r="O723" s="5"/>
      <c r="P723" s="5"/>
      <c r="Q723" s="7">
        <f t="shared" si="69"/>
        <v>0</v>
      </c>
      <c r="R723" s="6">
        <f t="shared" si="67"/>
        <v>0</v>
      </c>
      <c r="S723" s="13"/>
      <c r="T723" s="54">
        <f t="shared" si="70"/>
        <v>0</v>
      </c>
      <c r="U723" s="54">
        <f t="shared" si="71"/>
        <v>0</v>
      </c>
      <c r="V723" s="54">
        <f t="shared" si="72"/>
        <v>0</v>
      </c>
    </row>
    <row r="724" spans="1:22" x14ac:dyDescent="0.2">
      <c r="A724" s="11" t="str">
        <f>IF(M724="","",SUBTOTAL(3,$M$5:M724))</f>
        <v/>
      </c>
      <c r="B724" s="370"/>
      <c r="C724" s="371"/>
      <c r="D724" s="369"/>
      <c r="E724" s="369"/>
      <c r="F724" s="369"/>
      <c r="G724" s="45"/>
      <c r="H724" s="369"/>
      <c r="I724" s="39">
        <f t="shared" si="68"/>
        <v>0</v>
      </c>
      <c r="J724" s="373"/>
      <c r="K724" s="2" t="s">
        <v>818</v>
      </c>
      <c r="L724" s="51"/>
      <c r="M724" s="7"/>
      <c r="N724" s="21"/>
      <c r="O724" s="5"/>
      <c r="P724" s="5"/>
      <c r="Q724" s="7">
        <f t="shared" si="69"/>
        <v>0</v>
      </c>
      <c r="R724" s="6">
        <f t="shared" si="67"/>
        <v>0</v>
      </c>
      <c r="S724" s="13"/>
      <c r="T724" s="54">
        <f t="shared" si="70"/>
        <v>0</v>
      </c>
      <c r="U724" s="54">
        <f t="shared" si="71"/>
        <v>0</v>
      </c>
      <c r="V724" s="54">
        <f t="shared" si="72"/>
        <v>0</v>
      </c>
    </row>
    <row r="725" spans="1:22" x14ac:dyDescent="0.2">
      <c r="A725" s="11" t="str">
        <f>IF(M725="","",SUBTOTAL(3,$M$5:M725))</f>
        <v/>
      </c>
      <c r="B725" s="370"/>
      <c r="C725" s="371"/>
      <c r="D725" s="369"/>
      <c r="E725" s="369"/>
      <c r="F725" s="369"/>
      <c r="G725" s="45"/>
      <c r="H725" s="369"/>
      <c r="I725" s="39">
        <f t="shared" si="68"/>
        <v>0</v>
      </c>
      <c r="J725" s="373"/>
      <c r="K725" s="2" t="s">
        <v>819</v>
      </c>
      <c r="L725" s="51"/>
      <c r="M725" s="7"/>
      <c r="N725" s="21"/>
      <c r="O725" s="5"/>
      <c r="P725" s="5"/>
      <c r="Q725" s="7">
        <f t="shared" si="69"/>
        <v>0</v>
      </c>
      <c r="R725" s="6">
        <f t="shared" si="67"/>
        <v>0</v>
      </c>
      <c r="S725" s="13"/>
      <c r="T725" s="54">
        <f t="shared" si="70"/>
        <v>0</v>
      </c>
      <c r="U725" s="54">
        <f t="shared" si="71"/>
        <v>0</v>
      </c>
      <c r="V725" s="54">
        <f t="shared" si="72"/>
        <v>0</v>
      </c>
    </row>
    <row r="726" spans="1:22" x14ac:dyDescent="0.2">
      <c r="A726" s="11" t="str">
        <f>IF(M726="","",SUBTOTAL(3,$M$5:M726))</f>
        <v/>
      </c>
      <c r="B726" s="370"/>
      <c r="C726" s="371"/>
      <c r="D726" s="369"/>
      <c r="E726" s="369"/>
      <c r="F726" s="369"/>
      <c r="G726" s="45"/>
      <c r="H726" s="369"/>
      <c r="I726" s="39">
        <f t="shared" si="68"/>
        <v>0</v>
      </c>
      <c r="J726" s="373"/>
      <c r="K726" s="2" t="s">
        <v>820</v>
      </c>
      <c r="L726" s="51"/>
      <c r="M726" s="7"/>
      <c r="N726" s="21"/>
      <c r="O726" s="5"/>
      <c r="P726" s="5"/>
      <c r="Q726" s="7">
        <f t="shared" si="69"/>
        <v>0</v>
      </c>
      <c r="R726" s="6">
        <f t="shared" si="67"/>
        <v>0</v>
      </c>
      <c r="S726" s="13"/>
      <c r="T726" s="54">
        <f t="shared" si="70"/>
        <v>0</v>
      </c>
      <c r="U726" s="54">
        <f t="shared" si="71"/>
        <v>0</v>
      </c>
      <c r="V726" s="54">
        <f t="shared" si="72"/>
        <v>0</v>
      </c>
    </row>
    <row r="727" spans="1:22" x14ac:dyDescent="0.2">
      <c r="A727" s="11" t="str">
        <f>IF(M727="","",SUBTOTAL(3,$M$5:M727))</f>
        <v/>
      </c>
      <c r="B727" s="370"/>
      <c r="C727" s="371"/>
      <c r="D727" s="369"/>
      <c r="E727" s="369"/>
      <c r="F727" s="369"/>
      <c r="G727" s="45"/>
      <c r="H727" s="369"/>
      <c r="I727" s="39">
        <f t="shared" si="68"/>
        <v>0</v>
      </c>
      <c r="J727" s="373"/>
      <c r="K727" s="2" t="s">
        <v>821</v>
      </c>
      <c r="L727" s="51"/>
      <c r="M727" s="7"/>
      <c r="N727" s="21"/>
      <c r="O727" s="5"/>
      <c r="P727" s="5"/>
      <c r="Q727" s="7">
        <f t="shared" si="69"/>
        <v>0</v>
      </c>
      <c r="R727" s="6">
        <f t="shared" si="67"/>
        <v>0</v>
      </c>
      <c r="S727" s="13"/>
      <c r="T727" s="54">
        <f t="shared" si="70"/>
        <v>0</v>
      </c>
      <c r="U727" s="54">
        <f t="shared" si="71"/>
        <v>0</v>
      </c>
      <c r="V727" s="54">
        <f t="shared" si="72"/>
        <v>0</v>
      </c>
    </row>
    <row r="728" spans="1:22" x14ac:dyDescent="0.2">
      <c r="A728" s="11" t="str">
        <f>IF(M728="","",SUBTOTAL(3,$M$5:M728))</f>
        <v/>
      </c>
      <c r="B728" s="370"/>
      <c r="C728" s="371"/>
      <c r="D728" s="369"/>
      <c r="E728" s="369"/>
      <c r="F728" s="369"/>
      <c r="G728" s="45"/>
      <c r="H728" s="369"/>
      <c r="I728" s="39">
        <f t="shared" si="68"/>
        <v>0</v>
      </c>
      <c r="J728" s="373"/>
      <c r="K728" s="2" t="s">
        <v>822</v>
      </c>
      <c r="L728" s="51"/>
      <c r="M728" s="7"/>
      <c r="N728" s="21"/>
      <c r="O728" s="5"/>
      <c r="P728" s="5"/>
      <c r="Q728" s="7">
        <f t="shared" si="69"/>
        <v>0</v>
      </c>
      <c r="R728" s="6">
        <f t="shared" si="67"/>
        <v>0</v>
      </c>
      <c r="S728" s="13"/>
      <c r="T728" s="54">
        <f t="shared" si="70"/>
        <v>0</v>
      </c>
      <c r="U728" s="54">
        <f t="shared" si="71"/>
        <v>0</v>
      </c>
      <c r="V728" s="54">
        <f t="shared" si="72"/>
        <v>0</v>
      </c>
    </row>
    <row r="729" spans="1:22" x14ac:dyDescent="0.2">
      <c r="A729" s="11" t="str">
        <f>IF(M729="","",SUBTOTAL(3,$M$5:M729))</f>
        <v/>
      </c>
      <c r="B729" s="370"/>
      <c r="C729" s="371"/>
      <c r="D729" s="369"/>
      <c r="E729" s="369"/>
      <c r="F729" s="369"/>
      <c r="G729" s="45"/>
      <c r="H729" s="369"/>
      <c r="I729" s="39">
        <f t="shared" si="68"/>
        <v>0</v>
      </c>
      <c r="J729" s="373"/>
      <c r="K729" s="2" t="s">
        <v>823</v>
      </c>
      <c r="L729" s="51"/>
      <c r="M729" s="7"/>
      <c r="N729" s="21"/>
      <c r="O729" s="5"/>
      <c r="P729" s="5"/>
      <c r="Q729" s="7">
        <f t="shared" si="69"/>
        <v>0</v>
      </c>
      <c r="R729" s="6">
        <f t="shared" si="67"/>
        <v>0</v>
      </c>
      <c r="S729" s="13"/>
      <c r="T729" s="54">
        <f t="shared" si="70"/>
        <v>0</v>
      </c>
      <c r="U729" s="54">
        <f t="shared" si="71"/>
        <v>0</v>
      </c>
      <c r="V729" s="54">
        <f t="shared" si="72"/>
        <v>0</v>
      </c>
    </row>
    <row r="730" spans="1:22" x14ac:dyDescent="0.2">
      <c r="A730" s="11" t="str">
        <f>IF(M730="","",SUBTOTAL(3,$M$5:M730))</f>
        <v/>
      </c>
      <c r="B730" s="370"/>
      <c r="C730" s="371"/>
      <c r="D730" s="369"/>
      <c r="E730" s="369"/>
      <c r="F730" s="369"/>
      <c r="G730" s="45"/>
      <c r="H730" s="369"/>
      <c r="I730" s="39">
        <f t="shared" si="68"/>
        <v>0</v>
      </c>
      <c r="J730" s="373"/>
      <c r="K730" s="2" t="s">
        <v>824</v>
      </c>
      <c r="L730" s="51"/>
      <c r="M730" s="7"/>
      <c r="N730" s="21"/>
      <c r="O730" s="5"/>
      <c r="P730" s="5"/>
      <c r="Q730" s="7">
        <f t="shared" si="69"/>
        <v>0</v>
      </c>
      <c r="R730" s="6">
        <f t="shared" si="67"/>
        <v>0</v>
      </c>
      <c r="S730" s="13"/>
      <c r="T730" s="54">
        <f t="shared" si="70"/>
        <v>0</v>
      </c>
      <c r="U730" s="54">
        <f t="shared" si="71"/>
        <v>0</v>
      </c>
      <c r="V730" s="54">
        <f t="shared" si="72"/>
        <v>0</v>
      </c>
    </row>
    <row r="731" spans="1:22" x14ac:dyDescent="0.2">
      <c r="A731" s="11" t="str">
        <f>IF(M731="","",SUBTOTAL(3,$M$5:M731))</f>
        <v/>
      </c>
      <c r="B731" s="370"/>
      <c r="C731" s="371"/>
      <c r="D731" s="369"/>
      <c r="E731" s="369"/>
      <c r="F731" s="369"/>
      <c r="G731" s="45"/>
      <c r="H731" s="369"/>
      <c r="I731" s="39">
        <f t="shared" si="68"/>
        <v>0</v>
      </c>
      <c r="J731" s="373"/>
      <c r="K731" s="2" t="s">
        <v>825</v>
      </c>
      <c r="L731" s="51"/>
      <c r="M731" s="7"/>
      <c r="N731" s="21"/>
      <c r="O731" s="5"/>
      <c r="P731" s="5"/>
      <c r="Q731" s="7">
        <f t="shared" si="69"/>
        <v>0</v>
      </c>
      <c r="R731" s="6">
        <f t="shared" si="67"/>
        <v>0</v>
      </c>
      <c r="S731" s="13"/>
      <c r="T731" s="54">
        <f t="shared" si="70"/>
        <v>0</v>
      </c>
      <c r="U731" s="54">
        <f t="shared" si="71"/>
        <v>0</v>
      </c>
      <c r="V731" s="54">
        <f t="shared" si="72"/>
        <v>0</v>
      </c>
    </row>
    <row r="732" spans="1:22" x14ac:dyDescent="0.2">
      <c r="A732" s="11" t="str">
        <f>IF(M732="","",SUBTOTAL(3,$M$5:M732))</f>
        <v/>
      </c>
      <c r="B732" s="370"/>
      <c r="C732" s="371"/>
      <c r="D732" s="369"/>
      <c r="E732" s="369"/>
      <c r="F732" s="369"/>
      <c r="G732" s="45"/>
      <c r="H732" s="369"/>
      <c r="I732" s="39">
        <f t="shared" si="68"/>
        <v>0</v>
      </c>
      <c r="J732" s="373"/>
      <c r="K732" s="2" t="s">
        <v>826</v>
      </c>
      <c r="L732" s="51"/>
      <c r="M732" s="7"/>
      <c r="N732" s="21"/>
      <c r="O732" s="5"/>
      <c r="P732" s="5"/>
      <c r="Q732" s="7">
        <f t="shared" si="69"/>
        <v>0</v>
      </c>
      <c r="R732" s="6">
        <f t="shared" si="67"/>
        <v>0</v>
      </c>
      <c r="S732" s="13"/>
      <c r="T732" s="54">
        <f t="shared" si="70"/>
        <v>0</v>
      </c>
      <c r="U732" s="54">
        <f t="shared" si="71"/>
        <v>0</v>
      </c>
      <c r="V732" s="54">
        <f t="shared" si="72"/>
        <v>0</v>
      </c>
    </row>
    <row r="733" spans="1:22" x14ac:dyDescent="0.2">
      <c r="A733" s="11" t="str">
        <f>IF(M733="","",SUBTOTAL(3,$M$5:M733))</f>
        <v/>
      </c>
      <c r="B733" s="370"/>
      <c r="C733" s="371"/>
      <c r="D733" s="369"/>
      <c r="E733" s="369"/>
      <c r="F733" s="369"/>
      <c r="G733" s="45"/>
      <c r="H733" s="369"/>
      <c r="I733" s="39">
        <f t="shared" si="68"/>
        <v>0</v>
      </c>
      <c r="J733" s="373"/>
      <c r="K733" s="2" t="s">
        <v>827</v>
      </c>
      <c r="L733" s="51"/>
      <c r="M733" s="7"/>
      <c r="N733" s="21"/>
      <c r="O733" s="5"/>
      <c r="P733" s="5"/>
      <c r="Q733" s="7">
        <f t="shared" si="69"/>
        <v>0</v>
      </c>
      <c r="R733" s="6">
        <f t="shared" si="67"/>
        <v>0</v>
      </c>
      <c r="S733" s="13"/>
      <c r="T733" s="54">
        <f t="shared" si="70"/>
        <v>0</v>
      </c>
      <c r="U733" s="54">
        <f t="shared" si="71"/>
        <v>0</v>
      </c>
      <c r="V733" s="54">
        <f t="shared" si="72"/>
        <v>0</v>
      </c>
    </row>
    <row r="734" spans="1:22" x14ac:dyDescent="0.2">
      <c r="A734" s="11" t="str">
        <f>IF(M734="","",SUBTOTAL(3,$M$5:M734))</f>
        <v/>
      </c>
      <c r="B734" s="370"/>
      <c r="C734" s="371"/>
      <c r="D734" s="369"/>
      <c r="E734" s="369"/>
      <c r="F734" s="369"/>
      <c r="G734" s="45"/>
      <c r="H734" s="369"/>
      <c r="I734" s="39">
        <f t="shared" si="68"/>
        <v>0</v>
      </c>
      <c r="J734" s="373"/>
      <c r="K734" s="2" t="s">
        <v>828</v>
      </c>
      <c r="L734" s="51"/>
      <c r="M734" s="7"/>
      <c r="N734" s="21"/>
      <c r="O734" s="5"/>
      <c r="P734" s="5"/>
      <c r="Q734" s="7">
        <f t="shared" si="69"/>
        <v>0</v>
      </c>
      <c r="R734" s="6">
        <f t="shared" si="67"/>
        <v>0</v>
      </c>
      <c r="S734" s="13"/>
      <c r="T734" s="54">
        <f t="shared" si="70"/>
        <v>0</v>
      </c>
      <c r="U734" s="54">
        <f t="shared" si="71"/>
        <v>0</v>
      </c>
      <c r="V734" s="54">
        <f t="shared" si="72"/>
        <v>0</v>
      </c>
    </row>
    <row r="735" spans="1:22" x14ac:dyDescent="0.2">
      <c r="A735" s="11" t="str">
        <f>IF(M735="","",SUBTOTAL(3,$M$5:M735))</f>
        <v/>
      </c>
      <c r="B735" s="370"/>
      <c r="C735" s="371"/>
      <c r="D735" s="369"/>
      <c r="E735" s="369"/>
      <c r="F735" s="369"/>
      <c r="G735" s="45"/>
      <c r="H735" s="369"/>
      <c r="I735" s="39">
        <f t="shared" si="68"/>
        <v>0</v>
      </c>
      <c r="J735" s="373"/>
      <c r="K735" s="2" t="s">
        <v>829</v>
      </c>
      <c r="L735" s="51"/>
      <c r="M735" s="7"/>
      <c r="N735" s="21"/>
      <c r="O735" s="5"/>
      <c r="P735" s="5"/>
      <c r="Q735" s="7">
        <f t="shared" si="69"/>
        <v>0</v>
      </c>
      <c r="R735" s="6">
        <f t="shared" si="67"/>
        <v>0</v>
      </c>
      <c r="S735" s="13"/>
      <c r="T735" s="54">
        <f t="shared" si="70"/>
        <v>0</v>
      </c>
      <c r="U735" s="54">
        <f t="shared" si="71"/>
        <v>0</v>
      </c>
      <c r="V735" s="54">
        <f t="shared" si="72"/>
        <v>0</v>
      </c>
    </row>
    <row r="736" spans="1:22" x14ac:dyDescent="0.2">
      <c r="A736" s="11" t="str">
        <f>IF(M736="","",SUBTOTAL(3,$M$5:M736))</f>
        <v/>
      </c>
      <c r="B736" s="370"/>
      <c r="C736" s="371"/>
      <c r="D736" s="369"/>
      <c r="E736" s="369"/>
      <c r="F736" s="369"/>
      <c r="G736" s="45"/>
      <c r="H736" s="369"/>
      <c r="I736" s="39">
        <f t="shared" si="68"/>
        <v>0</v>
      </c>
      <c r="J736" s="373"/>
      <c r="K736" s="2" t="s">
        <v>830</v>
      </c>
      <c r="L736" s="51"/>
      <c r="M736" s="7"/>
      <c r="N736" s="21"/>
      <c r="O736" s="5"/>
      <c r="P736" s="5"/>
      <c r="Q736" s="7">
        <f t="shared" si="69"/>
        <v>0</v>
      </c>
      <c r="R736" s="6">
        <f t="shared" si="67"/>
        <v>0</v>
      </c>
      <c r="S736" s="13"/>
      <c r="T736" s="54">
        <f t="shared" si="70"/>
        <v>0</v>
      </c>
      <c r="U736" s="54">
        <f t="shared" si="71"/>
        <v>0</v>
      </c>
      <c r="V736" s="54">
        <f t="shared" si="72"/>
        <v>0</v>
      </c>
    </row>
    <row r="737" spans="1:22" x14ac:dyDescent="0.2">
      <c r="A737" s="11" t="str">
        <f>IF(M737="","",SUBTOTAL(3,$M$5:M737))</f>
        <v/>
      </c>
      <c r="B737" s="370"/>
      <c r="C737" s="371"/>
      <c r="D737" s="369"/>
      <c r="E737" s="369"/>
      <c r="F737" s="369"/>
      <c r="G737" s="45"/>
      <c r="H737" s="369"/>
      <c r="I737" s="39">
        <f t="shared" si="68"/>
        <v>0</v>
      </c>
      <c r="J737" s="373"/>
      <c r="K737" s="2" t="s">
        <v>831</v>
      </c>
      <c r="L737" s="51"/>
      <c r="M737" s="7"/>
      <c r="N737" s="21"/>
      <c r="O737" s="5"/>
      <c r="P737" s="5"/>
      <c r="Q737" s="7">
        <f t="shared" si="69"/>
        <v>0</v>
      </c>
      <c r="R737" s="6">
        <f t="shared" si="67"/>
        <v>0</v>
      </c>
      <c r="S737" s="13"/>
      <c r="T737" s="54">
        <f t="shared" si="70"/>
        <v>0</v>
      </c>
      <c r="U737" s="54">
        <f t="shared" si="71"/>
        <v>0</v>
      </c>
      <c r="V737" s="54">
        <f t="shared" si="72"/>
        <v>0</v>
      </c>
    </row>
    <row r="738" spans="1:22" x14ac:dyDescent="0.2">
      <c r="A738" s="11" t="str">
        <f>IF(M738="","",SUBTOTAL(3,$M$5:M738))</f>
        <v/>
      </c>
      <c r="B738" s="370"/>
      <c r="C738" s="371"/>
      <c r="D738" s="369"/>
      <c r="E738" s="369"/>
      <c r="F738" s="369"/>
      <c r="G738" s="45"/>
      <c r="H738" s="369"/>
      <c r="I738" s="39">
        <f t="shared" si="68"/>
        <v>0</v>
      </c>
      <c r="J738" s="373"/>
      <c r="K738" s="2" t="s">
        <v>832</v>
      </c>
      <c r="L738" s="51"/>
      <c r="M738" s="7"/>
      <c r="N738" s="21"/>
      <c r="O738" s="5"/>
      <c r="P738" s="5"/>
      <c r="Q738" s="7">
        <f t="shared" si="69"/>
        <v>0</v>
      </c>
      <c r="R738" s="6">
        <f t="shared" si="67"/>
        <v>0</v>
      </c>
      <c r="S738" s="13"/>
      <c r="T738" s="54">
        <f t="shared" si="70"/>
        <v>0</v>
      </c>
      <c r="U738" s="54">
        <f t="shared" si="71"/>
        <v>0</v>
      </c>
      <c r="V738" s="54">
        <f t="shared" si="72"/>
        <v>0</v>
      </c>
    </row>
    <row r="739" spans="1:22" x14ac:dyDescent="0.2">
      <c r="A739" s="11" t="str">
        <f>IF(M739="","",SUBTOTAL(3,$M$5:M739))</f>
        <v/>
      </c>
      <c r="B739" s="370"/>
      <c r="C739" s="371"/>
      <c r="D739" s="369"/>
      <c r="E739" s="369"/>
      <c r="F739" s="369"/>
      <c r="G739" s="45"/>
      <c r="H739" s="369"/>
      <c r="I739" s="39">
        <f t="shared" si="68"/>
        <v>0</v>
      </c>
      <c r="J739" s="373"/>
      <c r="K739" s="2" t="s">
        <v>833</v>
      </c>
      <c r="L739" s="51"/>
      <c r="M739" s="7"/>
      <c r="N739" s="21"/>
      <c r="O739" s="5"/>
      <c r="P739" s="5"/>
      <c r="Q739" s="7">
        <f t="shared" si="69"/>
        <v>0</v>
      </c>
      <c r="R739" s="6">
        <f t="shared" si="67"/>
        <v>0</v>
      </c>
      <c r="S739" s="13"/>
      <c r="T739" s="54">
        <f t="shared" si="70"/>
        <v>0</v>
      </c>
      <c r="U739" s="54">
        <f t="shared" si="71"/>
        <v>0</v>
      </c>
      <c r="V739" s="54">
        <f t="shared" si="72"/>
        <v>0</v>
      </c>
    </row>
    <row r="740" spans="1:22" x14ac:dyDescent="0.2">
      <c r="A740" s="11" t="str">
        <f>IF(M740="","",SUBTOTAL(3,$M$5:M740))</f>
        <v/>
      </c>
      <c r="B740" s="370"/>
      <c r="C740" s="371"/>
      <c r="D740" s="369"/>
      <c r="E740" s="369"/>
      <c r="F740" s="369"/>
      <c r="G740" s="45"/>
      <c r="H740" s="369"/>
      <c r="I740" s="39">
        <f t="shared" si="68"/>
        <v>0</v>
      </c>
      <c r="J740" s="373"/>
      <c r="K740" s="2" t="s">
        <v>834</v>
      </c>
      <c r="L740" s="51"/>
      <c r="M740" s="7"/>
      <c r="N740" s="21"/>
      <c r="O740" s="5"/>
      <c r="P740" s="5"/>
      <c r="Q740" s="7">
        <f t="shared" si="69"/>
        <v>0</v>
      </c>
      <c r="R740" s="6">
        <f t="shared" si="67"/>
        <v>0</v>
      </c>
      <c r="S740" s="13"/>
      <c r="T740" s="54">
        <f t="shared" si="70"/>
        <v>0</v>
      </c>
      <c r="U740" s="54">
        <f t="shared" si="71"/>
        <v>0</v>
      </c>
      <c r="V740" s="54">
        <f t="shared" si="72"/>
        <v>0</v>
      </c>
    </row>
    <row r="741" spans="1:22" x14ac:dyDescent="0.2">
      <c r="A741" s="11" t="str">
        <f>IF(M741="","",SUBTOTAL(3,$M$5:M741))</f>
        <v/>
      </c>
      <c r="B741" s="370"/>
      <c r="C741" s="371"/>
      <c r="D741" s="369"/>
      <c r="E741" s="369"/>
      <c r="F741" s="369"/>
      <c r="G741" s="45"/>
      <c r="H741" s="369"/>
      <c r="I741" s="39">
        <f t="shared" si="68"/>
        <v>0</v>
      </c>
      <c r="J741" s="373"/>
      <c r="K741" s="2" t="s">
        <v>835</v>
      </c>
      <c r="L741" s="51"/>
      <c r="M741" s="7"/>
      <c r="N741" s="21"/>
      <c r="O741" s="5"/>
      <c r="P741" s="5"/>
      <c r="Q741" s="7">
        <f t="shared" si="69"/>
        <v>0</v>
      </c>
      <c r="R741" s="6">
        <f t="shared" si="67"/>
        <v>0</v>
      </c>
      <c r="S741" s="13"/>
      <c r="T741" s="54">
        <f t="shared" si="70"/>
        <v>0</v>
      </c>
      <c r="U741" s="54">
        <f t="shared" si="71"/>
        <v>0</v>
      </c>
      <c r="V741" s="54">
        <f t="shared" si="72"/>
        <v>0</v>
      </c>
    </row>
    <row r="742" spans="1:22" x14ac:dyDescent="0.2">
      <c r="A742" s="11" t="str">
        <f>IF(M742="","",SUBTOTAL(3,$M$5:M742))</f>
        <v/>
      </c>
      <c r="B742" s="11"/>
      <c r="C742" s="37" t="s">
        <v>305</v>
      </c>
      <c r="D742" s="35"/>
      <c r="E742" s="35"/>
      <c r="F742" s="35"/>
      <c r="G742" s="45"/>
      <c r="H742" s="35"/>
      <c r="I742" s="39">
        <f t="shared" si="68"/>
        <v>0</v>
      </c>
      <c r="J742" s="9"/>
      <c r="K742" s="2"/>
      <c r="L742" s="51"/>
      <c r="M742" s="7"/>
      <c r="N742" s="21"/>
      <c r="O742" s="5"/>
      <c r="P742" s="5"/>
      <c r="Q742" s="7">
        <f t="shared" si="69"/>
        <v>0</v>
      </c>
      <c r="R742" s="6">
        <f t="shared" si="67"/>
        <v>0</v>
      </c>
      <c r="S742" s="9"/>
      <c r="T742" s="54">
        <f t="shared" si="70"/>
        <v>0</v>
      </c>
      <c r="U742" s="54">
        <f t="shared" si="71"/>
        <v>0</v>
      </c>
      <c r="V742" s="54">
        <f t="shared" si="72"/>
        <v>0</v>
      </c>
    </row>
    <row r="743" spans="1:22" x14ac:dyDescent="0.2">
      <c r="A743" s="11" t="str">
        <f>IF(M743="","",SUBTOTAL(3,$M$5:M743))</f>
        <v/>
      </c>
      <c r="B743" s="12" t="s">
        <v>21</v>
      </c>
      <c r="C743" s="40" t="s">
        <v>2</v>
      </c>
      <c r="D743" s="37"/>
      <c r="E743" s="37"/>
      <c r="F743" s="37"/>
      <c r="G743" s="45"/>
      <c r="H743" s="35"/>
      <c r="I743" s="39">
        <f t="shared" si="68"/>
        <v>0</v>
      </c>
      <c r="J743" s="9"/>
      <c r="K743" s="2"/>
      <c r="L743" s="51"/>
      <c r="M743" s="7"/>
      <c r="N743" s="21"/>
      <c r="O743" s="5"/>
      <c r="P743" s="5"/>
      <c r="Q743" s="7">
        <f t="shared" si="69"/>
        <v>0</v>
      </c>
      <c r="R743" s="6">
        <f t="shared" si="67"/>
        <v>0</v>
      </c>
      <c r="S743" s="9"/>
      <c r="T743" s="54">
        <f t="shared" si="70"/>
        <v>0</v>
      </c>
      <c r="U743" s="54">
        <f t="shared" si="71"/>
        <v>0</v>
      </c>
      <c r="V743" s="54">
        <f t="shared" si="72"/>
        <v>0</v>
      </c>
    </row>
    <row r="744" spans="1:22" ht="25.5" x14ac:dyDescent="0.2">
      <c r="A744" s="11">
        <f>IF(M744="","",SUBTOTAL(3,$M$5:M744))</f>
        <v>227</v>
      </c>
      <c r="B744" s="370"/>
      <c r="C744" s="371" t="s">
        <v>306</v>
      </c>
      <c r="D744" s="369" t="s">
        <v>334</v>
      </c>
      <c r="E744" s="369" t="s">
        <v>334</v>
      </c>
      <c r="F744" s="369" t="s">
        <v>19</v>
      </c>
      <c r="G744" s="44">
        <f>[1]TH!$I$538</f>
        <v>294</v>
      </c>
      <c r="H744" s="369">
        <v>244</v>
      </c>
      <c r="I744" s="39">
        <f t="shared" si="68"/>
        <v>50</v>
      </c>
      <c r="J744" s="368" t="s">
        <v>387</v>
      </c>
      <c r="K744" s="2" t="s">
        <v>836</v>
      </c>
      <c r="L744" s="51">
        <f>'[1]Don gia'!$R$537</f>
        <v>3579450</v>
      </c>
      <c r="M744" s="7">
        <f>+'[2]TH lop 6'!$E$361</f>
        <v>1965599.9999999998</v>
      </c>
      <c r="N744" s="21">
        <f>'[3]Lớp 6'!$I$473</f>
        <v>2793000</v>
      </c>
      <c r="O744" s="5"/>
      <c r="P744" s="5">
        <f>+[4]L6!$I$647</f>
        <v>2940000</v>
      </c>
      <c r="Q744" s="7">
        <f t="shared" si="69"/>
        <v>1965599.9999999998</v>
      </c>
      <c r="R744" s="6">
        <f t="shared" si="67"/>
        <v>479606399.99999994</v>
      </c>
      <c r="S744" s="9"/>
      <c r="T744" s="54">
        <f t="shared" si="70"/>
        <v>1613850.0000000002</v>
      </c>
      <c r="U744" s="54">
        <f t="shared" si="71"/>
        <v>1052358300</v>
      </c>
      <c r="V744" s="54">
        <f t="shared" si="72"/>
        <v>577886399.99999988</v>
      </c>
    </row>
    <row r="745" spans="1:22" ht="51" x14ac:dyDescent="0.2">
      <c r="A745" s="11" t="str">
        <f>IF(M745="","",SUBTOTAL(3,$M$5:M745))</f>
        <v/>
      </c>
      <c r="B745" s="370"/>
      <c r="C745" s="371"/>
      <c r="D745" s="369"/>
      <c r="E745" s="369"/>
      <c r="F745" s="369"/>
      <c r="G745" s="45"/>
      <c r="H745" s="369"/>
      <c r="I745" s="39">
        <f t="shared" si="68"/>
        <v>0</v>
      </c>
      <c r="J745" s="368"/>
      <c r="K745" s="2" t="s">
        <v>837</v>
      </c>
      <c r="L745" s="51"/>
      <c r="M745" s="7"/>
      <c r="N745" s="21"/>
      <c r="O745" s="5"/>
      <c r="P745" s="5"/>
      <c r="Q745" s="7">
        <f t="shared" si="69"/>
        <v>0</v>
      </c>
      <c r="R745" s="6">
        <f t="shared" si="67"/>
        <v>0</v>
      </c>
      <c r="S745" s="9"/>
      <c r="T745" s="54">
        <f t="shared" si="70"/>
        <v>0</v>
      </c>
      <c r="U745" s="54">
        <f t="shared" si="71"/>
        <v>0</v>
      </c>
      <c r="V745" s="54">
        <f t="shared" si="72"/>
        <v>0</v>
      </c>
    </row>
    <row r="746" spans="1:22" ht="25.5" x14ac:dyDescent="0.2">
      <c r="A746" s="11">
        <f>IF(M746="","",SUBTOTAL(3,$M$5:M746))</f>
        <v>228</v>
      </c>
      <c r="B746" s="370"/>
      <c r="C746" s="371" t="s">
        <v>307</v>
      </c>
      <c r="D746" s="369"/>
      <c r="E746" s="369" t="s">
        <v>334</v>
      </c>
      <c r="F746" s="369" t="s">
        <v>12</v>
      </c>
      <c r="G746" s="44">
        <f>[1]TH!$I$540</f>
        <v>354</v>
      </c>
      <c r="H746" s="369">
        <v>204</v>
      </c>
      <c r="I746" s="39">
        <f t="shared" si="68"/>
        <v>150</v>
      </c>
      <c r="J746" s="368" t="s">
        <v>387</v>
      </c>
      <c r="K746" s="2" t="s">
        <v>838</v>
      </c>
      <c r="L746" s="51">
        <f>'[1]Don gia'!$R$539</f>
        <v>2902060</v>
      </c>
      <c r="M746" s="7">
        <f>+'[2]TH lop 6'!$E$362</f>
        <v>1965599.9999999998</v>
      </c>
      <c r="N746" s="21">
        <f>'[3]Lớp 6'!$I$475</f>
        <v>2693300</v>
      </c>
      <c r="O746" s="5"/>
      <c r="P746" s="5">
        <f>+[4]L6!$I$649</f>
        <v>2835000</v>
      </c>
      <c r="Q746" s="7">
        <f t="shared" si="69"/>
        <v>1965599.9999999998</v>
      </c>
      <c r="R746" s="6">
        <f t="shared" si="67"/>
        <v>400982399.99999994</v>
      </c>
      <c r="S746" s="9"/>
      <c r="T746" s="54">
        <f t="shared" si="70"/>
        <v>936460.00000000023</v>
      </c>
      <c r="U746" s="54">
        <f t="shared" si="71"/>
        <v>1027329240</v>
      </c>
      <c r="V746" s="54">
        <f t="shared" si="72"/>
        <v>695822399.99999988</v>
      </c>
    </row>
    <row r="747" spans="1:22" ht="25.5" x14ac:dyDescent="0.2">
      <c r="A747" s="11" t="str">
        <f>IF(M747="","",SUBTOTAL(3,$M$5:M747))</f>
        <v/>
      </c>
      <c r="B747" s="370"/>
      <c r="C747" s="371"/>
      <c r="D747" s="369"/>
      <c r="E747" s="369"/>
      <c r="F747" s="369"/>
      <c r="G747" s="45"/>
      <c r="H747" s="369"/>
      <c r="I747" s="39">
        <f t="shared" si="68"/>
        <v>0</v>
      </c>
      <c r="J747" s="368"/>
      <c r="K747" s="2" t="s">
        <v>839</v>
      </c>
      <c r="L747" s="51"/>
      <c r="M747" s="7"/>
      <c r="N747" s="21"/>
      <c r="O747" s="5"/>
      <c r="P747" s="5"/>
      <c r="Q747" s="7">
        <f t="shared" si="69"/>
        <v>0</v>
      </c>
      <c r="R747" s="6">
        <f t="shared" si="67"/>
        <v>0</v>
      </c>
      <c r="S747" s="9"/>
      <c r="T747" s="54">
        <f t="shared" si="70"/>
        <v>0</v>
      </c>
      <c r="U747" s="54">
        <f t="shared" si="71"/>
        <v>0</v>
      </c>
      <c r="V747" s="54">
        <f t="shared" si="72"/>
        <v>0</v>
      </c>
    </row>
    <row r="748" spans="1:22" x14ac:dyDescent="0.2">
      <c r="A748" s="11">
        <f>IF(M748="","",SUBTOTAL(3,$M$5:M748))</f>
        <v>229</v>
      </c>
      <c r="B748" s="370"/>
      <c r="C748" s="371" t="s">
        <v>308</v>
      </c>
      <c r="D748" s="369"/>
      <c r="E748" s="369" t="s">
        <v>334</v>
      </c>
      <c r="F748" s="369" t="s">
        <v>12</v>
      </c>
      <c r="G748" s="44">
        <f>[1]TH!$I$542</f>
        <v>176</v>
      </c>
      <c r="H748" s="369">
        <v>126</v>
      </c>
      <c r="I748" s="39">
        <f t="shared" si="68"/>
        <v>50</v>
      </c>
      <c r="J748" s="368" t="s">
        <v>387</v>
      </c>
      <c r="K748" s="2" t="s">
        <v>840</v>
      </c>
      <c r="L748" s="51">
        <f>'[1]Don gia'!$R$541</f>
        <v>862500</v>
      </c>
      <c r="M748" s="7">
        <f>+'[2]TH lop 6'!$E$363</f>
        <v>1910999.9999999998</v>
      </c>
      <c r="N748" s="21">
        <f>'[3]Lớp 6'!$I$477</f>
        <v>1071000</v>
      </c>
      <c r="O748" s="5"/>
      <c r="P748" s="5">
        <f>+[4]L6!$I$651</f>
        <v>1785000</v>
      </c>
      <c r="Q748" s="7">
        <f t="shared" si="69"/>
        <v>1071000</v>
      </c>
      <c r="R748" s="6">
        <f t="shared" si="67"/>
        <v>134946000</v>
      </c>
      <c r="S748" s="9"/>
      <c r="T748" s="54">
        <f t="shared" si="70"/>
        <v>-208500</v>
      </c>
      <c r="U748" s="54">
        <f t="shared" si="71"/>
        <v>151800000</v>
      </c>
      <c r="V748" s="54">
        <f t="shared" si="72"/>
        <v>188496000</v>
      </c>
    </row>
    <row r="749" spans="1:22" x14ac:dyDescent="0.2">
      <c r="A749" s="11" t="str">
        <f>IF(M749="","",SUBTOTAL(3,$M$5:M749))</f>
        <v/>
      </c>
      <c r="B749" s="370"/>
      <c r="C749" s="371"/>
      <c r="D749" s="369"/>
      <c r="E749" s="369"/>
      <c r="F749" s="369"/>
      <c r="G749" s="45"/>
      <c r="H749" s="369"/>
      <c r="I749" s="39">
        <f t="shared" si="68"/>
        <v>0</v>
      </c>
      <c r="J749" s="368"/>
      <c r="K749" s="2" t="s">
        <v>841</v>
      </c>
      <c r="L749" s="51"/>
      <c r="M749" s="7"/>
      <c r="N749" s="21"/>
      <c r="O749" s="5"/>
      <c r="P749" s="5"/>
      <c r="Q749" s="7">
        <f t="shared" si="69"/>
        <v>0</v>
      </c>
      <c r="R749" s="6">
        <f t="shared" si="67"/>
        <v>0</v>
      </c>
      <c r="S749" s="9"/>
      <c r="T749" s="54">
        <f t="shared" si="70"/>
        <v>0</v>
      </c>
      <c r="U749" s="54">
        <f t="shared" si="71"/>
        <v>0</v>
      </c>
      <c r="V749" s="54">
        <f t="shared" si="72"/>
        <v>0</v>
      </c>
    </row>
    <row r="750" spans="1:22" x14ac:dyDescent="0.2">
      <c r="A750" s="11" t="str">
        <f>IF(M750="","",SUBTOTAL(3,$M$5:M750))</f>
        <v/>
      </c>
      <c r="B750" s="370"/>
      <c r="C750" s="371"/>
      <c r="D750" s="369"/>
      <c r="E750" s="369"/>
      <c r="F750" s="369"/>
      <c r="G750" s="45"/>
      <c r="H750" s="369"/>
      <c r="I750" s="39">
        <f t="shared" si="68"/>
        <v>0</v>
      </c>
      <c r="J750" s="368"/>
      <c r="K750" s="2" t="s">
        <v>842</v>
      </c>
      <c r="L750" s="51"/>
      <c r="M750" s="7"/>
      <c r="N750" s="21"/>
      <c r="O750" s="5"/>
      <c r="P750" s="5"/>
      <c r="Q750" s="7">
        <f t="shared" si="69"/>
        <v>0</v>
      </c>
      <c r="R750" s="6">
        <f t="shared" si="67"/>
        <v>0</v>
      </c>
      <c r="S750" s="13"/>
      <c r="T750" s="54">
        <f t="shared" si="70"/>
        <v>0</v>
      </c>
      <c r="U750" s="54">
        <f t="shared" si="71"/>
        <v>0</v>
      </c>
      <c r="V750" s="54">
        <f t="shared" si="72"/>
        <v>0</v>
      </c>
    </row>
    <row r="751" spans="1:22" x14ac:dyDescent="0.2">
      <c r="A751" s="11" t="str">
        <f>IF(M751="","",SUBTOTAL(3,$M$5:M751))</f>
        <v/>
      </c>
      <c r="B751" s="370"/>
      <c r="C751" s="371"/>
      <c r="D751" s="369"/>
      <c r="E751" s="369"/>
      <c r="F751" s="369"/>
      <c r="G751" s="45"/>
      <c r="H751" s="369"/>
      <c r="I751" s="39">
        <f t="shared" si="68"/>
        <v>0</v>
      </c>
      <c r="J751" s="368"/>
      <c r="K751" s="2" t="s">
        <v>843</v>
      </c>
      <c r="L751" s="51"/>
      <c r="M751" s="7"/>
      <c r="N751" s="21"/>
      <c r="O751" s="5"/>
      <c r="P751" s="5"/>
      <c r="Q751" s="7">
        <f t="shared" si="69"/>
        <v>0</v>
      </c>
      <c r="R751" s="6">
        <f t="shared" si="67"/>
        <v>0</v>
      </c>
      <c r="S751" s="13"/>
      <c r="T751" s="54">
        <f t="shared" si="70"/>
        <v>0</v>
      </c>
      <c r="U751" s="54">
        <f t="shared" si="71"/>
        <v>0</v>
      </c>
      <c r="V751" s="54">
        <f t="shared" si="72"/>
        <v>0</v>
      </c>
    </row>
    <row r="752" spans="1:22" ht="25.5" x14ac:dyDescent="0.2">
      <c r="A752" s="11" t="str">
        <f>IF(M752="","",SUBTOTAL(3,$M$5:M752))</f>
        <v/>
      </c>
      <c r="B752" s="370"/>
      <c r="C752" s="371"/>
      <c r="D752" s="369"/>
      <c r="E752" s="369"/>
      <c r="F752" s="369"/>
      <c r="G752" s="45"/>
      <c r="H752" s="369"/>
      <c r="I752" s="39">
        <f t="shared" si="68"/>
        <v>0</v>
      </c>
      <c r="J752" s="368"/>
      <c r="K752" s="2" t="s">
        <v>844</v>
      </c>
      <c r="L752" s="51"/>
      <c r="M752" s="7"/>
      <c r="N752" s="21"/>
      <c r="O752" s="5"/>
      <c r="P752" s="5"/>
      <c r="Q752" s="7">
        <f t="shared" si="69"/>
        <v>0</v>
      </c>
      <c r="R752" s="6">
        <f t="shared" ref="R752:R815" si="73">Q752*H752</f>
        <v>0</v>
      </c>
      <c r="S752" s="13"/>
      <c r="T752" s="54">
        <f t="shared" si="70"/>
        <v>0</v>
      </c>
      <c r="U752" s="54">
        <f t="shared" si="71"/>
        <v>0</v>
      </c>
      <c r="V752" s="54">
        <f t="shared" si="72"/>
        <v>0</v>
      </c>
    </row>
    <row r="753" spans="1:22" x14ac:dyDescent="0.2">
      <c r="A753" s="11" t="str">
        <f>IF(M753="","",SUBTOTAL(3,$M$5:M753))</f>
        <v/>
      </c>
      <c r="B753" s="370"/>
      <c r="C753" s="371"/>
      <c r="D753" s="369"/>
      <c r="E753" s="369"/>
      <c r="F753" s="369"/>
      <c r="G753" s="45"/>
      <c r="H753" s="369"/>
      <c r="I753" s="39">
        <f t="shared" si="68"/>
        <v>0</v>
      </c>
      <c r="J753" s="368"/>
      <c r="K753" s="2" t="s">
        <v>845</v>
      </c>
      <c r="L753" s="51"/>
      <c r="M753" s="7"/>
      <c r="N753" s="21"/>
      <c r="O753" s="5"/>
      <c r="P753" s="5"/>
      <c r="Q753" s="7">
        <f t="shared" si="69"/>
        <v>0</v>
      </c>
      <c r="R753" s="6">
        <f t="shared" si="73"/>
        <v>0</v>
      </c>
      <c r="S753" s="13"/>
      <c r="T753" s="54">
        <f t="shared" si="70"/>
        <v>0</v>
      </c>
      <c r="U753" s="54">
        <f t="shared" si="71"/>
        <v>0</v>
      </c>
      <c r="V753" s="54">
        <f t="shared" si="72"/>
        <v>0</v>
      </c>
    </row>
    <row r="754" spans="1:22" x14ac:dyDescent="0.2">
      <c r="A754" s="11" t="str">
        <f>IF(M754="","",SUBTOTAL(3,$M$5:M754))</f>
        <v/>
      </c>
      <c r="B754" s="370"/>
      <c r="C754" s="371"/>
      <c r="D754" s="369"/>
      <c r="E754" s="369"/>
      <c r="F754" s="369"/>
      <c r="G754" s="45"/>
      <c r="H754" s="369"/>
      <c r="I754" s="39">
        <f t="shared" si="68"/>
        <v>0</v>
      </c>
      <c r="J754" s="368"/>
      <c r="K754" s="2" t="s">
        <v>846</v>
      </c>
      <c r="L754" s="51"/>
      <c r="M754" s="7"/>
      <c r="N754" s="21"/>
      <c r="O754" s="5"/>
      <c r="P754" s="5"/>
      <c r="Q754" s="7">
        <f t="shared" si="69"/>
        <v>0</v>
      </c>
      <c r="R754" s="6">
        <f t="shared" si="73"/>
        <v>0</v>
      </c>
      <c r="S754" s="13"/>
      <c r="T754" s="54">
        <f t="shared" si="70"/>
        <v>0</v>
      </c>
      <c r="U754" s="54">
        <f t="shared" si="71"/>
        <v>0</v>
      </c>
      <c r="V754" s="54">
        <f t="shared" si="72"/>
        <v>0</v>
      </c>
    </row>
    <row r="755" spans="1:22" x14ac:dyDescent="0.2">
      <c r="A755" s="11" t="str">
        <f>IF(M755="","",SUBTOTAL(3,$M$5:M755))</f>
        <v/>
      </c>
      <c r="B755" s="370"/>
      <c r="C755" s="371"/>
      <c r="D755" s="369"/>
      <c r="E755" s="369"/>
      <c r="F755" s="369"/>
      <c r="G755" s="45"/>
      <c r="H755" s="369"/>
      <c r="I755" s="39">
        <f t="shared" si="68"/>
        <v>0</v>
      </c>
      <c r="J755" s="368"/>
      <c r="K755" s="2" t="s">
        <v>847</v>
      </c>
      <c r="L755" s="51"/>
      <c r="M755" s="7"/>
      <c r="N755" s="21"/>
      <c r="O755" s="5"/>
      <c r="P755" s="5"/>
      <c r="Q755" s="7">
        <f t="shared" si="69"/>
        <v>0</v>
      </c>
      <c r="R755" s="6">
        <f t="shared" si="73"/>
        <v>0</v>
      </c>
      <c r="S755" s="13"/>
      <c r="T755" s="54">
        <f t="shared" si="70"/>
        <v>0</v>
      </c>
      <c r="U755" s="54">
        <f t="shared" si="71"/>
        <v>0</v>
      </c>
      <c r="V755" s="54">
        <f t="shared" si="72"/>
        <v>0</v>
      </c>
    </row>
    <row r="756" spans="1:22" x14ac:dyDescent="0.2">
      <c r="A756" s="11" t="str">
        <f>IF(M756="","",SUBTOTAL(3,$M$5:M756))</f>
        <v/>
      </c>
      <c r="B756" s="370"/>
      <c r="C756" s="371"/>
      <c r="D756" s="369"/>
      <c r="E756" s="369"/>
      <c r="F756" s="369"/>
      <c r="G756" s="45"/>
      <c r="H756" s="369"/>
      <c r="I756" s="39">
        <f t="shared" si="68"/>
        <v>0</v>
      </c>
      <c r="J756" s="368"/>
      <c r="K756" s="2" t="s">
        <v>848</v>
      </c>
      <c r="L756" s="51"/>
      <c r="M756" s="7"/>
      <c r="N756" s="21"/>
      <c r="O756" s="5"/>
      <c r="P756" s="5"/>
      <c r="Q756" s="7">
        <f t="shared" si="69"/>
        <v>0</v>
      </c>
      <c r="R756" s="6">
        <f t="shared" si="73"/>
        <v>0</v>
      </c>
      <c r="S756" s="13"/>
      <c r="T756" s="54">
        <f t="shared" si="70"/>
        <v>0</v>
      </c>
      <c r="U756" s="54">
        <f t="shared" si="71"/>
        <v>0</v>
      </c>
      <c r="V756" s="54">
        <f t="shared" si="72"/>
        <v>0</v>
      </c>
    </row>
    <row r="757" spans="1:22" ht="25.5" x14ac:dyDescent="0.2">
      <c r="A757" s="11" t="str">
        <f>IF(M757="","",SUBTOTAL(3,$M$5:M757))</f>
        <v/>
      </c>
      <c r="B757" s="370"/>
      <c r="C757" s="371"/>
      <c r="D757" s="369"/>
      <c r="E757" s="369"/>
      <c r="F757" s="369"/>
      <c r="G757" s="45"/>
      <c r="H757" s="369"/>
      <c r="I757" s="39">
        <f t="shared" si="68"/>
        <v>0</v>
      </c>
      <c r="J757" s="368"/>
      <c r="K757" s="2" t="s">
        <v>849</v>
      </c>
      <c r="L757" s="51"/>
      <c r="M757" s="7"/>
      <c r="N757" s="21"/>
      <c r="O757" s="5"/>
      <c r="P757" s="5"/>
      <c r="Q757" s="7">
        <f t="shared" si="69"/>
        <v>0</v>
      </c>
      <c r="R757" s="6">
        <f t="shared" si="73"/>
        <v>0</v>
      </c>
      <c r="S757" s="13"/>
      <c r="T757" s="54">
        <f t="shared" si="70"/>
        <v>0</v>
      </c>
      <c r="U757" s="54">
        <f t="shared" si="71"/>
        <v>0</v>
      </c>
      <c r="V757" s="54">
        <f t="shared" si="72"/>
        <v>0</v>
      </c>
    </row>
    <row r="758" spans="1:22" x14ac:dyDescent="0.2">
      <c r="A758" s="11">
        <f>IF(M758="","",SUBTOTAL(3,$M$5:M758))</f>
        <v>230</v>
      </c>
      <c r="B758" s="370"/>
      <c r="C758" s="371" t="s">
        <v>309</v>
      </c>
      <c r="D758" s="369"/>
      <c r="E758" s="369" t="s">
        <v>334</v>
      </c>
      <c r="F758" s="369" t="s">
        <v>19</v>
      </c>
      <c r="G758" s="44">
        <f>[1]TH!$I$543</f>
        <v>6508</v>
      </c>
      <c r="H758" s="369">
        <v>5824</v>
      </c>
      <c r="I758" s="39">
        <f t="shared" si="68"/>
        <v>684</v>
      </c>
      <c r="J758" s="368" t="s">
        <v>387</v>
      </c>
      <c r="K758" s="2" t="s">
        <v>850</v>
      </c>
      <c r="L758" s="51">
        <f>'[1]Don gia'!$R$542</f>
        <v>388558</v>
      </c>
      <c r="M758" s="7">
        <f>+'[2]TH lop 6'!$E$364</f>
        <v>271950</v>
      </c>
      <c r="N758" s="21">
        <f>'[3]Lớp 6'!$I$487</f>
        <v>350000</v>
      </c>
      <c r="O758" s="5"/>
      <c r="P758" s="5">
        <f>+[4]L6!$I$661</f>
        <v>304500</v>
      </c>
      <c r="Q758" s="7">
        <f t="shared" si="69"/>
        <v>271950</v>
      </c>
      <c r="R758" s="6">
        <f t="shared" si="73"/>
        <v>1583836800</v>
      </c>
      <c r="S758" s="9"/>
      <c r="T758" s="54">
        <f t="shared" si="70"/>
        <v>116608</v>
      </c>
      <c r="U758" s="54">
        <f t="shared" si="71"/>
        <v>2528735464</v>
      </c>
      <c r="V758" s="54">
        <f t="shared" si="72"/>
        <v>1769850600</v>
      </c>
    </row>
    <row r="759" spans="1:22" ht="25.5" x14ac:dyDescent="0.2">
      <c r="A759" s="11" t="str">
        <f>IF(M759="","",SUBTOTAL(3,$M$5:M759))</f>
        <v/>
      </c>
      <c r="B759" s="370"/>
      <c r="C759" s="371"/>
      <c r="D759" s="369"/>
      <c r="E759" s="369"/>
      <c r="F759" s="369"/>
      <c r="G759" s="45"/>
      <c r="H759" s="369"/>
      <c r="I759" s="39">
        <f t="shared" si="68"/>
        <v>0</v>
      </c>
      <c r="J759" s="368"/>
      <c r="K759" s="2" t="s">
        <v>851</v>
      </c>
      <c r="L759" s="51"/>
      <c r="M759" s="7"/>
      <c r="N759" s="21"/>
      <c r="O759" s="5"/>
      <c r="P759" s="5"/>
      <c r="Q759" s="7">
        <f t="shared" si="69"/>
        <v>0</v>
      </c>
      <c r="R759" s="6">
        <f t="shared" si="73"/>
        <v>0</v>
      </c>
      <c r="S759" s="9"/>
      <c r="T759" s="54">
        <f t="shared" si="70"/>
        <v>0</v>
      </c>
      <c r="U759" s="54">
        <f t="shared" si="71"/>
        <v>0</v>
      </c>
      <c r="V759" s="54">
        <f t="shared" si="72"/>
        <v>0</v>
      </c>
    </row>
    <row r="760" spans="1:22" x14ac:dyDescent="0.2">
      <c r="A760" s="11" t="str">
        <f>IF(M760="","",SUBTOTAL(3,$M$5:M760))</f>
        <v/>
      </c>
      <c r="B760" s="370"/>
      <c r="C760" s="371"/>
      <c r="D760" s="369"/>
      <c r="E760" s="369"/>
      <c r="F760" s="369"/>
      <c r="G760" s="45"/>
      <c r="H760" s="369"/>
      <c r="I760" s="39">
        <f t="shared" si="68"/>
        <v>0</v>
      </c>
      <c r="J760" s="368"/>
      <c r="K760" s="2" t="s">
        <v>852</v>
      </c>
      <c r="L760" s="51"/>
      <c r="M760" s="7"/>
      <c r="N760" s="21"/>
      <c r="O760" s="5"/>
      <c r="P760" s="5"/>
      <c r="Q760" s="7">
        <f t="shared" si="69"/>
        <v>0</v>
      </c>
      <c r="R760" s="6">
        <f t="shared" si="73"/>
        <v>0</v>
      </c>
      <c r="S760" s="13"/>
      <c r="T760" s="54">
        <f t="shared" si="70"/>
        <v>0</v>
      </c>
      <c r="U760" s="54">
        <f t="shared" si="71"/>
        <v>0</v>
      </c>
      <c r="V760" s="54">
        <f t="shared" si="72"/>
        <v>0</v>
      </c>
    </row>
    <row r="761" spans="1:22" ht="25.5" x14ac:dyDescent="0.2">
      <c r="A761" s="11" t="str">
        <f>IF(M761="","",SUBTOTAL(3,$M$5:M761))</f>
        <v/>
      </c>
      <c r="B761" s="370"/>
      <c r="C761" s="371"/>
      <c r="D761" s="369"/>
      <c r="E761" s="369"/>
      <c r="F761" s="369"/>
      <c r="G761" s="45"/>
      <c r="H761" s="369"/>
      <c r="I761" s="39">
        <f t="shared" si="68"/>
        <v>0</v>
      </c>
      <c r="J761" s="368"/>
      <c r="K761" s="2" t="s">
        <v>853</v>
      </c>
      <c r="L761" s="51"/>
      <c r="M761" s="7"/>
      <c r="N761" s="21"/>
      <c r="O761" s="5"/>
      <c r="P761" s="5"/>
      <c r="Q761" s="7">
        <f t="shared" si="69"/>
        <v>0</v>
      </c>
      <c r="R761" s="6">
        <f t="shared" si="73"/>
        <v>0</v>
      </c>
      <c r="S761" s="13"/>
      <c r="T761" s="54">
        <f t="shared" si="70"/>
        <v>0</v>
      </c>
      <c r="U761" s="54">
        <f t="shared" si="71"/>
        <v>0</v>
      </c>
      <c r="V761" s="54">
        <f t="shared" si="72"/>
        <v>0</v>
      </c>
    </row>
    <row r="762" spans="1:22" ht="12.75" customHeight="1" x14ac:dyDescent="0.2">
      <c r="A762" s="11">
        <f>IF(M762="","",SUBTOTAL(3,$M$5:M762))</f>
        <v>231</v>
      </c>
      <c r="B762" s="370"/>
      <c r="C762" s="371" t="s">
        <v>310</v>
      </c>
      <c r="D762" s="369"/>
      <c r="E762" s="369" t="s">
        <v>334</v>
      </c>
      <c r="F762" s="369" t="s">
        <v>19</v>
      </c>
      <c r="G762" s="44">
        <f>[1]TH!$I$544</f>
        <v>6866</v>
      </c>
      <c r="H762" s="369">
        <v>6350</v>
      </c>
      <c r="I762" s="39">
        <f t="shared" si="68"/>
        <v>516</v>
      </c>
      <c r="J762" s="368" t="s">
        <v>387</v>
      </c>
      <c r="K762" s="372" t="s">
        <v>854</v>
      </c>
      <c r="L762" s="51">
        <f>'[1]Don gia'!$R$543</f>
        <v>142663</v>
      </c>
      <c r="M762" s="7">
        <f>+'[2]TH lop 6'!$E$365</f>
        <v>470399.99999999994</v>
      </c>
      <c r="N762" s="21">
        <f>'[3]Lớp 6'!$I$491</f>
        <v>165400</v>
      </c>
      <c r="O762" s="5"/>
      <c r="P762" s="5">
        <f>+[4]L6!$I$665</f>
        <v>220500</v>
      </c>
      <c r="Q762" s="7">
        <f t="shared" si="69"/>
        <v>165400</v>
      </c>
      <c r="R762" s="6">
        <f t="shared" si="73"/>
        <v>1050290000</v>
      </c>
      <c r="S762" s="9"/>
      <c r="T762" s="54">
        <f t="shared" si="70"/>
        <v>-22737</v>
      </c>
      <c r="U762" s="54">
        <f t="shared" si="71"/>
        <v>979524158</v>
      </c>
      <c r="V762" s="54">
        <f t="shared" si="72"/>
        <v>1135636400</v>
      </c>
    </row>
    <row r="763" spans="1:22" x14ac:dyDescent="0.2">
      <c r="A763" s="11" t="str">
        <f>IF(M763="","",SUBTOTAL(3,$M$5:M763))</f>
        <v/>
      </c>
      <c r="B763" s="370"/>
      <c r="C763" s="371"/>
      <c r="D763" s="369"/>
      <c r="E763" s="369"/>
      <c r="F763" s="369"/>
      <c r="G763" s="45"/>
      <c r="H763" s="369"/>
      <c r="I763" s="39">
        <f t="shared" si="68"/>
        <v>0</v>
      </c>
      <c r="J763" s="368"/>
      <c r="K763" s="372"/>
      <c r="L763" s="51"/>
      <c r="M763" s="7"/>
      <c r="N763" s="21"/>
      <c r="O763" s="5"/>
      <c r="P763" s="5"/>
      <c r="Q763" s="7">
        <f t="shared" si="69"/>
        <v>0</v>
      </c>
      <c r="R763" s="6">
        <f t="shared" si="73"/>
        <v>0</v>
      </c>
      <c r="S763" s="9"/>
      <c r="T763" s="54">
        <f t="shared" si="70"/>
        <v>0</v>
      </c>
      <c r="U763" s="54">
        <f t="shared" si="71"/>
        <v>0</v>
      </c>
      <c r="V763" s="54">
        <f t="shared" si="72"/>
        <v>0</v>
      </c>
    </row>
    <row r="764" spans="1:22" ht="12.75" customHeight="1" x14ac:dyDescent="0.2">
      <c r="A764" s="11">
        <f>IF(M764="","",SUBTOTAL(3,$M$5:M764))</f>
        <v>232</v>
      </c>
      <c r="B764" s="370"/>
      <c r="C764" s="371" t="s">
        <v>311</v>
      </c>
      <c r="D764" s="369"/>
      <c r="E764" s="369" t="s">
        <v>334</v>
      </c>
      <c r="F764" s="369" t="s">
        <v>12</v>
      </c>
      <c r="G764" s="44">
        <f>[1]TH!$I$545</f>
        <v>7069</v>
      </c>
      <c r="H764" s="369">
        <v>6816</v>
      </c>
      <c r="I764" s="39">
        <f t="shared" si="68"/>
        <v>253</v>
      </c>
      <c r="J764" s="368" t="s">
        <v>387</v>
      </c>
      <c r="K764" s="372" t="s">
        <v>855</v>
      </c>
      <c r="L764" s="51">
        <f>'[1]Don gia'!$R$544</f>
        <v>109280</v>
      </c>
      <c r="M764" s="7">
        <f>+'[2]TH lop 6'!$E$366</f>
        <v>367500</v>
      </c>
      <c r="N764" s="21">
        <f>'[3]Lớp 6'!$I$493</f>
        <v>179000</v>
      </c>
      <c r="O764" s="5"/>
      <c r="P764" s="5">
        <f>+[4]L6!$I$667</f>
        <v>86100</v>
      </c>
      <c r="Q764" s="7">
        <f t="shared" si="69"/>
        <v>86100</v>
      </c>
      <c r="R764" s="6">
        <f t="shared" si="73"/>
        <v>586857600</v>
      </c>
      <c r="S764" s="9"/>
      <c r="T764" s="54">
        <f t="shared" si="70"/>
        <v>23180</v>
      </c>
      <c r="U764" s="54">
        <f t="shared" si="71"/>
        <v>772500320</v>
      </c>
      <c r="V764" s="54">
        <f t="shared" si="72"/>
        <v>608640900</v>
      </c>
    </row>
    <row r="765" spans="1:22" x14ac:dyDescent="0.2">
      <c r="A765" s="11" t="str">
        <f>IF(M765="","",SUBTOTAL(3,$M$5:M765))</f>
        <v/>
      </c>
      <c r="B765" s="370"/>
      <c r="C765" s="371"/>
      <c r="D765" s="369"/>
      <c r="E765" s="369"/>
      <c r="F765" s="369"/>
      <c r="G765" s="45"/>
      <c r="H765" s="369"/>
      <c r="I765" s="39">
        <f t="shared" si="68"/>
        <v>0</v>
      </c>
      <c r="J765" s="368"/>
      <c r="K765" s="372"/>
      <c r="L765" s="51"/>
      <c r="M765" s="7"/>
      <c r="N765" s="21"/>
      <c r="O765" s="5"/>
      <c r="P765" s="5"/>
      <c r="Q765" s="7">
        <f t="shared" si="69"/>
        <v>0</v>
      </c>
      <c r="R765" s="6">
        <f t="shared" si="73"/>
        <v>0</v>
      </c>
      <c r="S765" s="9"/>
      <c r="T765" s="54">
        <f t="shared" si="70"/>
        <v>0</v>
      </c>
      <c r="U765" s="54">
        <f t="shared" si="71"/>
        <v>0</v>
      </c>
      <c r="V765" s="54">
        <f t="shared" si="72"/>
        <v>0</v>
      </c>
    </row>
    <row r="766" spans="1:22" x14ac:dyDescent="0.2">
      <c r="A766" s="11">
        <f>IF(M766="","",SUBTOTAL(3,$M$5:M766))</f>
        <v>233</v>
      </c>
      <c r="B766" s="370"/>
      <c r="C766" s="371" t="s">
        <v>312</v>
      </c>
      <c r="D766" s="369"/>
      <c r="E766" s="369" t="s">
        <v>334</v>
      </c>
      <c r="F766" s="369" t="s">
        <v>19</v>
      </c>
      <c r="G766" s="44">
        <f>[1]TH!$I$546</f>
        <v>7014</v>
      </c>
      <c r="H766" s="369">
        <v>6766</v>
      </c>
      <c r="I766" s="39">
        <f t="shared" si="68"/>
        <v>248</v>
      </c>
      <c r="J766" s="368" t="s">
        <v>387</v>
      </c>
      <c r="K766" s="2" t="s">
        <v>856</v>
      </c>
      <c r="L766" s="51">
        <f>'[1]Don gia'!$R$545</f>
        <v>90392</v>
      </c>
      <c r="M766" s="7">
        <f>+'[2]TH lop 6'!$E$367</f>
        <v>66150</v>
      </c>
      <c r="N766" s="21">
        <f>'[3]Lớp 6'!$I$495</f>
        <v>60500</v>
      </c>
      <c r="O766" s="5"/>
      <c r="P766" s="5">
        <f>+[4]L6!$I$669</f>
        <v>67200</v>
      </c>
      <c r="Q766" s="7">
        <f t="shared" si="69"/>
        <v>60500</v>
      </c>
      <c r="R766" s="6">
        <f t="shared" si="73"/>
        <v>409343000</v>
      </c>
      <c r="S766" s="9"/>
      <c r="T766" s="54">
        <f t="shared" si="70"/>
        <v>29892</v>
      </c>
      <c r="U766" s="54">
        <f t="shared" si="71"/>
        <v>634009488</v>
      </c>
      <c r="V766" s="54">
        <f t="shared" si="72"/>
        <v>424347000</v>
      </c>
    </row>
    <row r="767" spans="1:22" x14ac:dyDescent="0.2">
      <c r="A767" s="11" t="str">
        <f>IF(M767="","",SUBTOTAL(3,$M$5:M767))</f>
        <v/>
      </c>
      <c r="B767" s="370"/>
      <c r="C767" s="371"/>
      <c r="D767" s="369"/>
      <c r="E767" s="369"/>
      <c r="F767" s="369"/>
      <c r="G767" s="45"/>
      <c r="H767" s="369"/>
      <c r="I767" s="39">
        <f t="shared" si="68"/>
        <v>0</v>
      </c>
      <c r="J767" s="368"/>
      <c r="K767" s="2" t="s">
        <v>857</v>
      </c>
      <c r="L767" s="51"/>
      <c r="M767" s="7"/>
      <c r="N767" s="21"/>
      <c r="O767" s="5"/>
      <c r="P767" s="5"/>
      <c r="Q767" s="7">
        <f t="shared" si="69"/>
        <v>0</v>
      </c>
      <c r="R767" s="6">
        <f t="shared" si="73"/>
        <v>0</v>
      </c>
      <c r="S767" s="9"/>
      <c r="T767" s="54">
        <f t="shared" si="70"/>
        <v>0</v>
      </c>
      <c r="U767" s="54">
        <f t="shared" si="71"/>
        <v>0</v>
      </c>
      <c r="V767" s="54">
        <f t="shared" si="72"/>
        <v>0</v>
      </c>
    </row>
    <row r="768" spans="1:22" x14ac:dyDescent="0.2">
      <c r="A768" s="11">
        <f>IF(M768="","",SUBTOTAL(3,$M$5:M768))</f>
        <v>234</v>
      </c>
      <c r="B768" s="370"/>
      <c r="C768" s="371" t="s">
        <v>313</v>
      </c>
      <c r="D768" s="369"/>
      <c r="E768" s="369" t="s">
        <v>334</v>
      </c>
      <c r="F768" s="369" t="s">
        <v>19</v>
      </c>
      <c r="G768" s="44">
        <f>[1]TH!$I$547</f>
        <v>6964</v>
      </c>
      <c r="H768" s="369">
        <v>6731</v>
      </c>
      <c r="I768" s="39">
        <f t="shared" si="68"/>
        <v>233</v>
      </c>
      <c r="J768" s="368" t="s">
        <v>387</v>
      </c>
      <c r="K768" s="2" t="s">
        <v>858</v>
      </c>
      <c r="L768" s="51">
        <f>'[1]Don gia'!$R$546</f>
        <v>100960</v>
      </c>
      <c r="M768" s="7">
        <f>+'[2]TH lop 6'!$E$368</f>
        <v>82320</v>
      </c>
      <c r="N768" s="21">
        <f>'[3]Lớp 6'!$I$497</f>
        <v>78000</v>
      </c>
      <c r="O768" s="5"/>
      <c r="P768" s="5">
        <f>+[4]L6!$I$671</f>
        <v>126000</v>
      </c>
      <c r="Q768" s="7">
        <f t="shared" si="69"/>
        <v>78000</v>
      </c>
      <c r="R768" s="6">
        <f t="shared" si="73"/>
        <v>525018000</v>
      </c>
      <c r="S768" s="9"/>
      <c r="T768" s="54">
        <f t="shared" si="70"/>
        <v>22960</v>
      </c>
      <c r="U768" s="54">
        <f t="shared" si="71"/>
        <v>703085440</v>
      </c>
      <c r="V768" s="54">
        <f t="shared" si="72"/>
        <v>543192000</v>
      </c>
    </row>
    <row r="769" spans="1:22" x14ac:dyDescent="0.2">
      <c r="A769" s="11" t="str">
        <f>IF(M769="","",SUBTOTAL(3,$M$5:M769))</f>
        <v/>
      </c>
      <c r="B769" s="370"/>
      <c r="C769" s="371"/>
      <c r="D769" s="369"/>
      <c r="E769" s="369"/>
      <c r="F769" s="369"/>
      <c r="G769" s="45"/>
      <c r="H769" s="369"/>
      <c r="I769" s="39">
        <f t="shared" si="68"/>
        <v>0</v>
      </c>
      <c r="J769" s="368"/>
      <c r="K769" s="2" t="s">
        <v>859</v>
      </c>
      <c r="L769" s="51"/>
      <c r="M769" s="7"/>
      <c r="N769" s="21"/>
      <c r="O769" s="5"/>
      <c r="P769" s="5"/>
      <c r="Q769" s="7">
        <f t="shared" si="69"/>
        <v>0</v>
      </c>
      <c r="R769" s="6">
        <f t="shared" si="73"/>
        <v>0</v>
      </c>
      <c r="S769" s="9"/>
      <c r="T769" s="54">
        <f t="shared" si="70"/>
        <v>0</v>
      </c>
      <c r="U769" s="54">
        <f t="shared" si="71"/>
        <v>0</v>
      </c>
      <c r="V769" s="54">
        <f t="shared" si="72"/>
        <v>0</v>
      </c>
    </row>
    <row r="770" spans="1:22" ht="12.75" customHeight="1" x14ac:dyDescent="0.2">
      <c r="A770" s="11">
        <f>IF(M770="","",SUBTOTAL(3,$M$5:M770))</f>
        <v>235</v>
      </c>
      <c r="B770" s="370"/>
      <c r="C770" s="371" t="s">
        <v>314</v>
      </c>
      <c r="D770" s="369"/>
      <c r="E770" s="369" t="s">
        <v>334</v>
      </c>
      <c r="F770" s="369" t="s">
        <v>19</v>
      </c>
      <c r="G770" s="44">
        <f>[1]TH!$I$548</f>
        <v>13523</v>
      </c>
      <c r="H770" s="369">
        <v>13185</v>
      </c>
      <c r="I770" s="39">
        <f t="shared" si="68"/>
        <v>338</v>
      </c>
      <c r="J770" s="368" t="s">
        <v>387</v>
      </c>
      <c r="K770" s="372" t="s">
        <v>860</v>
      </c>
      <c r="L770" s="51">
        <f>'[1]Don gia'!$R$547</f>
        <v>162430</v>
      </c>
      <c r="M770" s="7">
        <f>+'[2]TH lop 6'!$E$369</f>
        <v>117599.99999999999</v>
      </c>
      <c r="N770" s="21">
        <f>'[3]Lớp 6'!$I$499</f>
        <v>157500</v>
      </c>
      <c r="O770" s="5"/>
      <c r="P770" s="5">
        <f>+[4]L6!$I$673</f>
        <v>210000</v>
      </c>
      <c r="Q770" s="7">
        <f t="shared" si="69"/>
        <v>117599.99999999999</v>
      </c>
      <c r="R770" s="6">
        <f t="shared" si="73"/>
        <v>1550555999.9999998</v>
      </c>
      <c r="S770" s="9"/>
      <c r="T770" s="54">
        <f t="shared" si="70"/>
        <v>44830.000000000015</v>
      </c>
      <c r="U770" s="54">
        <f t="shared" si="71"/>
        <v>2196540890</v>
      </c>
      <c r="V770" s="54">
        <f t="shared" si="72"/>
        <v>1590304799.9999998</v>
      </c>
    </row>
    <row r="771" spans="1:22" x14ac:dyDescent="0.2">
      <c r="A771" s="11" t="str">
        <f>IF(M771="","",SUBTOTAL(3,$M$5:M771))</f>
        <v/>
      </c>
      <c r="B771" s="370"/>
      <c r="C771" s="371"/>
      <c r="D771" s="369"/>
      <c r="E771" s="369"/>
      <c r="F771" s="369"/>
      <c r="G771" s="45"/>
      <c r="H771" s="369"/>
      <c r="I771" s="39">
        <f t="shared" si="68"/>
        <v>0</v>
      </c>
      <c r="J771" s="368"/>
      <c r="K771" s="372"/>
      <c r="L771" s="51"/>
      <c r="M771" s="7"/>
      <c r="N771" s="21"/>
      <c r="O771" s="5"/>
      <c r="P771" s="5"/>
      <c r="Q771" s="7">
        <f t="shared" si="69"/>
        <v>0</v>
      </c>
      <c r="R771" s="6">
        <f t="shared" si="73"/>
        <v>0</v>
      </c>
      <c r="S771" s="9"/>
      <c r="T771" s="54">
        <f t="shared" si="70"/>
        <v>0</v>
      </c>
      <c r="U771" s="54">
        <f t="shared" si="71"/>
        <v>0</v>
      </c>
      <c r="V771" s="54">
        <f t="shared" si="72"/>
        <v>0</v>
      </c>
    </row>
    <row r="772" spans="1:22" ht="25.5" x14ac:dyDescent="0.2">
      <c r="A772" s="11">
        <f>IF(M772="","",SUBTOTAL(3,$M$5:M772))</f>
        <v>236</v>
      </c>
      <c r="B772" s="370"/>
      <c r="C772" s="371" t="s">
        <v>315</v>
      </c>
      <c r="D772" s="369"/>
      <c r="E772" s="369" t="s">
        <v>334</v>
      </c>
      <c r="F772" s="369" t="s">
        <v>123</v>
      </c>
      <c r="G772" s="44">
        <f>[1]TH!$I$549</f>
        <v>6810</v>
      </c>
      <c r="H772" s="369">
        <v>6602</v>
      </c>
      <c r="I772" s="39">
        <f t="shared" si="68"/>
        <v>208</v>
      </c>
      <c r="J772" s="368" t="s">
        <v>387</v>
      </c>
      <c r="K772" s="2" t="s">
        <v>861</v>
      </c>
      <c r="L772" s="51">
        <f>'[1]Don gia'!$R$548</f>
        <v>526829</v>
      </c>
      <c r="M772" s="7">
        <f>+'[2]TH lop 6'!$E$370</f>
        <v>514499.99999999994</v>
      </c>
      <c r="N772" s="21">
        <f>'[3]Lớp 6'!$I$501</f>
        <v>621000</v>
      </c>
      <c r="O772" s="5"/>
      <c r="P772" s="5">
        <f>+[4]L6!$I$675</f>
        <v>564900</v>
      </c>
      <c r="Q772" s="7">
        <f t="shared" si="69"/>
        <v>514499.99999999994</v>
      </c>
      <c r="R772" s="6">
        <f t="shared" si="73"/>
        <v>3396728999.9999995</v>
      </c>
      <c r="S772" s="9"/>
      <c r="T772" s="54">
        <f t="shared" si="70"/>
        <v>12329.000000000058</v>
      </c>
      <c r="U772" s="54">
        <f t="shared" si="71"/>
        <v>3587705490</v>
      </c>
      <c r="V772" s="54">
        <f t="shared" si="72"/>
        <v>3503744999.9999995</v>
      </c>
    </row>
    <row r="773" spans="1:22" ht="25.5" x14ac:dyDescent="0.2">
      <c r="A773" s="11" t="str">
        <f>IF(M773="","",SUBTOTAL(3,$M$5:M773))</f>
        <v/>
      </c>
      <c r="B773" s="370"/>
      <c r="C773" s="371"/>
      <c r="D773" s="369"/>
      <c r="E773" s="369"/>
      <c r="F773" s="369"/>
      <c r="G773" s="45"/>
      <c r="H773" s="369"/>
      <c r="I773" s="39">
        <f t="shared" si="68"/>
        <v>0</v>
      </c>
      <c r="J773" s="368"/>
      <c r="K773" s="2" t="s">
        <v>862</v>
      </c>
      <c r="L773" s="51"/>
      <c r="M773" s="7"/>
      <c r="N773" s="21"/>
      <c r="O773" s="5"/>
      <c r="P773" s="5"/>
      <c r="Q773" s="7">
        <f t="shared" si="69"/>
        <v>0</v>
      </c>
      <c r="R773" s="6">
        <f t="shared" si="73"/>
        <v>0</v>
      </c>
      <c r="S773" s="9"/>
      <c r="T773" s="54">
        <f t="shared" si="70"/>
        <v>0</v>
      </c>
      <c r="U773" s="54">
        <f t="shared" si="71"/>
        <v>0</v>
      </c>
      <c r="V773" s="54">
        <f t="shared" si="72"/>
        <v>0</v>
      </c>
    </row>
    <row r="774" spans="1:22" ht="25.5" x14ac:dyDescent="0.2">
      <c r="A774" s="11" t="str">
        <f>IF(M774="","",SUBTOTAL(3,$M$5:M774))</f>
        <v/>
      </c>
      <c r="B774" s="370"/>
      <c r="C774" s="371"/>
      <c r="D774" s="369"/>
      <c r="E774" s="369"/>
      <c r="F774" s="369"/>
      <c r="G774" s="45"/>
      <c r="H774" s="369"/>
      <c r="I774" s="39">
        <f t="shared" ref="I774:I822" si="74">+G774-H774</f>
        <v>0</v>
      </c>
      <c r="J774" s="368"/>
      <c r="K774" s="2" t="s">
        <v>863</v>
      </c>
      <c r="L774" s="51"/>
      <c r="M774" s="7"/>
      <c r="N774" s="21"/>
      <c r="O774" s="5"/>
      <c r="P774" s="5"/>
      <c r="Q774" s="7">
        <f t="shared" ref="Q774:Q822" si="75">MIN(M774:P774)</f>
        <v>0</v>
      </c>
      <c r="R774" s="6">
        <f t="shared" si="73"/>
        <v>0</v>
      </c>
      <c r="S774" s="13"/>
      <c r="T774" s="54">
        <f t="shared" ref="T774:T822" si="76">+L774-Q774</f>
        <v>0</v>
      </c>
      <c r="U774" s="54">
        <f t="shared" ref="U774:U822" si="77">+G774*L774</f>
        <v>0</v>
      </c>
      <c r="V774" s="54">
        <f t="shared" ref="V774:V822" si="78">+G774*Q774</f>
        <v>0</v>
      </c>
    </row>
    <row r="775" spans="1:22" x14ac:dyDescent="0.2">
      <c r="A775" s="11">
        <f>IF(M775="","",SUBTOTAL(3,$M$5:M775))</f>
        <v>237</v>
      </c>
      <c r="B775" s="370"/>
      <c r="C775" s="371" t="s">
        <v>316</v>
      </c>
      <c r="D775" s="369"/>
      <c r="E775" s="369" t="s">
        <v>334</v>
      </c>
      <c r="F775" s="369" t="s">
        <v>123</v>
      </c>
      <c r="G775" s="44">
        <f>[1]TH!$I$550</f>
        <v>7336</v>
      </c>
      <c r="H775" s="369">
        <v>6733</v>
      </c>
      <c r="I775" s="39">
        <f t="shared" si="74"/>
        <v>603</v>
      </c>
      <c r="J775" s="368" t="s">
        <v>387</v>
      </c>
      <c r="K775" s="2" t="s">
        <v>864</v>
      </c>
      <c r="L775" s="51">
        <f>'[1]Don gia'!$R$549</f>
        <v>150350</v>
      </c>
      <c r="M775" s="7">
        <f>+'[2]TH lop 6'!$E$371</f>
        <v>2866500</v>
      </c>
      <c r="N775" s="21">
        <f>'[3]Lớp 6'!$I$504</f>
        <v>1800000</v>
      </c>
      <c r="O775" s="5"/>
      <c r="P775" s="5">
        <f>+[4]L6!$I$678</f>
        <v>2620800</v>
      </c>
      <c r="Q775" s="7">
        <f t="shared" si="75"/>
        <v>1800000</v>
      </c>
      <c r="R775" s="6">
        <f t="shared" si="73"/>
        <v>12119400000</v>
      </c>
      <c r="S775" s="9"/>
      <c r="T775" s="54">
        <f t="shared" si="76"/>
        <v>-1649650</v>
      </c>
      <c r="U775" s="54">
        <f t="shared" si="77"/>
        <v>1102967600</v>
      </c>
      <c r="V775" s="54">
        <f t="shared" si="78"/>
        <v>13204800000</v>
      </c>
    </row>
    <row r="776" spans="1:22" ht="25.5" x14ac:dyDescent="0.2">
      <c r="A776" s="11" t="str">
        <f>IF(M776="","",SUBTOTAL(3,$M$5:M776))</f>
        <v/>
      </c>
      <c r="B776" s="370"/>
      <c r="C776" s="371"/>
      <c r="D776" s="369"/>
      <c r="E776" s="369"/>
      <c r="F776" s="369"/>
      <c r="G776" s="45"/>
      <c r="H776" s="369"/>
      <c r="I776" s="39">
        <f t="shared" si="74"/>
        <v>0</v>
      </c>
      <c r="J776" s="368"/>
      <c r="K776" s="2" t="s">
        <v>862</v>
      </c>
      <c r="L776" s="51"/>
      <c r="M776" s="7"/>
      <c r="N776" s="21"/>
      <c r="O776" s="5"/>
      <c r="P776" s="5"/>
      <c r="Q776" s="7">
        <f t="shared" si="75"/>
        <v>0</v>
      </c>
      <c r="R776" s="6">
        <f t="shared" si="73"/>
        <v>0</v>
      </c>
      <c r="S776" s="9"/>
      <c r="T776" s="54">
        <f t="shared" si="76"/>
        <v>0</v>
      </c>
      <c r="U776" s="54">
        <f t="shared" si="77"/>
        <v>0</v>
      </c>
      <c r="V776" s="54">
        <f t="shared" si="78"/>
        <v>0</v>
      </c>
    </row>
    <row r="777" spans="1:22" ht="25.5" x14ac:dyDescent="0.2">
      <c r="A777" s="11" t="str">
        <f>IF(M777="","",SUBTOTAL(3,$M$5:M777))</f>
        <v/>
      </c>
      <c r="B777" s="370"/>
      <c r="C777" s="371"/>
      <c r="D777" s="369"/>
      <c r="E777" s="369"/>
      <c r="F777" s="369"/>
      <c r="G777" s="45"/>
      <c r="H777" s="369"/>
      <c r="I777" s="39">
        <f t="shared" si="74"/>
        <v>0</v>
      </c>
      <c r="J777" s="368"/>
      <c r="K777" s="2" t="s">
        <v>865</v>
      </c>
      <c r="L777" s="51"/>
      <c r="M777" s="7"/>
      <c r="N777" s="21"/>
      <c r="O777" s="5"/>
      <c r="P777" s="5"/>
      <c r="Q777" s="7">
        <f t="shared" si="75"/>
        <v>0</v>
      </c>
      <c r="R777" s="6">
        <f t="shared" si="73"/>
        <v>0</v>
      </c>
      <c r="S777" s="13"/>
      <c r="T777" s="54">
        <f t="shared" si="76"/>
        <v>0</v>
      </c>
      <c r="U777" s="54">
        <f t="shared" si="77"/>
        <v>0</v>
      </c>
      <c r="V777" s="54">
        <f t="shared" si="78"/>
        <v>0</v>
      </c>
    </row>
    <row r="778" spans="1:22" ht="25.5" x14ac:dyDescent="0.2">
      <c r="A778" s="11" t="str">
        <f>IF(M778="","",SUBTOTAL(3,$M$5:M778))</f>
        <v/>
      </c>
      <c r="B778" s="11"/>
      <c r="C778" s="40" t="s">
        <v>317</v>
      </c>
      <c r="D778" s="35"/>
      <c r="E778" s="35"/>
      <c r="F778" s="35"/>
      <c r="G778" s="45"/>
      <c r="H778" s="35"/>
      <c r="I778" s="39">
        <f t="shared" si="74"/>
        <v>0</v>
      </c>
      <c r="J778" s="9"/>
      <c r="K778" s="2"/>
      <c r="L778" s="51"/>
      <c r="M778" s="7"/>
      <c r="N778" s="21"/>
      <c r="O778" s="5"/>
      <c r="P778" s="5"/>
      <c r="Q778" s="7">
        <f t="shared" si="75"/>
        <v>0</v>
      </c>
      <c r="R778" s="6">
        <f t="shared" si="73"/>
        <v>0</v>
      </c>
      <c r="S778" s="9"/>
      <c r="T778" s="54">
        <f t="shared" si="76"/>
        <v>0</v>
      </c>
      <c r="U778" s="54">
        <f t="shared" si="77"/>
        <v>0</v>
      </c>
      <c r="V778" s="54">
        <f t="shared" si="78"/>
        <v>0</v>
      </c>
    </row>
    <row r="779" spans="1:22" x14ac:dyDescent="0.2">
      <c r="A779" s="11" t="str">
        <f>IF(M779="","",SUBTOTAL(3,$M$5:M779))</f>
        <v/>
      </c>
      <c r="B779" s="12" t="s">
        <v>38</v>
      </c>
      <c r="C779" s="40" t="s">
        <v>39</v>
      </c>
      <c r="D779" s="37"/>
      <c r="E779" s="37"/>
      <c r="F779" s="37"/>
      <c r="G779" s="45"/>
      <c r="H779" s="35"/>
      <c r="I779" s="39">
        <f t="shared" si="74"/>
        <v>0</v>
      </c>
      <c r="J779" s="9"/>
      <c r="K779" s="2"/>
      <c r="L779" s="51"/>
      <c r="M779" s="7"/>
      <c r="N779" s="21"/>
      <c r="O779" s="5"/>
      <c r="P779" s="5"/>
      <c r="Q779" s="7">
        <f t="shared" si="75"/>
        <v>0</v>
      </c>
      <c r="R779" s="6">
        <f t="shared" si="73"/>
        <v>0</v>
      </c>
      <c r="S779" s="9"/>
      <c r="T779" s="54">
        <f t="shared" si="76"/>
        <v>0</v>
      </c>
      <c r="U779" s="54">
        <f t="shared" si="77"/>
        <v>0</v>
      </c>
      <c r="V779" s="54">
        <f t="shared" si="78"/>
        <v>0</v>
      </c>
    </row>
    <row r="780" spans="1:22" x14ac:dyDescent="0.2">
      <c r="A780" s="11" t="str">
        <f>IF(M780="","",SUBTOTAL(3,$M$5:M780))</f>
        <v/>
      </c>
      <c r="B780" s="12" t="s">
        <v>21</v>
      </c>
      <c r="C780" s="40" t="s">
        <v>46</v>
      </c>
      <c r="D780" s="37"/>
      <c r="E780" s="37"/>
      <c r="F780" s="37"/>
      <c r="G780" s="45"/>
      <c r="H780" s="35"/>
      <c r="I780" s="39">
        <f t="shared" si="74"/>
        <v>0</v>
      </c>
      <c r="J780" s="9"/>
      <c r="K780" s="2"/>
      <c r="L780" s="51"/>
      <c r="M780" s="7"/>
      <c r="N780" s="21"/>
      <c r="O780" s="5"/>
      <c r="P780" s="5"/>
      <c r="Q780" s="7">
        <f t="shared" si="75"/>
        <v>0</v>
      </c>
      <c r="R780" s="6">
        <f t="shared" si="73"/>
        <v>0</v>
      </c>
      <c r="S780" s="9"/>
      <c r="T780" s="54">
        <f t="shared" si="76"/>
        <v>0</v>
      </c>
      <c r="U780" s="54">
        <f t="shared" si="77"/>
        <v>0</v>
      </c>
      <c r="V780" s="54">
        <f t="shared" si="78"/>
        <v>0</v>
      </c>
    </row>
    <row r="781" spans="1:22" ht="38.25" x14ac:dyDescent="0.2">
      <c r="A781" s="11">
        <f>IF(M781="","",SUBTOTAL(3,$M$5:M781))</f>
        <v>238</v>
      </c>
      <c r="B781" s="370"/>
      <c r="C781" s="371" t="s">
        <v>318</v>
      </c>
      <c r="D781" s="369" t="s">
        <v>334</v>
      </c>
      <c r="E781" s="369" t="s">
        <v>334</v>
      </c>
      <c r="F781" s="369" t="s">
        <v>12</v>
      </c>
      <c r="G781" s="44">
        <f>[1]TH!$I$559</f>
        <v>276</v>
      </c>
      <c r="H781" s="369">
        <v>1306</v>
      </c>
      <c r="I781" s="39">
        <f t="shared" si="74"/>
        <v>-1030</v>
      </c>
      <c r="J781" s="368" t="s">
        <v>387</v>
      </c>
      <c r="K781" s="2" t="s">
        <v>866</v>
      </c>
      <c r="L781" s="51">
        <f>'[1]Don gia'!$R$561</f>
        <v>128842</v>
      </c>
      <c r="M781" s="7">
        <f>+'[2]TH lop 6'!$E$377</f>
        <v>44100</v>
      </c>
      <c r="N781" s="21">
        <f>'[3]Lớp 6'!$I$510</f>
        <v>129000</v>
      </c>
      <c r="O781" s="5"/>
      <c r="P781" s="5">
        <f>+[4]L6!$I$684</f>
        <v>129300</v>
      </c>
      <c r="Q781" s="7">
        <f t="shared" si="75"/>
        <v>44100</v>
      </c>
      <c r="R781" s="6">
        <f t="shared" si="73"/>
        <v>57594600</v>
      </c>
      <c r="S781" s="368"/>
      <c r="T781" s="54">
        <f t="shared" si="76"/>
        <v>84742</v>
      </c>
      <c r="U781" s="54">
        <f t="shared" si="77"/>
        <v>35560392</v>
      </c>
      <c r="V781" s="54">
        <f t="shared" si="78"/>
        <v>12171600</v>
      </c>
    </row>
    <row r="782" spans="1:22" x14ac:dyDescent="0.2">
      <c r="A782" s="11" t="str">
        <f>IF(M782="","",SUBTOTAL(3,$M$5:M782))</f>
        <v/>
      </c>
      <c r="B782" s="370"/>
      <c r="C782" s="371"/>
      <c r="D782" s="369"/>
      <c r="E782" s="369"/>
      <c r="F782" s="369"/>
      <c r="G782" s="45"/>
      <c r="H782" s="369"/>
      <c r="I782" s="39">
        <f t="shared" si="74"/>
        <v>0</v>
      </c>
      <c r="J782" s="368"/>
      <c r="K782" s="2" t="s">
        <v>867</v>
      </c>
      <c r="L782" s="51"/>
      <c r="M782" s="7"/>
      <c r="N782" s="21"/>
      <c r="O782" s="5"/>
      <c r="P782" s="5"/>
      <c r="Q782" s="7">
        <f t="shared" si="75"/>
        <v>0</v>
      </c>
      <c r="R782" s="6">
        <f t="shared" si="73"/>
        <v>0</v>
      </c>
      <c r="S782" s="368"/>
      <c r="T782" s="54">
        <f t="shared" si="76"/>
        <v>0</v>
      </c>
      <c r="U782" s="54">
        <f t="shared" si="77"/>
        <v>0</v>
      </c>
      <c r="V782" s="54">
        <f t="shared" si="78"/>
        <v>0</v>
      </c>
    </row>
    <row r="783" spans="1:22" x14ac:dyDescent="0.2">
      <c r="A783" s="11" t="str">
        <f>IF(M783="","",SUBTOTAL(3,$M$5:M783))</f>
        <v/>
      </c>
      <c r="B783" s="370"/>
      <c r="C783" s="371"/>
      <c r="D783" s="369"/>
      <c r="E783" s="369"/>
      <c r="F783" s="369"/>
      <c r="G783" s="45"/>
      <c r="H783" s="369"/>
      <c r="I783" s="39">
        <f t="shared" si="74"/>
        <v>0</v>
      </c>
      <c r="J783" s="368"/>
      <c r="K783" s="2" t="s">
        <v>868</v>
      </c>
      <c r="L783" s="51"/>
      <c r="M783" s="7"/>
      <c r="N783" s="21"/>
      <c r="O783" s="5"/>
      <c r="P783" s="5"/>
      <c r="Q783" s="7">
        <f t="shared" si="75"/>
        <v>0</v>
      </c>
      <c r="R783" s="6">
        <f t="shared" si="73"/>
        <v>0</v>
      </c>
      <c r="S783" s="368"/>
      <c r="T783" s="54">
        <f t="shared" si="76"/>
        <v>0</v>
      </c>
      <c r="U783" s="54">
        <f t="shared" si="77"/>
        <v>0</v>
      </c>
      <c r="V783" s="54">
        <f t="shared" si="78"/>
        <v>0</v>
      </c>
    </row>
    <row r="784" spans="1:22" x14ac:dyDescent="0.2">
      <c r="A784" s="11" t="str">
        <f>IF(M784="","",SUBTOTAL(3,$M$5:M784))</f>
        <v/>
      </c>
      <c r="B784" s="370"/>
      <c r="C784" s="371"/>
      <c r="D784" s="369"/>
      <c r="E784" s="369"/>
      <c r="F784" s="369"/>
      <c r="G784" s="45"/>
      <c r="H784" s="369"/>
      <c r="I784" s="39">
        <f t="shared" si="74"/>
        <v>0</v>
      </c>
      <c r="J784" s="368"/>
      <c r="K784" s="2" t="s">
        <v>869</v>
      </c>
      <c r="L784" s="51"/>
      <c r="M784" s="7"/>
      <c r="N784" s="21"/>
      <c r="O784" s="5"/>
      <c r="P784" s="5"/>
      <c r="Q784" s="7">
        <f t="shared" si="75"/>
        <v>0</v>
      </c>
      <c r="R784" s="6">
        <f t="shared" si="73"/>
        <v>0</v>
      </c>
      <c r="S784" s="368"/>
      <c r="T784" s="54">
        <f t="shared" si="76"/>
        <v>0</v>
      </c>
      <c r="U784" s="54">
        <f t="shared" si="77"/>
        <v>0</v>
      </c>
      <c r="V784" s="54">
        <f t="shared" si="78"/>
        <v>0</v>
      </c>
    </row>
    <row r="785" spans="1:22" x14ac:dyDescent="0.2">
      <c r="A785" s="11" t="str">
        <f>IF(M785="","",SUBTOTAL(3,$M$5:M785))</f>
        <v/>
      </c>
      <c r="B785" s="370"/>
      <c r="C785" s="371"/>
      <c r="D785" s="369"/>
      <c r="E785" s="369"/>
      <c r="F785" s="369"/>
      <c r="G785" s="45"/>
      <c r="H785" s="369"/>
      <c r="I785" s="39">
        <f t="shared" si="74"/>
        <v>0</v>
      </c>
      <c r="J785" s="368"/>
      <c r="K785" s="2" t="s">
        <v>870</v>
      </c>
      <c r="L785" s="51"/>
      <c r="M785" s="7"/>
      <c r="N785" s="21"/>
      <c r="O785" s="5"/>
      <c r="P785" s="5"/>
      <c r="Q785" s="7">
        <f t="shared" si="75"/>
        <v>0</v>
      </c>
      <c r="R785" s="6">
        <f t="shared" si="73"/>
        <v>0</v>
      </c>
      <c r="S785" s="368"/>
      <c r="T785" s="54">
        <f t="shared" si="76"/>
        <v>0</v>
      </c>
      <c r="U785" s="54">
        <f t="shared" si="77"/>
        <v>0</v>
      </c>
      <c r="V785" s="54">
        <f t="shared" si="78"/>
        <v>0</v>
      </c>
    </row>
    <row r="786" spans="1:22" x14ac:dyDescent="0.2">
      <c r="A786" s="11" t="str">
        <f>IF(M786="","",SUBTOTAL(3,$M$5:M786))</f>
        <v/>
      </c>
      <c r="B786" s="370"/>
      <c r="C786" s="371"/>
      <c r="D786" s="369"/>
      <c r="E786" s="369"/>
      <c r="F786" s="369"/>
      <c r="G786" s="45"/>
      <c r="H786" s="369"/>
      <c r="I786" s="39">
        <f t="shared" si="74"/>
        <v>0</v>
      </c>
      <c r="J786" s="368"/>
      <c r="K786" s="2" t="s">
        <v>871</v>
      </c>
      <c r="L786" s="51"/>
      <c r="M786" s="7"/>
      <c r="N786" s="21"/>
      <c r="O786" s="5"/>
      <c r="P786" s="5"/>
      <c r="Q786" s="7">
        <f t="shared" si="75"/>
        <v>0</v>
      </c>
      <c r="R786" s="6">
        <f t="shared" si="73"/>
        <v>0</v>
      </c>
      <c r="S786" s="368"/>
      <c r="T786" s="54">
        <f t="shared" si="76"/>
        <v>0</v>
      </c>
      <c r="U786" s="54">
        <f t="shared" si="77"/>
        <v>0</v>
      </c>
      <c r="V786" s="54">
        <f t="shared" si="78"/>
        <v>0</v>
      </c>
    </row>
    <row r="787" spans="1:22" x14ac:dyDescent="0.2">
      <c r="A787" s="11" t="str">
        <f>IF(M787="","",SUBTOTAL(3,$M$5:M787))</f>
        <v/>
      </c>
      <c r="B787" s="370"/>
      <c r="C787" s="371"/>
      <c r="D787" s="369"/>
      <c r="E787" s="369"/>
      <c r="F787" s="369"/>
      <c r="G787" s="45"/>
      <c r="H787" s="369"/>
      <c r="I787" s="39">
        <f t="shared" si="74"/>
        <v>0</v>
      </c>
      <c r="J787" s="368"/>
      <c r="K787" s="2" t="s">
        <v>872</v>
      </c>
      <c r="L787" s="51"/>
      <c r="M787" s="7"/>
      <c r="N787" s="21"/>
      <c r="O787" s="5"/>
      <c r="P787" s="5"/>
      <c r="Q787" s="7">
        <f t="shared" si="75"/>
        <v>0</v>
      </c>
      <c r="R787" s="6">
        <f t="shared" si="73"/>
        <v>0</v>
      </c>
      <c r="S787" s="368"/>
      <c r="T787" s="54">
        <f t="shared" si="76"/>
        <v>0</v>
      </c>
      <c r="U787" s="54">
        <f t="shared" si="77"/>
        <v>0</v>
      </c>
      <c r="V787" s="54">
        <f t="shared" si="78"/>
        <v>0</v>
      </c>
    </row>
    <row r="788" spans="1:22" x14ac:dyDescent="0.2">
      <c r="A788" s="11" t="str">
        <f>IF(M788="","",SUBTOTAL(3,$M$5:M788))</f>
        <v/>
      </c>
      <c r="B788" s="370"/>
      <c r="C788" s="371"/>
      <c r="D788" s="369"/>
      <c r="E788" s="369"/>
      <c r="F788" s="369"/>
      <c r="G788" s="45"/>
      <c r="H788" s="369"/>
      <c r="I788" s="39">
        <f t="shared" si="74"/>
        <v>0</v>
      </c>
      <c r="J788" s="368"/>
      <c r="K788" s="2" t="s">
        <v>873</v>
      </c>
      <c r="L788" s="51"/>
      <c r="M788" s="7"/>
      <c r="N788" s="21"/>
      <c r="O788" s="5"/>
      <c r="P788" s="5"/>
      <c r="Q788" s="7">
        <f t="shared" si="75"/>
        <v>0</v>
      </c>
      <c r="R788" s="6">
        <f t="shared" si="73"/>
        <v>0</v>
      </c>
      <c r="S788" s="368"/>
      <c r="T788" s="54">
        <f t="shared" si="76"/>
        <v>0</v>
      </c>
      <c r="U788" s="54">
        <f t="shared" si="77"/>
        <v>0</v>
      </c>
      <c r="V788" s="54">
        <f t="shared" si="78"/>
        <v>0</v>
      </c>
    </row>
    <row r="789" spans="1:22" x14ac:dyDescent="0.2">
      <c r="A789" s="11" t="str">
        <f>IF(M789="","",SUBTOTAL(3,$M$5:M789))</f>
        <v/>
      </c>
      <c r="B789" s="370"/>
      <c r="C789" s="371"/>
      <c r="D789" s="369"/>
      <c r="E789" s="369"/>
      <c r="F789" s="369"/>
      <c r="G789" s="45"/>
      <c r="H789" s="369"/>
      <c r="I789" s="39">
        <f t="shared" si="74"/>
        <v>0</v>
      </c>
      <c r="J789" s="368"/>
      <c r="K789" s="2" t="s">
        <v>874</v>
      </c>
      <c r="L789" s="51"/>
      <c r="M789" s="7"/>
      <c r="N789" s="21"/>
      <c r="O789" s="5"/>
      <c r="P789" s="5"/>
      <c r="Q789" s="7">
        <f t="shared" si="75"/>
        <v>0</v>
      </c>
      <c r="R789" s="6">
        <f t="shared" si="73"/>
        <v>0</v>
      </c>
      <c r="S789" s="368"/>
      <c r="T789" s="54">
        <f t="shared" si="76"/>
        <v>0</v>
      </c>
      <c r="U789" s="54">
        <f t="shared" si="77"/>
        <v>0</v>
      </c>
      <c r="V789" s="54">
        <f t="shared" si="78"/>
        <v>0</v>
      </c>
    </row>
    <row r="790" spans="1:22" x14ac:dyDescent="0.2">
      <c r="A790" s="11" t="str">
        <f>IF(M790="","",SUBTOTAL(3,$M$5:M790))</f>
        <v/>
      </c>
      <c r="B790" s="370"/>
      <c r="C790" s="371"/>
      <c r="D790" s="369"/>
      <c r="E790" s="369"/>
      <c r="F790" s="369"/>
      <c r="G790" s="45"/>
      <c r="H790" s="369"/>
      <c r="I790" s="39">
        <f t="shared" si="74"/>
        <v>0</v>
      </c>
      <c r="J790" s="368"/>
      <c r="K790" s="2" t="s">
        <v>875</v>
      </c>
      <c r="L790" s="51"/>
      <c r="M790" s="7"/>
      <c r="N790" s="21"/>
      <c r="O790" s="5"/>
      <c r="P790" s="5"/>
      <c r="Q790" s="7">
        <f t="shared" si="75"/>
        <v>0</v>
      </c>
      <c r="R790" s="6">
        <f t="shared" si="73"/>
        <v>0</v>
      </c>
      <c r="S790" s="368"/>
      <c r="T790" s="54">
        <f t="shared" si="76"/>
        <v>0</v>
      </c>
      <c r="U790" s="54">
        <f t="shared" si="77"/>
        <v>0</v>
      </c>
      <c r="V790" s="54">
        <f t="shared" si="78"/>
        <v>0</v>
      </c>
    </row>
    <row r="791" spans="1:22" x14ac:dyDescent="0.2">
      <c r="A791" s="11" t="str">
        <f>IF(M791="","",SUBTOTAL(3,$M$5:M791))</f>
        <v/>
      </c>
      <c r="B791" s="370"/>
      <c r="C791" s="371"/>
      <c r="D791" s="369"/>
      <c r="E791" s="369"/>
      <c r="F791" s="369"/>
      <c r="G791" s="45"/>
      <c r="H791" s="369"/>
      <c r="I791" s="39">
        <f t="shared" si="74"/>
        <v>0</v>
      </c>
      <c r="J791" s="368"/>
      <c r="K791" s="2" t="s">
        <v>876</v>
      </c>
      <c r="L791" s="51"/>
      <c r="M791" s="7"/>
      <c r="N791" s="21"/>
      <c r="O791" s="5"/>
      <c r="P791" s="5"/>
      <c r="Q791" s="7">
        <f t="shared" si="75"/>
        <v>0</v>
      </c>
      <c r="R791" s="6">
        <f t="shared" si="73"/>
        <v>0</v>
      </c>
      <c r="S791" s="368"/>
      <c r="T791" s="54">
        <f t="shared" si="76"/>
        <v>0</v>
      </c>
      <c r="U791" s="54">
        <f t="shared" si="77"/>
        <v>0</v>
      </c>
      <c r="V791" s="54">
        <f t="shared" si="78"/>
        <v>0</v>
      </c>
    </row>
    <row r="792" spans="1:22" x14ac:dyDescent="0.2">
      <c r="A792" s="11" t="str">
        <f>IF(M792="","",SUBTOTAL(3,$M$5:M792))</f>
        <v/>
      </c>
      <c r="B792" s="370"/>
      <c r="C792" s="371"/>
      <c r="D792" s="369"/>
      <c r="E792" s="369"/>
      <c r="F792" s="369"/>
      <c r="G792" s="45"/>
      <c r="H792" s="369"/>
      <c r="I792" s="39">
        <f t="shared" si="74"/>
        <v>0</v>
      </c>
      <c r="J792" s="368"/>
      <c r="K792" s="2" t="s">
        <v>877</v>
      </c>
      <c r="L792" s="51"/>
      <c r="M792" s="7"/>
      <c r="N792" s="21"/>
      <c r="O792" s="5"/>
      <c r="P792" s="5"/>
      <c r="Q792" s="7">
        <f t="shared" si="75"/>
        <v>0</v>
      </c>
      <c r="R792" s="6">
        <f t="shared" si="73"/>
        <v>0</v>
      </c>
      <c r="S792" s="368"/>
      <c r="T792" s="54">
        <f t="shared" si="76"/>
        <v>0</v>
      </c>
      <c r="U792" s="54">
        <f t="shared" si="77"/>
        <v>0</v>
      </c>
      <c r="V792" s="54">
        <f t="shared" si="78"/>
        <v>0</v>
      </c>
    </row>
    <row r="793" spans="1:22" x14ac:dyDescent="0.2">
      <c r="A793" s="11" t="str">
        <f>IF(M793="","",SUBTOTAL(3,$M$5:M793))</f>
        <v/>
      </c>
      <c r="B793" s="370"/>
      <c r="C793" s="371"/>
      <c r="D793" s="369"/>
      <c r="E793" s="369"/>
      <c r="F793" s="369"/>
      <c r="G793" s="45"/>
      <c r="H793" s="369"/>
      <c r="I793" s="39">
        <f t="shared" si="74"/>
        <v>0</v>
      </c>
      <c r="J793" s="368"/>
      <c r="K793" s="2" t="s">
        <v>878</v>
      </c>
      <c r="L793" s="51"/>
      <c r="M793" s="7"/>
      <c r="N793" s="21"/>
      <c r="O793" s="5"/>
      <c r="P793" s="5"/>
      <c r="Q793" s="7">
        <f t="shared" si="75"/>
        <v>0</v>
      </c>
      <c r="R793" s="6">
        <f t="shared" si="73"/>
        <v>0</v>
      </c>
      <c r="S793" s="368"/>
      <c r="T793" s="54">
        <f t="shared" si="76"/>
        <v>0</v>
      </c>
      <c r="U793" s="54">
        <f t="shared" si="77"/>
        <v>0</v>
      </c>
      <c r="V793" s="54">
        <f t="shared" si="78"/>
        <v>0</v>
      </c>
    </row>
    <row r="794" spans="1:22" x14ac:dyDescent="0.2">
      <c r="A794" s="11" t="str">
        <f>IF(M794="","",SUBTOTAL(3,$M$5:M794))</f>
        <v/>
      </c>
      <c r="B794" s="370"/>
      <c r="C794" s="371"/>
      <c r="D794" s="369"/>
      <c r="E794" s="369"/>
      <c r="F794" s="369"/>
      <c r="G794" s="45"/>
      <c r="H794" s="369"/>
      <c r="I794" s="39">
        <f t="shared" si="74"/>
        <v>0</v>
      </c>
      <c r="J794" s="368"/>
      <c r="K794" s="2" t="s">
        <v>879</v>
      </c>
      <c r="L794" s="51"/>
      <c r="M794" s="7"/>
      <c r="N794" s="21"/>
      <c r="O794" s="5"/>
      <c r="P794" s="5"/>
      <c r="Q794" s="7">
        <f t="shared" si="75"/>
        <v>0</v>
      </c>
      <c r="R794" s="6">
        <f t="shared" si="73"/>
        <v>0</v>
      </c>
      <c r="S794" s="368"/>
      <c r="T794" s="54">
        <f t="shared" si="76"/>
        <v>0</v>
      </c>
      <c r="U794" s="54">
        <f t="shared" si="77"/>
        <v>0</v>
      </c>
      <c r="V794" s="54">
        <f t="shared" si="78"/>
        <v>0</v>
      </c>
    </row>
    <row r="795" spans="1:22" x14ac:dyDescent="0.2">
      <c r="A795" s="11" t="str">
        <f>IF(M795="","",SUBTOTAL(3,$M$5:M795))</f>
        <v/>
      </c>
      <c r="B795" s="370"/>
      <c r="C795" s="371"/>
      <c r="D795" s="369"/>
      <c r="E795" s="369"/>
      <c r="F795" s="369"/>
      <c r="G795" s="45"/>
      <c r="H795" s="369"/>
      <c r="I795" s="39">
        <f t="shared" si="74"/>
        <v>0</v>
      </c>
      <c r="J795" s="368"/>
      <c r="K795" s="2" t="s">
        <v>880</v>
      </c>
      <c r="L795" s="51"/>
      <c r="M795" s="7"/>
      <c r="N795" s="21"/>
      <c r="O795" s="5"/>
      <c r="P795" s="5"/>
      <c r="Q795" s="7">
        <f t="shared" si="75"/>
        <v>0</v>
      </c>
      <c r="R795" s="6">
        <f t="shared" si="73"/>
        <v>0</v>
      </c>
      <c r="S795" s="368"/>
      <c r="T795" s="54">
        <f t="shared" si="76"/>
        <v>0</v>
      </c>
      <c r="U795" s="54">
        <f t="shared" si="77"/>
        <v>0</v>
      </c>
      <c r="V795" s="54">
        <f t="shared" si="78"/>
        <v>0</v>
      </c>
    </row>
    <row r="796" spans="1:22" x14ac:dyDescent="0.2">
      <c r="A796" s="11" t="str">
        <f>IF(M796="","",SUBTOTAL(3,$M$5:M796))</f>
        <v/>
      </c>
      <c r="B796" s="370"/>
      <c r="C796" s="371"/>
      <c r="D796" s="369"/>
      <c r="E796" s="369"/>
      <c r="F796" s="369"/>
      <c r="G796" s="45"/>
      <c r="H796" s="369"/>
      <c r="I796" s="39">
        <f t="shared" si="74"/>
        <v>0</v>
      </c>
      <c r="J796" s="368"/>
      <c r="K796" s="2" t="s">
        <v>881</v>
      </c>
      <c r="L796" s="51"/>
      <c r="M796" s="7"/>
      <c r="N796" s="21"/>
      <c r="O796" s="5"/>
      <c r="P796" s="5"/>
      <c r="Q796" s="7">
        <f t="shared" si="75"/>
        <v>0</v>
      </c>
      <c r="R796" s="6">
        <f t="shared" si="73"/>
        <v>0</v>
      </c>
      <c r="S796" s="368"/>
      <c r="T796" s="54">
        <f t="shared" si="76"/>
        <v>0</v>
      </c>
      <c r="U796" s="54">
        <f t="shared" si="77"/>
        <v>0</v>
      </c>
      <c r="V796" s="54">
        <f t="shared" si="78"/>
        <v>0</v>
      </c>
    </row>
    <row r="797" spans="1:22" x14ac:dyDescent="0.2">
      <c r="A797" s="11" t="str">
        <f>IF(M797="","",SUBTOTAL(3,$M$5:M797))</f>
        <v/>
      </c>
      <c r="B797" s="370"/>
      <c r="C797" s="371"/>
      <c r="D797" s="369"/>
      <c r="E797" s="369"/>
      <c r="F797" s="369"/>
      <c r="G797" s="45"/>
      <c r="H797" s="369"/>
      <c r="I797" s="39">
        <f t="shared" si="74"/>
        <v>0</v>
      </c>
      <c r="J797" s="368"/>
      <c r="K797" s="2" t="s">
        <v>882</v>
      </c>
      <c r="L797" s="51"/>
      <c r="M797" s="7"/>
      <c r="N797" s="21"/>
      <c r="O797" s="5"/>
      <c r="P797" s="5"/>
      <c r="Q797" s="7">
        <f t="shared" si="75"/>
        <v>0</v>
      </c>
      <c r="R797" s="6">
        <f t="shared" si="73"/>
        <v>0</v>
      </c>
      <c r="S797" s="368"/>
      <c r="T797" s="54">
        <f t="shared" si="76"/>
        <v>0</v>
      </c>
      <c r="U797" s="54">
        <f t="shared" si="77"/>
        <v>0</v>
      </c>
      <c r="V797" s="54">
        <f t="shared" si="78"/>
        <v>0</v>
      </c>
    </row>
    <row r="798" spans="1:22" ht="38.25" x14ac:dyDescent="0.2">
      <c r="A798" s="11">
        <f>IF(M798="","",SUBTOTAL(3,$M$5:M798))</f>
        <v>239</v>
      </c>
      <c r="B798" s="370"/>
      <c r="C798" s="371" t="s">
        <v>319</v>
      </c>
      <c r="D798" s="369" t="s">
        <v>334</v>
      </c>
      <c r="E798" s="369" t="s">
        <v>334</v>
      </c>
      <c r="F798" s="369" t="s">
        <v>12</v>
      </c>
      <c r="G798" s="44">
        <f>[1]TH!$I$564</f>
        <v>1426</v>
      </c>
      <c r="H798" s="369">
        <v>1316</v>
      </c>
      <c r="I798" s="39">
        <f t="shared" si="74"/>
        <v>110</v>
      </c>
      <c r="J798" s="368" t="s">
        <v>387</v>
      </c>
      <c r="K798" s="2" t="s">
        <v>883</v>
      </c>
      <c r="L798" s="51">
        <f>'[1]Don gia'!$R$563</f>
        <v>162817</v>
      </c>
      <c r="M798" s="7">
        <f>+'[2]TH lop 6'!$E$378</f>
        <v>47040</v>
      </c>
      <c r="N798" s="21">
        <f>'[3]Lớp 6'!$I$528</f>
        <v>161000</v>
      </c>
      <c r="O798" s="5"/>
      <c r="P798" s="5">
        <f>+[4]L6!$I$701</f>
        <v>161100</v>
      </c>
      <c r="Q798" s="7">
        <f t="shared" si="75"/>
        <v>47040</v>
      </c>
      <c r="R798" s="6">
        <f t="shared" si="73"/>
        <v>61904640</v>
      </c>
      <c r="S798" s="368"/>
      <c r="T798" s="54">
        <f t="shared" si="76"/>
        <v>115777</v>
      </c>
      <c r="U798" s="54">
        <f t="shared" si="77"/>
        <v>232177042</v>
      </c>
      <c r="V798" s="54">
        <f t="shared" si="78"/>
        <v>67079040</v>
      </c>
    </row>
    <row r="799" spans="1:22" x14ac:dyDescent="0.2">
      <c r="A799" s="11" t="str">
        <f>IF(M799="","",SUBTOTAL(3,$M$5:M799))</f>
        <v/>
      </c>
      <c r="B799" s="370"/>
      <c r="C799" s="371"/>
      <c r="D799" s="369"/>
      <c r="E799" s="369"/>
      <c r="F799" s="369"/>
      <c r="G799" s="45"/>
      <c r="H799" s="369"/>
      <c r="I799" s="39">
        <f t="shared" si="74"/>
        <v>0</v>
      </c>
      <c r="J799" s="368"/>
      <c r="K799" s="2" t="s">
        <v>884</v>
      </c>
      <c r="L799" s="51"/>
      <c r="M799" s="7"/>
      <c r="N799" s="21"/>
      <c r="O799" s="5"/>
      <c r="P799" s="5"/>
      <c r="Q799" s="7">
        <f t="shared" si="75"/>
        <v>0</v>
      </c>
      <c r="R799" s="6">
        <f t="shared" si="73"/>
        <v>0</v>
      </c>
      <c r="S799" s="368"/>
      <c r="T799" s="54">
        <f t="shared" si="76"/>
        <v>0</v>
      </c>
      <c r="U799" s="54">
        <f t="shared" si="77"/>
        <v>0</v>
      </c>
      <c r="V799" s="54">
        <f t="shared" si="78"/>
        <v>0</v>
      </c>
    </row>
    <row r="800" spans="1:22" x14ac:dyDescent="0.2">
      <c r="A800" s="11" t="str">
        <f>IF(M800="","",SUBTOTAL(3,$M$5:M800))</f>
        <v/>
      </c>
      <c r="B800" s="370"/>
      <c r="C800" s="371"/>
      <c r="D800" s="369"/>
      <c r="E800" s="369"/>
      <c r="F800" s="369"/>
      <c r="G800" s="45"/>
      <c r="H800" s="369"/>
      <c r="I800" s="39">
        <f t="shared" si="74"/>
        <v>0</v>
      </c>
      <c r="J800" s="368"/>
      <c r="K800" s="2" t="s">
        <v>885</v>
      </c>
      <c r="L800" s="51"/>
      <c r="M800" s="7"/>
      <c r="N800" s="21"/>
      <c r="O800" s="5"/>
      <c r="P800" s="5"/>
      <c r="Q800" s="7">
        <f t="shared" si="75"/>
        <v>0</v>
      </c>
      <c r="R800" s="6">
        <f t="shared" si="73"/>
        <v>0</v>
      </c>
      <c r="S800" s="368"/>
      <c r="T800" s="54">
        <f t="shared" si="76"/>
        <v>0</v>
      </c>
      <c r="U800" s="54">
        <f t="shared" si="77"/>
        <v>0</v>
      </c>
      <c r="V800" s="54">
        <f t="shared" si="78"/>
        <v>0</v>
      </c>
    </row>
    <row r="801" spans="1:22" x14ac:dyDescent="0.2">
      <c r="A801" s="11" t="str">
        <f>IF(M801="","",SUBTOTAL(3,$M$5:M801))</f>
        <v/>
      </c>
      <c r="B801" s="370"/>
      <c r="C801" s="371"/>
      <c r="D801" s="369"/>
      <c r="E801" s="369"/>
      <c r="F801" s="369"/>
      <c r="G801" s="45"/>
      <c r="H801" s="369"/>
      <c r="I801" s="39">
        <f t="shared" si="74"/>
        <v>0</v>
      </c>
      <c r="J801" s="368"/>
      <c r="K801" s="2" t="s">
        <v>886</v>
      </c>
      <c r="L801" s="51"/>
      <c r="M801" s="7"/>
      <c r="N801" s="21"/>
      <c r="O801" s="5"/>
      <c r="P801" s="5"/>
      <c r="Q801" s="7">
        <f t="shared" si="75"/>
        <v>0</v>
      </c>
      <c r="R801" s="6">
        <f t="shared" si="73"/>
        <v>0</v>
      </c>
      <c r="S801" s="368"/>
      <c r="T801" s="54">
        <f t="shared" si="76"/>
        <v>0</v>
      </c>
      <c r="U801" s="54">
        <f t="shared" si="77"/>
        <v>0</v>
      </c>
      <c r="V801" s="54">
        <f t="shared" si="78"/>
        <v>0</v>
      </c>
    </row>
    <row r="802" spans="1:22" x14ac:dyDescent="0.2">
      <c r="A802" s="11" t="str">
        <f>IF(M802="","",SUBTOTAL(3,$M$5:M802))</f>
        <v/>
      </c>
      <c r="B802" s="370"/>
      <c r="C802" s="371"/>
      <c r="D802" s="369"/>
      <c r="E802" s="369"/>
      <c r="F802" s="369"/>
      <c r="G802" s="45"/>
      <c r="H802" s="369"/>
      <c r="I802" s="39">
        <f t="shared" si="74"/>
        <v>0</v>
      </c>
      <c r="J802" s="368"/>
      <c r="K802" s="2" t="s">
        <v>887</v>
      </c>
      <c r="L802" s="51"/>
      <c r="M802" s="7"/>
      <c r="N802" s="21"/>
      <c r="O802" s="5"/>
      <c r="P802" s="5"/>
      <c r="Q802" s="7">
        <f t="shared" si="75"/>
        <v>0</v>
      </c>
      <c r="R802" s="6">
        <f t="shared" si="73"/>
        <v>0</v>
      </c>
      <c r="S802" s="368"/>
      <c r="T802" s="54">
        <f t="shared" si="76"/>
        <v>0</v>
      </c>
      <c r="U802" s="54">
        <f t="shared" si="77"/>
        <v>0</v>
      </c>
      <c r="V802" s="54">
        <f t="shared" si="78"/>
        <v>0</v>
      </c>
    </row>
    <row r="803" spans="1:22" x14ac:dyDescent="0.2">
      <c r="A803" s="11" t="str">
        <f>IF(M803="","",SUBTOTAL(3,$M$5:M803))</f>
        <v/>
      </c>
      <c r="B803" s="370"/>
      <c r="C803" s="371"/>
      <c r="D803" s="369"/>
      <c r="E803" s="369"/>
      <c r="F803" s="369"/>
      <c r="G803" s="45"/>
      <c r="H803" s="369"/>
      <c r="I803" s="39">
        <f t="shared" si="74"/>
        <v>0</v>
      </c>
      <c r="J803" s="368"/>
      <c r="K803" s="2" t="s">
        <v>888</v>
      </c>
      <c r="L803" s="51"/>
      <c r="M803" s="7"/>
      <c r="N803" s="21"/>
      <c r="O803" s="5"/>
      <c r="P803" s="5"/>
      <c r="Q803" s="7">
        <f t="shared" si="75"/>
        <v>0</v>
      </c>
      <c r="R803" s="6">
        <f t="shared" si="73"/>
        <v>0</v>
      </c>
      <c r="S803" s="368"/>
      <c r="T803" s="54">
        <f t="shared" si="76"/>
        <v>0</v>
      </c>
      <c r="U803" s="54">
        <f t="shared" si="77"/>
        <v>0</v>
      </c>
      <c r="V803" s="54">
        <f t="shared" si="78"/>
        <v>0</v>
      </c>
    </row>
    <row r="804" spans="1:22" x14ac:dyDescent="0.2">
      <c r="A804" s="11" t="str">
        <f>IF(M804="","",SUBTOTAL(3,$M$5:M804))</f>
        <v/>
      </c>
      <c r="B804" s="370"/>
      <c r="C804" s="371"/>
      <c r="D804" s="369"/>
      <c r="E804" s="369"/>
      <c r="F804" s="369"/>
      <c r="G804" s="45"/>
      <c r="H804" s="369"/>
      <c r="I804" s="39">
        <f t="shared" si="74"/>
        <v>0</v>
      </c>
      <c r="J804" s="368"/>
      <c r="K804" s="2" t="s">
        <v>889</v>
      </c>
      <c r="L804" s="51"/>
      <c r="M804" s="7"/>
      <c r="N804" s="21"/>
      <c r="O804" s="5"/>
      <c r="P804" s="5"/>
      <c r="Q804" s="7">
        <f t="shared" si="75"/>
        <v>0</v>
      </c>
      <c r="R804" s="6">
        <f t="shared" si="73"/>
        <v>0</v>
      </c>
      <c r="S804" s="368"/>
      <c r="T804" s="54">
        <f t="shared" si="76"/>
        <v>0</v>
      </c>
      <c r="U804" s="54">
        <f t="shared" si="77"/>
        <v>0</v>
      </c>
      <c r="V804" s="54">
        <f t="shared" si="78"/>
        <v>0</v>
      </c>
    </row>
    <row r="805" spans="1:22" x14ac:dyDescent="0.2">
      <c r="A805" s="11" t="str">
        <f>IF(M805="","",SUBTOTAL(3,$M$5:M805))</f>
        <v/>
      </c>
      <c r="B805" s="370"/>
      <c r="C805" s="371"/>
      <c r="D805" s="369"/>
      <c r="E805" s="369"/>
      <c r="F805" s="369"/>
      <c r="G805" s="45"/>
      <c r="H805" s="369"/>
      <c r="I805" s="39">
        <f t="shared" si="74"/>
        <v>0</v>
      </c>
      <c r="J805" s="368"/>
      <c r="K805" s="2" t="s">
        <v>890</v>
      </c>
      <c r="L805" s="51"/>
      <c r="M805" s="7"/>
      <c r="N805" s="21"/>
      <c r="O805" s="5"/>
      <c r="P805" s="5"/>
      <c r="Q805" s="7">
        <f t="shared" si="75"/>
        <v>0</v>
      </c>
      <c r="R805" s="6">
        <f t="shared" si="73"/>
        <v>0</v>
      </c>
      <c r="S805" s="368"/>
      <c r="T805" s="54">
        <f t="shared" si="76"/>
        <v>0</v>
      </c>
      <c r="U805" s="54">
        <f t="shared" si="77"/>
        <v>0</v>
      </c>
      <c r="V805" s="54">
        <f t="shared" si="78"/>
        <v>0</v>
      </c>
    </row>
    <row r="806" spans="1:22" x14ac:dyDescent="0.2">
      <c r="A806" s="11" t="str">
        <f>IF(M806="","",SUBTOTAL(3,$M$5:M806))</f>
        <v/>
      </c>
      <c r="B806" s="370"/>
      <c r="C806" s="371"/>
      <c r="D806" s="369"/>
      <c r="E806" s="369"/>
      <c r="F806" s="369"/>
      <c r="G806" s="45"/>
      <c r="H806" s="369"/>
      <c r="I806" s="39">
        <f t="shared" si="74"/>
        <v>0</v>
      </c>
      <c r="J806" s="368"/>
      <c r="K806" s="2" t="s">
        <v>891</v>
      </c>
      <c r="L806" s="51"/>
      <c r="M806" s="7"/>
      <c r="N806" s="21"/>
      <c r="O806" s="5"/>
      <c r="P806" s="5"/>
      <c r="Q806" s="7">
        <f t="shared" si="75"/>
        <v>0</v>
      </c>
      <c r="R806" s="6">
        <f t="shared" si="73"/>
        <v>0</v>
      </c>
      <c r="S806" s="368"/>
      <c r="T806" s="54">
        <f t="shared" si="76"/>
        <v>0</v>
      </c>
      <c r="U806" s="54">
        <f t="shared" si="77"/>
        <v>0</v>
      </c>
      <c r="V806" s="54">
        <f t="shared" si="78"/>
        <v>0</v>
      </c>
    </row>
    <row r="807" spans="1:22" x14ac:dyDescent="0.2">
      <c r="A807" s="11" t="str">
        <f>IF(M807="","",SUBTOTAL(3,$M$5:M807))</f>
        <v/>
      </c>
      <c r="B807" s="370"/>
      <c r="C807" s="371"/>
      <c r="D807" s="369"/>
      <c r="E807" s="369"/>
      <c r="F807" s="369"/>
      <c r="G807" s="45"/>
      <c r="H807" s="369"/>
      <c r="I807" s="39">
        <f t="shared" si="74"/>
        <v>0</v>
      </c>
      <c r="J807" s="368"/>
      <c r="K807" s="2" t="s">
        <v>892</v>
      </c>
      <c r="L807" s="51"/>
      <c r="M807" s="7"/>
      <c r="N807" s="21"/>
      <c r="O807" s="5"/>
      <c r="P807" s="5"/>
      <c r="Q807" s="7">
        <f t="shared" si="75"/>
        <v>0</v>
      </c>
      <c r="R807" s="6">
        <f t="shared" si="73"/>
        <v>0</v>
      </c>
      <c r="S807" s="368"/>
      <c r="T807" s="54">
        <f t="shared" si="76"/>
        <v>0</v>
      </c>
      <c r="U807" s="54">
        <f t="shared" si="77"/>
        <v>0</v>
      </c>
      <c r="V807" s="54">
        <f t="shared" si="78"/>
        <v>0</v>
      </c>
    </row>
    <row r="808" spans="1:22" x14ac:dyDescent="0.2">
      <c r="A808" s="11" t="str">
        <f>IF(M808="","",SUBTOTAL(3,$M$5:M808))</f>
        <v/>
      </c>
      <c r="B808" s="370"/>
      <c r="C808" s="371"/>
      <c r="D808" s="369"/>
      <c r="E808" s="369"/>
      <c r="F808" s="369"/>
      <c r="G808" s="45"/>
      <c r="H808" s="369"/>
      <c r="I808" s="39">
        <f t="shared" si="74"/>
        <v>0</v>
      </c>
      <c r="J808" s="368"/>
      <c r="K808" s="2" t="s">
        <v>893</v>
      </c>
      <c r="L808" s="51"/>
      <c r="M808" s="7"/>
      <c r="N808" s="21"/>
      <c r="O808" s="5"/>
      <c r="P808" s="5"/>
      <c r="Q808" s="7">
        <f t="shared" si="75"/>
        <v>0</v>
      </c>
      <c r="R808" s="6">
        <f t="shared" si="73"/>
        <v>0</v>
      </c>
      <c r="S808" s="368"/>
      <c r="T808" s="54">
        <f t="shared" si="76"/>
        <v>0</v>
      </c>
      <c r="U808" s="54">
        <f t="shared" si="77"/>
        <v>0</v>
      </c>
      <c r="V808" s="54">
        <f t="shared" si="78"/>
        <v>0</v>
      </c>
    </row>
    <row r="809" spans="1:22" x14ac:dyDescent="0.2">
      <c r="A809" s="11" t="str">
        <f>IF(M809="","",SUBTOTAL(3,$M$5:M809))</f>
        <v/>
      </c>
      <c r="B809" s="370"/>
      <c r="C809" s="371"/>
      <c r="D809" s="369"/>
      <c r="E809" s="369"/>
      <c r="F809" s="369"/>
      <c r="G809" s="45"/>
      <c r="H809" s="369"/>
      <c r="I809" s="39">
        <f t="shared" si="74"/>
        <v>0</v>
      </c>
      <c r="J809" s="368"/>
      <c r="K809" s="2" t="s">
        <v>894</v>
      </c>
      <c r="L809" s="51"/>
      <c r="M809" s="7"/>
      <c r="N809" s="21"/>
      <c r="O809" s="5"/>
      <c r="P809" s="5"/>
      <c r="Q809" s="7">
        <f t="shared" si="75"/>
        <v>0</v>
      </c>
      <c r="R809" s="6">
        <f t="shared" si="73"/>
        <v>0</v>
      </c>
      <c r="S809" s="368"/>
      <c r="T809" s="54">
        <f t="shared" si="76"/>
        <v>0</v>
      </c>
      <c r="U809" s="54">
        <f t="shared" si="77"/>
        <v>0</v>
      </c>
      <c r="V809" s="54">
        <f t="shared" si="78"/>
        <v>0</v>
      </c>
    </row>
    <row r="810" spans="1:22" x14ac:dyDescent="0.2">
      <c r="A810" s="11" t="str">
        <f>IF(M810="","",SUBTOTAL(3,$M$5:M810))</f>
        <v/>
      </c>
      <c r="B810" s="370"/>
      <c r="C810" s="371"/>
      <c r="D810" s="369"/>
      <c r="E810" s="369"/>
      <c r="F810" s="369"/>
      <c r="G810" s="45"/>
      <c r="H810" s="369"/>
      <c r="I810" s="39">
        <f t="shared" si="74"/>
        <v>0</v>
      </c>
      <c r="J810" s="368"/>
      <c r="K810" s="2" t="s">
        <v>895</v>
      </c>
      <c r="L810" s="51"/>
      <c r="M810" s="7"/>
      <c r="N810" s="21"/>
      <c r="O810" s="5"/>
      <c r="P810" s="5"/>
      <c r="Q810" s="7">
        <f t="shared" si="75"/>
        <v>0</v>
      </c>
      <c r="R810" s="6">
        <f t="shared" si="73"/>
        <v>0</v>
      </c>
      <c r="S810" s="368"/>
      <c r="T810" s="54">
        <f t="shared" si="76"/>
        <v>0</v>
      </c>
      <c r="U810" s="54">
        <f t="shared" si="77"/>
        <v>0</v>
      </c>
      <c r="V810" s="54">
        <f t="shared" si="78"/>
        <v>0</v>
      </c>
    </row>
    <row r="811" spans="1:22" x14ac:dyDescent="0.2">
      <c r="A811" s="11" t="str">
        <f>IF(M811="","",SUBTOTAL(3,$M$5:M811))</f>
        <v/>
      </c>
      <c r="B811" s="370"/>
      <c r="C811" s="371"/>
      <c r="D811" s="369"/>
      <c r="E811" s="369"/>
      <c r="F811" s="369"/>
      <c r="G811" s="45"/>
      <c r="H811" s="369"/>
      <c r="I811" s="39">
        <f t="shared" si="74"/>
        <v>0</v>
      </c>
      <c r="J811" s="368"/>
      <c r="K811" s="2" t="s">
        <v>896</v>
      </c>
      <c r="L811" s="51"/>
      <c r="M811" s="7"/>
      <c r="N811" s="21"/>
      <c r="O811" s="5"/>
      <c r="P811" s="5"/>
      <c r="Q811" s="7">
        <f t="shared" si="75"/>
        <v>0</v>
      </c>
      <c r="R811" s="6">
        <f t="shared" si="73"/>
        <v>0</v>
      </c>
      <c r="S811" s="368"/>
      <c r="T811" s="54">
        <f t="shared" si="76"/>
        <v>0</v>
      </c>
      <c r="U811" s="54">
        <f t="shared" si="77"/>
        <v>0</v>
      </c>
      <c r="V811" s="54">
        <f t="shared" si="78"/>
        <v>0</v>
      </c>
    </row>
    <row r="812" spans="1:22" x14ac:dyDescent="0.2">
      <c r="A812" s="11" t="str">
        <f>IF(M812="","",SUBTOTAL(3,$M$5:M812))</f>
        <v/>
      </c>
      <c r="B812" s="370"/>
      <c r="C812" s="371"/>
      <c r="D812" s="369"/>
      <c r="E812" s="369"/>
      <c r="F812" s="369"/>
      <c r="G812" s="45"/>
      <c r="H812" s="369"/>
      <c r="I812" s="39">
        <f t="shared" si="74"/>
        <v>0</v>
      </c>
      <c r="J812" s="368"/>
      <c r="K812" s="2" t="s">
        <v>897</v>
      </c>
      <c r="L812" s="51"/>
      <c r="M812" s="7"/>
      <c r="N812" s="21"/>
      <c r="O812" s="5"/>
      <c r="P812" s="5"/>
      <c r="Q812" s="7">
        <f t="shared" si="75"/>
        <v>0</v>
      </c>
      <c r="R812" s="6">
        <f t="shared" si="73"/>
        <v>0</v>
      </c>
      <c r="S812" s="368"/>
      <c r="T812" s="54">
        <f t="shared" si="76"/>
        <v>0</v>
      </c>
      <c r="U812" s="54">
        <f t="shared" si="77"/>
        <v>0</v>
      </c>
      <c r="V812" s="54">
        <f t="shared" si="78"/>
        <v>0</v>
      </c>
    </row>
    <row r="813" spans="1:22" x14ac:dyDescent="0.2">
      <c r="A813" s="11" t="str">
        <f>IF(M813="","",SUBTOTAL(3,$M$5:M813))</f>
        <v/>
      </c>
      <c r="B813" s="370"/>
      <c r="C813" s="371"/>
      <c r="D813" s="369"/>
      <c r="E813" s="369"/>
      <c r="F813" s="369"/>
      <c r="G813" s="45"/>
      <c r="H813" s="369"/>
      <c r="I813" s="39">
        <f t="shared" si="74"/>
        <v>0</v>
      </c>
      <c r="J813" s="368"/>
      <c r="K813" s="2" t="s">
        <v>898</v>
      </c>
      <c r="L813" s="51"/>
      <c r="M813" s="7"/>
      <c r="N813" s="21"/>
      <c r="O813" s="5"/>
      <c r="P813" s="5"/>
      <c r="Q813" s="7">
        <f t="shared" si="75"/>
        <v>0</v>
      </c>
      <c r="R813" s="6">
        <f t="shared" si="73"/>
        <v>0</v>
      </c>
      <c r="S813" s="368"/>
      <c r="T813" s="54">
        <f t="shared" si="76"/>
        <v>0</v>
      </c>
      <c r="U813" s="54">
        <f t="shared" si="77"/>
        <v>0</v>
      </c>
      <c r="V813" s="54">
        <f t="shared" si="78"/>
        <v>0</v>
      </c>
    </row>
    <row r="814" spans="1:22" x14ac:dyDescent="0.2">
      <c r="A814" s="11" t="str">
        <f>IF(M814="","",SUBTOTAL(3,$M$5:M814))</f>
        <v/>
      </c>
      <c r="B814" s="370"/>
      <c r="C814" s="371"/>
      <c r="D814" s="369"/>
      <c r="E814" s="369"/>
      <c r="F814" s="369"/>
      <c r="G814" s="45"/>
      <c r="H814" s="369"/>
      <c r="I814" s="39">
        <f t="shared" si="74"/>
        <v>0</v>
      </c>
      <c r="J814" s="368"/>
      <c r="K814" s="2" t="s">
        <v>899</v>
      </c>
      <c r="L814" s="51"/>
      <c r="M814" s="7"/>
      <c r="N814" s="21"/>
      <c r="O814" s="5"/>
      <c r="P814" s="5"/>
      <c r="Q814" s="7">
        <f t="shared" si="75"/>
        <v>0</v>
      </c>
      <c r="R814" s="6">
        <f t="shared" si="73"/>
        <v>0</v>
      </c>
      <c r="S814" s="368"/>
      <c r="T814" s="54">
        <f t="shared" si="76"/>
        <v>0</v>
      </c>
      <c r="U814" s="54">
        <f t="shared" si="77"/>
        <v>0</v>
      </c>
      <c r="V814" s="54">
        <f t="shared" si="78"/>
        <v>0</v>
      </c>
    </row>
    <row r="815" spans="1:22" x14ac:dyDescent="0.2">
      <c r="A815" s="11" t="str">
        <f>IF(M815="","",SUBTOTAL(3,$M$5:M815))</f>
        <v/>
      </c>
      <c r="B815" s="370"/>
      <c r="C815" s="371"/>
      <c r="D815" s="369"/>
      <c r="E815" s="369"/>
      <c r="F815" s="369"/>
      <c r="G815" s="45"/>
      <c r="H815" s="369"/>
      <c r="I815" s="39">
        <f t="shared" si="74"/>
        <v>0</v>
      </c>
      <c r="J815" s="368"/>
      <c r="K815" s="2" t="s">
        <v>900</v>
      </c>
      <c r="L815" s="51"/>
      <c r="M815" s="7"/>
      <c r="N815" s="21"/>
      <c r="O815" s="5"/>
      <c r="P815" s="5"/>
      <c r="Q815" s="7">
        <f t="shared" si="75"/>
        <v>0</v>
      </c>
      <c r="R815" s="6">
        <f t="shared" si="73"/>
        <v>0</v>
      </c>
      <c r="S815" s="368"/>
      <c r="T815" s="54">
        <f t="shared" si="76"/>
        <v>0</v>
      </c>
      <c r="U815" s="54">
        <f t="shared" si="77"/>
        <v>0</v>
      </c>
      <c r="V815" s="54">
        <f t="shared" si="78"/>
        <v>0</v>
      </c>
    </row>
    <row r="816" spans="1:22" x14ac:dyDescent="0.2">
      <c r="A816" s="11" t="str">
        <f>IF(M816="","",SUBTOTAL(3,$M$5:M816))</f>
        <v/>
      </c>
      <c r="B816" s="370"/>
      <c r="C816" s="371"/>
      <c r="D816" s="369"/>
      <c r="E816" s="369"/>
      <c r="F816" s="369"/>
      <c r="G816" s="45"/>
      <c r="H816" s="369"/>
      <c r="I816" s="39">
        <f t="shared" si="74"/>
        <v>0</v>
      </c>
      <c r="J816" s="368"/>
      <c r="K816" s="2" t="s">
        <v>901</v>
      </c>
      <c r="L816" s="51"/>
      <c r="M816" s="7"/>
      <c r="N816" s="21"/>
      <c r="O816" s="5"/>
      <c r="P816" s="5"/>
      <c r="Q816" s="7">
        <f t="shared" si="75"/>
        <v>0</v>
      </c>
      <c r="R816" s="6">
        <f t="shared" ref="R816:R822" si="79">Q816*H816</f>
        <v>0</v>
      </c>
      <c r="S816" s="368"/>
      <c r="T816" s="54">
        <f t="shared" si="76"/>
        <v>0</v>
      </c>
      <c r="U816" s="54">
        <f t="shared" si="77"/>
        <v>0</v>
      </c>
      <c r="V816" s="54">
        <f t="shared" si="78"/>
        <v>0</v>
      </c>
    </row>
    <row r="817" spans="1:22" x14ac:dyDescent="0.2">
      <c r="A817" s="11" t="str">
        <f>IF(M817="","",SUBTOTAL(3,$M$5:M817))</f>
        <v/>
      </c>
      <c r="B817" s="370"/>
      <c r="C817" s="371"/>
      <c r="D817" s="369"/>
      <c r="E817" s="369"/>
      <c r="F817" s="369"/>
      <c r="G817" s="45"/>
      <c r="H817" s="369"/>
      <c r="I817" s="39">
        <f t="shared" si="74"/>
        <v>0</v>
      </c>
      <c r="J817" s="368"/>
      <c r="K817" s="2" t="s">
        <v>902</v>
      </c>
      <c r="L817" s="51"/>
      <c r="M817" s="7"/>
      <c r="N817" s="21"/>
      <c r="O817" s="5"/>
      <c r="P817" s="5"/>
      <c r="Q817" s="7">
        <f t="shared" si="75"/>
        <v>0</v>
      </c>
      <c r="R817" s="6">
        <f t="shared" si="79"/>
        <v>0</v>
      </c>
      <c r="S817" s="368"/>
      <c r="T817" s="54">
        <f t="shared" si="76"/>
        <v>0</v>
      </c>
      <c r="U817" s="54">
        <f t="shared" si="77"/>
        <v>0</v>
      </c>
      <c r="V817" s="54">
        <f t="shared" si="78"/>
        <v>0</v>
      </c>
    </row>
    <row r="818" spans="1:22" x14ac:dyDescent="0.2">
      <c r="A818" s="11" t="str">
        <f>IF(M818="","",SUBTOTAL(3,$M$5:M818))</f>
        <v/>
      </c>
      <c r="B818" s="370"/>
      <c r="C818" s="371"/>
      <c r="D818" s="369"/>
      <c r="E818" s="369"/>
      <c r="F818" s="369"/>
      <c r="G818" s="45"/>
      <c r="H818" s="369"/>
      <c r="I818" s="39">
        <f t="shared" si="74"/>
        <v>0</v>
      </c>
      <c r="J818" s="368"/>
      <c r="K818" s="2" t="s">
        <v>903</v>
      </c>
      <c r="L818" s="51"/>
      <c r="M818" s="7"/>
      <c r="N818" s="21"/>
      <c r="O818" s="5"/>
      <c r="P818" s="5"/>
      <c r="Q818" s="7">
        <f t="shared" si="75"/>
        <v>0</v>
      </c>
      <c r="R818" s="6">
        <f t="shared" si="79"/>
        <v>0</v>
      </c>
      <c r="S818" s="368"/>
      <c r="T818" s="54">
        <f t="shared" si="76"/>
        <v>0</v>
      </c>
      <c r="U818" s="54">
        <f t="shared" si="77"/>
        <v>0</v>
      </c>
      <c r="V818" s="54">
        <f t="shared" si="78"/>
        <v>0</v>
      </c>
    </row>
    <row r="819" spans="1:22" x14ac:dyDescent="0.2">
      <c r="A819" s="11" t="str">
        <f>IF(M819="","",SUBTOTAL(3,$M$5:M819))</f>
        <v/>
      </c>
      <c r="B819" s="12" t="s">
        <v>44</v>
      </c>
      <c r="C819" s="40" t="s">
        <v>62</v>
      </c>
      <c r="D819" s="37"/>
      <c r="E819" s="37"/>
      <c r="F819" s="37"/>
      <c r="G819" s="45"/>
      <c r="H819" s="35"/>
      <c r="I819" s="39">
        <f t="shared" si="74"/>
        <v>0</v>
      </c>
      <c r="J819" s="9"/>
      <c r="K819" s="2"/>
      <c r="L819" s="51"/>
      <c r="M819" s="7"/>
      <c r="N819" s="21"/>
      <c r="O819" s="5"/>
      <c r="P819" s="5"/>
      <c r="Q819" s="7">
        <f t="shared" si="75"/>
        <v>0</v>
      </c>
      <c r="R819" s="6">
        <f t="shared" si="79"/>
        <v>0</v>
      </c>
      <c r="S819" s="9"/>
      <c r="T819" s="54">
        <f t="shared" si="76"/>
        <v>0</v>
      </c>
      <c r="U819" s="54">
        <f t="shared" si="77"/>
        <v>0</v>
      </c>
      <c r="V819" s="54">
        <f t="shared" si="78"/>
        <v>0</v>
      </c>
    </row>
    <row r="820" spans="1:22" x14ac:dyDescent="0.2">
      <c r="A820" s="11">
        <f>IF(M820="","",SUBTOTAL(3,$M$5:M820))</f>
        <v>240</v>
      </c>
      <c r="B820" s="370"/>
      <c r="C820" s="371" t="s">
        <v>320</v>
      </c>
      <c r="D820" s="369"/>
      <c r="E820" s="369" t="s">
        <v>334</v>
      </c>
      <c r="F820" s="369" t="s">
        <v>12</v>
      </c>
      <c r="G820" s="44">
        <f>[1]TH!$I$566</f>
        <v>1033</v>
      </c>
      <c r="H820" s="369">
        <v>1009</v>
      </c>
      <c r="I820" s="39">
        <f t="shared" si="74"/>
        <v>24</v>
      </c>
      <c r="J820" s="368" t="s">
        <v>387</v>
      </c>
      <c r="K820" s="2" t="s">
        <v>904</v>
      </c>
      <c r="L820" s="51">
        <f>'[1]Don gia'!$R$565</f>
        <v>1539520</v>
      </c>
      <c r="M820" s="7">
        <f>+'[2]TH lop 6'!$E$380</f>
        <v>411600</v>
      </c>
      <c r="N820" s="21">
        <f>'[3]Lớp 6'!$I$551</f>
        <v>1000000</v>
      </c>
      <c r="O820" s="5"/>
      <c r="P820" s="5">
        <f>+[4]L6!$I$723</f>
        <v>1159000</v>
      </c>
      <c r="Q820" s="7">
        <f t="shared" si="75"/>
        <v>411600</v>
      </c>
      <c r="R820" s="6">
        <f t="shared" si="79"/>
        <v>415304400</v>
      </c>
      <c r="S820" s="368"/>
      <c r="T820" s="54">
        <f t="shared" si="76"/>
        <v>1127920</v>
      </c>
      <c r="U820" s="54">
        <f t="shared" si="77"/>
        <v>1590324160</v>
      </c>
      <c r="V820" s="54">
        <f t="shared" si="78"/>
        <v>425182800</v>
      </c>
    </row>
    <row r="821" spans="1:22" ht="38.25" x14ac:dyDescent="0.2">
      <c r="A821" s="11" t="str">
        <f>IF(M821="","",SUBTOTAL(3,$M$5:M821))</f>
        <v/>
      </c>
      <c r="B821" s="370"/>
      <c r="C821" s="371"/>
      <c r="D821" s="369"/>
      <c r="E821" s="369"/>
      <c r="F821" s="369"/>
      <c r="G821" s="45"/>
      <c r="H821" s="369"/>
      <c r="I821" s="39">
        <f t="shared" si="74"/>
        <v>0</v>
      </c>
      <c r="J821" s="368"/>
      <c r="K821" s="2" t="s">
        <v>905</v>
      </c>
      <c r="L821" s="51"/>
      <c r="M821" s="7"/>
      <c r="N821" s="21"/>
      <c r="O821" s="5"/>
      <c r="P821" s="5"/>
      <c r="Q821" s="7">
        <f t="shared" si="75"/>
        <v>0</v>
      </c>
      <c r="R821" s="6">
        <f t="shared" si="79"/>
        <v>0</v>
      </c>
      <c r="S821" s="368"/>
      <c r="T821" s="54">
        <f t="shared" si="76"/>
        <v>0</v>
      </c>
      <c r="U821" s="54">
        <f t="shared" si="77"/>
        <v>0</v>
      </c>
      <c r="V821" s="54">
        <f t="shared" si="78"/>
        <v>0</v>
      </c>
    </row>
    <row r="822" spans="1:22" ht="25.5" x14ac:dyDescent="0.2">
      <c r="A822" s="11">
        <f>IF(M822="","",SUBTOTAL(3,$M$5:M822))</f>
        <v>241</v>
      </c>
      <c r="B822" s="11"/>
      <c r="C822" s="38" t="s">
        <v>321</v>
      </c>
      <c r="D822" s="35"/>
      <c r="E822" s="35" t="s">
        <v>334</v>
      </c>
      <c r="F822" s="35" t="s">
        <v>12</v>
      </c>
      <c r="G822" s="44">
        <f>[1]TH!$I$567</f>
        <v>607</v>
      </c>
      <c r="H822" s="35">
        <v>604</v>
      </c>
      <c r="I822" s="39">
        <f t="shared" si="74"/>
        <v>3</v>
      </c>
      <c r="J822" s="9" t="s">
        <v>387</v>
      </c>
      <c r="K822" s="2" t="s">
        <v>906</v>
      </c>
      <c r="L822" s="51">
        <f>'[1]Don gia'!$R$566</f>
        <v>589620</v>
      </c>
      <c r="M822" s="7">
        <f>+'[2]TH lop 6'!$E$381</f>
        <v>485099.99999999994</v>
      </c>
      <c r="N822" s="21">
        <f>'[3]Lớp 6'!$I$553</f>
        <v>500000</v>
      </c>
      <c r="O822" s="5"/>
      <c r="P822" s="5">
        <f>+[4]L6!$I$725</f>
        <v>515000</v>
      </c>
      <c r="Q822" s="7">
        <f t="shared" si="75"/>
        <v>485099.99999999994</v>
      </c>
      <c r="R822" s="6">
        <f t="shared" si="79"/>
        <v>293000399.99999994</v>
      </c>
      <c r="S822" s="9"/>
      <c r="T822" s="54">
        <f t="shared" si="76"/>
        <v>104520.00000000006</v>
      </c>
      <c r="U822" s="54">
        <f t="shared" si="77"/>
        <v>357899340</v>
      </c>
      <c r="V822" s="54">
        <f t="shared" si="78"/>
        <v>294455699.99999994</v>
      </c>
    </row>
    <row r="823" spans="1:22" x14ac:dyDescent="0.2">
      <c r="R823" s="14">
        <f>SUM(R5:R822)</f>
        <v>130803291119</v>
      </c>
      <c r="T823" s="54"/>
      <c r="U823" s="55">
        <f>SUM(U5:U822)</f>
        <v>127998825942.5</v>
      </c>
      <c r="V823" s="55">
        <f>SUM(V5:V822)</f>
        <v>137055444587.48</v>
      </c>
    </row>
  </sheetData>
  <mergeCells count="1200">
    <mergeCell ref="B1:S1"/>
    <mergeCell ref="B317:B318"/>
    <mergeCell ref="C317:C318"/>
    <mergeCell ref="D317:D318"/>
    <mergeCell ref="E317:E318"/>
    <mergeCell ref="F317:F318"/>
    <mergeCell ref="H317:H318"/>
    <mergeCell ref="J317:J318"/>
    <mergeCell ref="S317:S318"/>
    <mergeCell ref="J284:J285"/>
    <mergeCell ref="S284:S285"/>
    <mergeCell ref="B284:B285"/>
    <mergeCell ref="C284:C285"/>
    <mergeCell ref="D284:D285"/>
    <mergeCell ref="E284:E285"/>
    <mergeCell ref="F284:F285"/>
    <mergeCell ref="H284:H285"/>
    <mergeCell ref="J269:J270"/>
    <mergeCell ref="S269:S270"/>
    <mergeCell ref="B269:B270"/>
    <mergeCell ref="C269:C270"/>
    <mergeCell ref="D269:D270"/>
    <mergeCell ref="E269:E270"/>
    <mergeCell ref="F269:F270"/>
    <mergeCell ref="H269:H270"/>
    <mergeCell ref="F17:F26"/>
    <mergeCell ref="H17:H26"/>
    <mergeCell ref="J17:J26"/>
    <mergeCell ref="S17:S26"/>
    <mergeCell ref="B27:B32"/>
    <mergeCell ref="C27:C32"/>
    <mergeCell ref="D27:D32"/>
    <mergeCell ref="B342:B343"/>
    <mergeCell ref="C342:C343"/>
    <mergeCell ref="D342:D343"/>
    <mergeCell ref="E342:E343"/>
    <mergeCell ref="F342:F343"/>
    <mergeCell ref="H342:H343"/>
    <mergeCell ref="J342:J343"/>
    <mergeCell ref="S342:S343"/>
    <mergeCell ref="B321:B324"/>
    <mergeCell ref="C321:C324"/>
    <mergeCell ref="D321:D324"/>
    <mergeCell ref="E321:E324"/>
    <mergeCell ref="J325:J326"/>
    <mergeCell ref="S325:S326"/>
    <mergeCell ref="B329:B330"/>
    <mergeCell ref="C329:C330"/>
    <mergeCell ref="D329:D330"/>
    <mergeCell ref="E329:E330"/>
    <mergeCell ref="F329:F330"/>
    <mergeCell ref="H329:H330"/>
    <mergeCell ref="J329:J330"/>
    <mergeCell ref="S329:S330"/>
    <mergeCell ref="F321:F324"/>
    <mergeCell ref="H321:H324"/>
    <mergeCell ref="J321:J324"/>
    <mergeCell ref="S321:S324"/>
    <mergeCell ref="B325:B326"/>
    <mergeCell ref="C325:C326"/>
    <mergeCell ref="D325:D326"/>
    <mergeCell ref="E325:E326"/>
    <mergeCell ref="F325:F326"/>
    <mergeCell ref="H325:H326"/>
    <mergeCell ref="B429:B430"/>
    <mergeCell ref="C429:C430"/>
    <mergeCell ref="D429:D430"/>
    <mergeCell ref="E429:E430"/>
    <mergeCell ref="F429:F430"/>
    <mergeCell ref="H429:H430"/>
    <mergeCell ref="J429:J430"/>
    <mergeCell ref="S429:S430"/>
    <mergeCell ref="F379:F383"/>
    <mergeCell ref="H379:H383"/>
    <mergeCell ref="B354:B355"/>
    <mergeCell ref="C354:C355"/>
    <mergeCell ref="D354:D355"/>
    <mergeCell ref="E354:E355"/>
    <mergeCell ref="F354:F355"/>
    <mergeCell ref="H354:H355"/>
    <mergeCell ref="J354:J355"/>
    <mergeCell ref="S354:S355"/>
    <mergeCell ref="J358:J362"/>
    <mergeCell ref="S358:S362"/>
    <mergeCell ref="B377:B378"/>
    <mergeCell ref="C377:C378"/>
    <mergeCell ref="D377:D378"/>
    <mergeCell ref="E377:E378"/>
    <mergeCell ref="F377:F378"/>
    <mergeCell ref="H377:H378"/>
    <mergeCell ref="J377:J378"/>
    <mergeCell ref="S377:S378"/>
    <mergeCell ref="F356:F357"/>
    <mergeCell ref="H356:H357"/>
    <mergeCell ref="J356:J357"/>
    <mergeCell ref="S356:S357"/>
    <mergeCell ref="B433:B434"/>
    <mergeCell ref="C433:C434"/>
    <mergeCell ref="D433:D434"/>
    <mergeCell ref="E433:E434"/>
    <mergeCell ref="F433:F434"/>
    <mergeCell ref="H433:H434"/>
    <mergeCell ref="J433:J434"/>
    <mergeCell ref="S433:S434"/>
    <mergeCell ref="J385:J386"/>
    <mergeCell ref="S385:S386"/>
    <mergeCell ref="B385:B386"/>
    <mergeCell ref="C385:C386"/>
    <mergeCell ref="D385:D386"/>
    <mergeCell ref="E385:E386"/>
    <mergeCell ref="F385:F386"/>
    <mergeCell ref="H385:H386"/>
    <mergeCell ref="F455:F456"/>
    <mergeCell ref="H455:H456"/>
    <mergeCell ref="J455:J456"/>
    <mergeCell ref="S455:S456"/>
    <mergeCell ref="B453:B454"/>
    <mergeCell ref="C453:C454"/>
    <mergeCell ref="D453:D454"/>
    <mergeCell ref="E453:E454"/>
    <mergeCell ref="F453:F454"/>
    <mergeCell ref="H453:H454"/>
    <mergeCell ref="B445:B446"/>
    <mergeCell ref="C445:C446"/>
    <mergeCell ref="D445:D446"/>
    <mergeCell ref="E445:E446"/>
    <mergeCell ref="J387:J388"/>
    <mergeCell ref="S387:S388"/>
    <mergeCell ref="J445:J446"/>
    <mergeCell ref="S445:S446"/>
    <mergeCell ref="J453:J454"/>
    <mergeCell ref="S453:S454"/>
    <mergeCell ref="B455:B456"/>
    <mergeCell ref="C455:C456"/>
    <mergeCell ref="D455:D456"/>
    <mergeCell ref="E455:E456"/>
    <mergeCell ref="F491:F505"/>
    <mergeCell ref="H491:H505"/>
    <mergeCell ref="J491:J505"/>
    <mergeCell ref="B473:B475"/>
    <mergeCell ref="C473:C475"/>
    <mergeCell ref="D473:D475"/>
    <mergeCell ref="E473:E475"/>
    <mergeCell ref="J457:J458"/>
    <mergeCell ref="S457:S458"/>
    <mergeCell ref="B457:B458"/>
    <mergeCell ref="C457:C458"/>
    <mergeCell ref="D457:D458"/>
    <mergeCell ref="E457:E458"/>
    <mergeCell ref="F457:F458"/>
    <mergeCell ref="H457:H458"/>
    <mergeCell ref="J476:J479"/>
    <mergeCell ref="S476:S479"/>
    <mergeCell ref="B483:B490"/>
    <mergeCell ref="C483:C490"/>
    <mergeCell ref="D483:D490"/>
    <mergeCell ref="E483:E490"/>
    <mergeCell ref="F483:F490"/>
    <mergeCell ref="F476:F479"/>
    <mergeCell ref="H476:H479"/>
    <mergeCell ref="H483:H490"/>
    <mergeCell ref="J483:J490"/>
    <mergeCell ref="F473:F475"/>
    <mergeCell ref="H473:H475"/>
    <mergeCell ref="J473:J475"/>
    <mergeCell ref="S473:S475"/>
    <mergeCell ref="B476:B479"/>
    <mergeCell ref="C476:C479"/>
    <mergeCell ref="D476:D479"/>
    <mergeCell ref="E476:E479"/>
    <mergeCell ref="J577:J578"/>
    <mergeCell ref="K577:K578"/>
    <mergeCell ref="B577:B578"/>
    <mergeCell ref="C577:C578"/>
    <mergeCell ref="D577:D578"/>
    <mergeCell ref="E577:E578"/>
    <mergeCell ref="F577:F578"/>
    <mergeCell ref="H577:H578"/>
    <mergeCell ref="J522:J530"/>
    <mergeCell ref="B531:B540"/>
    <mergeCell ref="C531:C540"/>
    <mergeCell ref="D531:D540"/>
    <mergeCell ref="E531:E540"/>
    <mergeCell ref="F531:F540"/>
    <mergeCell ref="H531:H540"/>
    <mergeCell ref="J531:J540"/>
    <mergeCell ref="J506:J507"/>
    <mergeCell ref="B509:B521"/>
    <mergeCell ref="C509:C521"/>
    <mergeCell ref="D509:D521"/>
    <mergeCell ref="E509:E521"/>
    <mergeCell ref="F509:F521"/>
    <mergeCell ref="J587:J588"/>
    <mergeCell ref="K587:K588"/>
    <mergeCell ref="B575:B576"/>
    <mergeCell ref="C575:C576"/>
    <mergeCell ref="D575:D576"/>
    <mergeCell ref="E575:E576"/>
    <mergeCell ref="F575:F576"/>
    <mergeCell ref="H575:H576"/>
    <mergeCell ref="J575:J576"/>
    <mergeCell ref="K575:K576"/>
    <mergeCell ref="D579:D580"/>
    <mergeCell ref="E579:E580"/>
    <mergeCell ref="F579:F580"/>
    <mergeCell ref="H579:H580"/>
    <mergeCell ref="B663:B664"/>
    <mergeCell ref="C663:C664"/>
    <mergeCell ref="D663:D664"/>
    <mergeCell ref="E663:E664"/>
    <mergeCell ref="F663:F664"/>
    <mergeCell ref="H663:H664"/>
    <mergeCell ref="J663:J664"/>
    <mergeCell ref="K663:K664"/>
    <mergeCell ref="B594:B595"/>
    <mergeCell ref="C594:C595"/>
    <mergeCell ref="D594:D595"/>
    <mergeCell ref="E594:E595"/>
    <mergeCell ref="F594:F595"/>
    <mergeCell ref="H594:H595"/>
    <mergeCell ref="J594:J595"/>
    <mergeCell ref="K594:K595"/>
    <mergeCell ref="B592:B593"/>
    <mergeCell ref="C592:C593"/>
    <mergeCell ref="J669:J670"/>
    <mergeCell ref="K669:K670"/>
    <mergeCell ref="B671:B672"/>
    <mergeCell ref="C671:C672"/>
    <mergeCell ref="D671:D672"/>
    <mergeCell ref="E671:E672"/>
    <mergeCell ref="F671:F672"/>
    <mergeCell ref="H671:H672"/>
    <mergeCell ref="J671:J672"/>
    <mergeCell ref="K671:K672"/>
    <mergeCell ref="B669:B670"/>
    <mergeCell ref="C669:C670"/>
    <mergeCell ref="D669:D670"/>
    <mergeCell ref="E669:E670"/>
    <mergeCell ref="F669:F670"/>
    <mergeCell ref="H669:H670"/>
    <mergeCell ref="J665:J666"/>
    <mergeCell ref="K665:K666"/>
    <mergeCell ref="B667:B668"/>
    <mergeCell ref="C667:C668"/>
    <mergeCell ref="D667:D668"/>
    <mergeCell ref="E667:E668"/>
    <mergeCell ref="F667:F668"/>
    <mergeCell ref="H667:H668"/>
    <mergeCell ref="J667:J668"/>
    <mergeCell ref="K667:K668"/>
    <mergeCell ref="B665:B666"/>
    <mergeCell ref="C665:C666"/>
    <mergeCell ref="D665:D666"/>
    <mergeCell ref="E665:E666"/>
    <mergeCell ref="F665:F666"/>
    <mergeCell ref="H665:H666"/>
    <mergeCell ref="J673:J674"/>
    <mergeCell ref="K673:K674"/>
    <mergeCell ref="B675:B676"/>
    <mergeCell ref="C675:C676"/>
    <mergeCell ref="D675:D676"/>
    <mergeCell ref="E675:E676"/>
    <mergeCell ref="F675:F676"/>
    <mergeCell ref="H675:H676"/>
    <mergeCell ref="J675:J676"/>
    <mergeCell ref="K675:K676"/>
    <mergeCell ref="B673:B674"/>
    <mergeCell ref="C673:C674"/>
    <mergeCell ref="D673:D674"/>
    <mergeCell ref="E673:E674"/>
    <mergeCell ref="F673:F674"/>
    <mergeCell ref="H673:H674"/>
    <mergeCell ref="J685:J686"/>
    <mergeCell ref="J677:J678"/>
    <mergeCell ref="K677:K678"/>
    <mergeCell ref="B679:B680"/>
    <mergeCell ref="C679:C680"/>
    <mergeCell ref="D679:D680"/>
    <mergeCell ref="E679:E680"/>
    <mergeCell ref="F679:F680"/>
    <mergeCell ref="H679:H680"/>
    <mergeCell ref="J679:J680"/>
    <mergeCell ref="K679:K680"/>
    <mergeCell ref="B677:B678"/>
    <mergeCell ref="C677:C678"/>
    <mergeCell ref="D677:D678"/>
    <mergeCell ref="E677:E678"/>
    <mergeCell ref="F677:F678"/>
    <mergeCell ref="H677:H678"/>
    <mergeCell ref="J681:J682"/>
    <mergeCell ref="K681:K682"/>
    <mergeCell ref="H691:H692"/>
    <mergeCell ref="J691:J692"/>
    <mergeCell ref="K691:K692"/>
    <mergeCell ref="F693:F694"/>
    <mergeCell ref="H693:H694"/>
    <mergeCell ref="J693:J694"/>
    <mergeCell ref="E718:E741"/>
    <mergeCell ref="F718:F741"/>
    <mergeCell ref="H718:H741"/>
    <mergeCell ref="B713:B714"/>
    <mergeCell ref="C713:C714"/>
    <mergeCell ref="D713:D714"/>
    <mergeCell ref="E713:E714"/>
    <mergeCell ref="F713:F714"/>
    <mergeCell ref="H713:H714"/>
    <mergeCell ref="J713:J714"/>
    <mergeCell ref="K713:K714"/>
    <mergeCell ref="J709:J710"/>
    <mergeCell ref="B711:B712"/>
    <mergeCell ref="C711:C712"/>
    <mergeCell ref="D711:D712"/>
    <mergeCell ref="E711:E712"/>
    <mergeCell ref="D698:D699"/>
    <mergeCell ref="E698:E699"/>
    <mergeCell ref="F698:F699"/>
    <mergeCell ref="H698:H699"/>
    <mergeCell ref="J698:J699"/>
    <mergeCell ref="B696:B697"/>
    <mergeCell ref="C696:C697"/>
    <mergeCell ref="D696:D697"/>
    <mergeCell ref="E696:E697"/>
    <mergeCell ref="F696:F697"/>
    <mergeCell ref="F711:F712"/>
    <mergeCell ref="H711:H712"/>
    <mergeCell ref="J711:J712"/>
    <mergeCell ref="B709:B710"/>
    <mergeCell ref="C709:C710"/>
    <mergeCell ref="D709:D710"/>
    <mergeCell ref="E709:E710"/>
    <mergeCell ref="F709:F710"/>
    <mergeCell ref="H709:H710"/>
    <mergeCell ref="K709:K710"/>
    <mergeCell ref="B715:B716"/>
    <mergeCell ref="C715:C716"/>
    <mergeCell ref="D715:D716"/>
    <mergeCell ref="B698:B699"/>
    <mergeCell ref="C698:C699"/>
    <mergeCell ref="K696:K697"/>
    <mergeCell ref="K707:K708"/>
    <mergeCell ref="B701:B702"/>
    <mergeCell ref="C701:C702"/>
    <mergeCell ref="D701:D702"/>
    <mergeCell ref="E701:E702"/>
    <mergeCell ref="F701:F702"/>
    <mergeCell ref="H701:H702"/>
    <mergeCell ref="J701:J702"/>
    <mergeCell ref="K701:K702"/>
    <mergeCell ref="H696:H697"/>
    <mergeCell ref="J696:J697"/>
    <mergeCell ref="K762:K763"/>
    <mergeCell ref="B758:B761"/>
    <mergeCell ref="B748:B757"/>
    <mergeCell ref="C748:C757"/>
    <mergeCell ref="D748:D757"/>
    <mergeCell ref="E748:E757"/>
    <mergeCell ref="F748:F757"/>
    <mergeCell ref="H748:H757"/>
    <mergeCell ref="J744:J745"/>
    <mergeCell ref="J748:J757"/>
    <mergeCell ref="B744:B745"/>
    <mergeCell ref="C744:C745"/>
    <mergeCell ref="D744:D745"/>
    <mergeCell ref="E744:E745"/>
    <mergeCell ref="F744:F745"/>
    <mergeCell ref="H744:H745"/>
    <mergeCell ref="C758:C761"/>
    <mergeCell ref="D758:D761"/>
    <mergeCell ref="E758:E761"/>
    <mergeCell ref="F758:F761"/>
    <mergeCell ref="H758:H761"/>
    <mergeCell ref="J758:J761"/>
    <mergeCell ref="B798:B818"/>
    <mergeCell ref="C798:C818"/>
    <mergeCell ref="D798:D818"/>
    <mergeCell ref="E798:E818"/>
    <mergeCell ref="S781:S797"/>
    <mergeCell ref="B772:B774"/>
    <mergeCell ref="C772:C774"/>
    <mergeCell ref="D772:D774"/>
    <mergeCell ref="E772:E774"/>
    <mergeCell ref="F772:F774"/>
    <mergeCell ref="H772:H774"/>
    <mergeCell ref="J768:J769"/>
    <mergeCell ref="J772:J774"/>
    <mergeCell ref="B768:B769"/>
    <mergeCell ref="C768:C769"/>
    <mergeCell ref="D768:D769"/>
    <mergeCell ref="E768:E769"/>
    <mergeCell ref="F768:F769"/>
    <mergeCell ref="H768:H769"/>
    <mergeCell ref="E770:E771"/>
    <mergeCell ref="F770:F771"/>
    <mergeCell ref="H770:H771"/>
    <mergeCell ref="J770:J771"/>
    <mergeCell ref="K770:K771"/>
    <mergeCell ref="C770:C771"/>
    <mergeCell ref="D770:D771"/>
    <mergeCell ref="D5:D9"/>
    <mergeCell ref="E5:E9"/>
    <mergeCell ref="F5:F9"/>
    <mergeCell ref="H5:H9"/>
    <mergeCell ref="J5:J9"/>
    <mergeCell ref="S5:S9"/>
    <mergeCell ref="B2:B3"/>
    <mergeCell ref="C2:C3"/>
    <mergeCell ref="D2:E2"/>
    <mergeCell ref="F2:F3"/>
    <mergeCell ref="H2:H3"/>
    <mergeCell ref="K2:K3"/>
    <mergeCell ref="S2:S3"/>
    <mergeCell ref="B5:B9"/>
    <mergeCell ref="B17:B26"/>
    <mergeCell ref="C17:C26"/>
    <mergeCell ref="D17:D26"/>
    <mergeCell ref="E17:E26"/>
    <mergeCell ref="C5:C9"/>
    <mergeCell ref="F37:F45"/>
    <mergeCell ref="H37:H45"/>
    <mergeCell ref="J37:J45"/>
    <mergeCell ref="S37:S45"/>
    <mergeCell ref="B46:B50"/>
    <mergeCell ref="C46:C50"/>
    <mergeCell ref="D46:D50"/>
    <mergeCell ref="E46:E50"/>
    <mergeCell ref="F46:F50"/>
    <mergeCell ref="H46:H50"/>
    <mergeCell ref="J27:J32"/>
    <mergeCell ref="S27:S32"/>
    <mergeCell ref="B33:B36"/>
    <mergeCell ref="C33:C36"/>
    <mergeCell ref="D33:D36"/>
    <mergeCell ref="E33:E36"/>
    <mergeCell ref="F33:F36"/>
    <mergeCell ref="H33:H36"/>
    <mergeCell ref="J33:J36"/>
    <mergeCell ref="S33:S36"/>
    <mergeCell ref="B37:B45"/>
    <mergeCell ref="C37:C45"/>
    <mergeCell ref="D37:D45"/>
    <mergeCell ref="E37:E45"/>
    <mergeCell ref="E27:E32"/>
    <mergeCell ref="F27:F32"/>
    <mergeCell ref="H27:H32"/>
    <mergeCell ref="F59:F61"/>
    <mergeCell ref="H59:H61"/>
    <mergeCell ref="J59:J61"/>
    <mergeCell ref="S59:S61"/>
    <mergeCell ref="B62:B65"/>
    <mergeCell ref="C62:C65"/>
    <mergeCell ref="D62:D65"/>
    <mergeCell ref="E62:E65"/>
    <mergeCell ref="F62:F65"/>
    <mergeCell ref="H62:H65"/>
    <mergeCell ref="J46:J50"/>
    <mergeCell ref="S46:S50"/>
    <mergeCell ref="B51:B55"/>
    <mergeCell ref="C51:C55"/>
    <mergeCell ref="D51:D55"/>
    <mergeCell ref="E51:E55"/>
    <mergeCell ref="F51:F55"/>
    <mergeCell ref="H51:H55"/>
    <mergeCell ref="J51:J55"/>
    <mergeCell ref="S51:S55"/>
    <mergeCell ref="B59:B61"/>
    <mergeCell ref="C59:C61"/>
    <mergeCell ref="D59:D61"/>
    <mergeCell ref="E59:E61"/>
    <mergeCell ref="F71:F73"/>
    <mergeCell ref="H71:H73"/>
    <mergeCell ref="J71:J73"/>
    <mergeCell ref="S71:S73"/>
    <mergeCell ref="B75:B78"/>
    <mergeCell ref="C75:C78"/>
    <mergeCell ref="D75:D78"/>
    <mergeCell ref="E75:E78"/>
    <mergeCell ref="F75:F78"/>
    <mergeCell ref="H75:H78"/>
    <mergeCell ref="J62:J65"/>
    <mergeCell ref="S62:S65"/>
    <mergeCell ref="B66:B68"/>
    <mergeCell ref="C66:C68"/>
    <mergeCell ref="D66:D68"/>
    <mergeCell ref="E66:E68"/>
    <mergeCell ref="F66:F68"/>
    <mergeCell ref="H66:H68"/>
    <mergeCell ref="J66:J68"/>
    <mergeCell ref="S66:S68"/>
    <mergeCell ref="B71:B73"/>
    <mergeCell ref="C71:C73"/>
    <mergeCell ref="D71:D73"/>
    <mergeCell ref="E71:E73"/>
    <mergeCell ref="F89:F95"/>
    <mergeCell ref="H89:H95"/>
    <mergeCell ref="J89:J95"/>
    <mergeCell ref="S89:S95"/>
    <mergeCell ref="B96:B114"/>
    <mergeCell ref="C96:C114"/>
    <mergeCell ref="D96:D114"/>
    <mergeCell ref="E96:E114"/>
    <mergeCell ref="F96:F114"/>
    <mergeCell ref="H96:H114"/>
    <mergeCell ref="J75:J78"/>
    <mergeCell ref="S75:S78"/>
    <mergeCell ref="B79:B86"/>
    <mergeCell ref="C79:C86"/>
    <mergeCell ref="D79:D86"/>
    <mergeCell ref="E79:E86"/>
    <mergeCell ref="F79:F86"/>
    <mergeCell ref="H79:H86"/>
    <mergeCell ref="J79:J86"/>
    <mergeCell ref="S79:S86"/>
    <mergeCell ref="B89:B95"/>
    <mergeCell ref="C89:C95"/>
    <mergeCell ref="D89:D95"/>
    <mergeCell ref="E89:E95"/>
    <mergeCell ref="J123:J127"/>
    <mergeCell ref="S123:S127"/>
    <mergeCell ref="B131:B135"/>
    <mergeCell ref="C131:C135"/>
    <mergeCell ref="D131:D135"/>
    <mergeCell ref="E131:E135"/>
    <mergeCell ref="F131:F135"/>
    <mergeCell ref="H131:H135"/>
    <mergeCell ref="J131:J135"/>
    <mergeCell ref="S131:S135"/>
    <mergeCell ref="B123:B127"/>
    <mergeCell ref="C123:C127"/>
    <mergeCell ref="D123:D127"/>
    <mergeCell ref="E123:E127"/>
    <mergeCell ref="F123:F127"/>
    <mergeCell ref="H123:H127"/>
    <mergeCell ref="J96:J114"/>
    <mergeCell ref="S96:S114"/>
    <mergeCell ref="B115:B119"/>
    <mergeCell ref="C115:C119"/>
    <mergeCell ref="D115:D119"/>
    <mergeCell ref="E115:E119"/>
    <mergeCell ref="F115:F119"/>
    <mergeCell ref="H115:H119"/>
    <mergeCell ref="J115:J119"/>
    <mergeCell ref="S115:S119"/>
    <mergeCell ref="J146:J150"/>
    <mergeCell ref="S146:S150"/>
    <mergeCell ref="B152:B158"/>
    <mergeCell ref="C152:C158"/>
    <mergeCell ref="D152:D158"/>
    <mergeCell ref="E152:E158"/>
    <mergeCell ref="F152:F158"/>
    <mergeCell ref="H152:H158"/>
    <mergeCell ref="J152:J158"/>
    <mergeCell ref="S152:S158"/>
    <mergeCell ref="F137:F144"/>
    <mergeCell ref="H137:H144"/>
    <mergeCell ref="J137:J144"/>
    <mergeCell ref="S137:S144"/>
    <mergeCell ref="B146:B150"/>
    <mergeCell ref="C146:C150"/>
    <mergeCell ref="D146:D150"/>
    <mergeCell ref="E146:E150"/>
    <mergeCell ref="F146:F150"/>
    <mergeCell ref="H146:H150"/>
    <mergeCell ref="B137:B144"/>
    <mergeCell ref="C137:C144"/>
    <mergeCell ref="D137:D144"/>
    <mergeCell ref="E137:E144"/>
    <mergeCell ref="J165:J168"/>
    <mergeCell ref="S165:S168"/>
    <mergeCell ref="B169:B172"/>
    <mergeCell ref="C169:C172"/>
    <mergeCell ref="D169:D172"/>
    <mergeCell ref="E169:E172"/>
    <mergeCell ref="F169:F172"/>
    <mergeCell ref="H169:H172"/>
    <mergeCell ref="J169:J172"/>
    <mergeCell ref="S169:S172"/>
    <mergeCell ref="F160:F163"/>
    <mergeCell ref="H160:H163"/>
    <mergeCell ref="J160:J163"/>
    <mergeCell ref="S160:S163"/>
    <mergeCell ref="B165:B168"/>
    <mergeCell ref="C165:C168"/>
    <mergeCell ref="D165:D168"/>
    <mergeCell ref="E165:E168"/>
    <mergeCell ref="F165:F168"/>
    <mergeCell ref="H165:H168"/>
    <mergeCell ref="B160:B163"/>
    <mergeCell ref="C160:C163"/>
    <mergeCell ref="D160:D163"/>
    <mergeCell ref="E160:E163"/>
    <mergeCell ref="J181:J188"/>
    <mergeCell ref="S181:S188"/>
    <mergeCell ref="B189:B191"/>
    <mergeCell ref="C189:C191"/>
    <mergeCell ref="D189:D191"/>
    <mergeCell ref="E189:E191"/>
    <mergeCell ref="F189:F191"/>
    <mergeCell ref="H189:H191"/>
    <mergeCell ref="J189:J191"/>
    <mergeCell ref="S189:S191"/>
    <mergeCell ref="F174:F180"/>
    <mergeCell ref="H174:H180"/>
    <mergeCell ref="J174:J180"/>
    <mergeCell ref="S174:S180"/>
    <mergeCell ref="B181:B188"/>
    <mergeCell ref="C181:C188"/>
    <mergeCell ref="D181:D188"/>
    <mergeCell ref="E181:E188"/>
    <mergeCell ref="F181:F188"/>
    <mergeCell ref="H181:H188"/>
    <mergeCell ref="B174:B180"/>
    <mergeCell ref="C174:C180"/>
    <mergeCell ref="D174:D180"/>
    <mergeCell ref="E174:E180"/>
    <mergeCell ref="K204:K205"/>
    <mergeCell ref="B208:B211"/>
    <mergeCell ref="C208:C211"/>
    <mergeCell ref="D208:D211"/>
    <mergeCell ref="E208:E211"/>
    <mergeCell ref="F208:F211"/>
    <mergeCell ref="H208:H211"/>
    <mergeCell ref="J208:J211"/>
    <mergeCell ref="C204:C205"/>
    <mergeCell ref="D204:D205"/>
    <mergeCell ref="E204:E205"/>
    <mergeCell ref="F204:F205"/>
    <mergeCell ref="H204:H205"/>
    <mergeCell ref="J204:J205"/>
    <mergeCell ref="J197:J198"/>
    <mergeCell ref="K197:K198"/>
    <mergeCell ref="B201:B202"/>
    <mergeCell ref="C201:C202"/>
    <mergeCell ref="D201:D202"/>
    <mergeCell ref="E201:E202"/>
    <mergeCell ref="F201:F202"/>
    <mergeCell ref="H201:H202"/>
    <mergeCell ref="J201:J202"/>
    <mergeCell ref="K201:K202"/>
    <mergeCell ref="B197:B198"/>
    <mergeCell ref="C197:C198"/>
    <mergeCell ref="D197:D198"/>
    <mergeCell ref="E197:E198"/>
    <mergeCell ref="F197:F198"/>
    <mergeCell ref="H197:H198"/>
    <mergeCell ref="B204:B205"/>
    <mergeCell ref="J218:J221"/>
    <mergeCell ref="S218:S221"/>
    <mergeCell ref="B223:B226"/>
    <mergeCell ref="C223:C226"/>
    <mergeCell ref="D223:D226"/>
    <mergeCell ref="E223:E226"/>
    <mergeCell ref="F223:F226"/>
    <mergeCell ref="H223:H226"/>
    <mergeCell ref="J223:J226"/>
    <mergeCell ref="S223:S226"/>
    <mergeCell ref="F214:F217"/>
    <mergeCell ref="H214:H217"/>
    <mergeCell ref="J214:J217"/>
    <mergeCell ref="S214:S217"/>
    <mergeCell ref="B218:B221"/>
    <mergeCell ref="C218:C221"/>
    <mergeCell ref="D218:D221"/>
    <mergeCell ref="E218:E221"/>
    <mergeCell ref="F218:F221"/>
    <mergeCell ref="H218:H221"/>
    <mergeCell ref="B214:B217"/>
    <mergeCell ref="C214:C217"/>
    <mergeCell ref="D214:D217"/>
    <mergeCell ref="E214:E217"/>
    <mergeCell ref="F244:F245"/>
    <mergeCell ref="H244:H245"/>
    <mergeCell ref="J244:J245"/>
    <mergeCell ref="S244:S245"/>
    <mergeCell ref="B247:B252"/>
    <mergeCell ref="C247:C252"/>
    <mergeCell ref="D247:D252"/>
    <mergeCell ref="E247:E252"/>
    <mergeCell ref="F247:F252"/>
    <mergeCell ref="H247:H252"/>
    <mergeCell ref="J227:J236"/>
    <mergeCell ref="S227:S236"/>
    <mergeCell ref="B241:B242"/>
    <mergeCell ref="C241:C242"/>
    <mergeCell ref="D241:D242"/>
    <mergeCell ref="E241:E242"/>
    <mergeCell ref="F241:F242"/>
    <mergeCell ref="H241:H242"/>
    <mergeCell ref="J241:J242"/>
    <mergeCell ref="S241:S242"/>
    <mergeCell ref="B227:B236"/>
    <mergeCell ref="C227:C236"/>
    <mergeCell ref="D227:D236"/>
    <mergeCell ref="E227:E236"/>
    <mergeCell ref="F227:F236"/>
    <mergeCell ref="H227:H236"/>
    <mergeCell ref="B244:B245"/>
    <mergeCell ref="C244:C245"/>
    <mergeCell ref="D244:D245"/>
    <mergeCell ref="E244:E245"/>
    <mergeCell ref="F255:F258"/>
    <mergeCell ref="H255:H258"/>
    <mergeCell ref="J255:J258"/>
    <mergeCell ref="S255:S258"/>
    <mergeCell ref="B260:B262"/>
    <mergeCell ref="C260:C262"/>
    <mergeCell ref="D260:D262"/>
    <mergeCell ref="E260:E262"/>
    <mergeCell ref="F260:F262"/>
    <mergeCell ref="H260:H262"/>
    <mergeCell ref="J247:J252"/>
    <mergeCell ref="S247:S252"/>
    <mergeCell ref="B253:B254"/>
    <mergeCell ref="C253:C254"/>
    <mergeCell ref="D253:D254"/>
    <mergeCell ref="E253:E254"/>
    <mergeCell ref="F253:F254"/>
    <mergeCell ref="H253:H254"/>
    <mergeCell ref="J253:J254"/>
    <mergeCell ref="S253:S254"/>
    <mergeCell ref="B255:B258"/>
    <mergeCell ref="C255:C258"/>
    <mergeCell ref="D255:D258"/>
    <mergeCell ref="E255:E258"/>
    <mergeCell ref="J271:J272"/>
    <mergeCell ref="S271:S272"/>
    <mergeCell ref="B276:B279"/>
    <mergeCell ref="C276:C279"/>
    <mergeCell ref="D276:D279"/>
    <mergeCell ref="E276:E279"/>
    <mergeCell ref="F276:F279"/>
    <mergeCell ref="H276:H279"/>
    <mergeCell ref="J276:J279"/>
    <mergeCell ref="S276:S279"/>
    <mergeCell ref="B271:B272"/>
    <mergeCell ref="C271:C272"/>
    <mergeCell ref="D271:D272"/>
    <mergeCell ref="E271:E272"/>
    <mergeCell ref="F271:F272"/>
    <mergeCell ref="H271:H272"/>
    <mergeCell ref="J260:J262"/>
    <mergeCell ref="S260:S262"/>
    <mergeCell ref="B264:B267"/>
    <mergeCell ref="C264:C267"/>
    <mergeCell ref="D264:D267"/>
    <mergeCell ref="E264:E267"/>
    <mergeCell ref="F264:F267"/>
    <mergeCell ref="H264:H267"/>
    <mergeCell ref="J264:J267"/>
    <mergeCell ref="S264:S267"/>
    <mergeCell ref="J289:J291"/>
    <mergeCell ref="S289:S291"/>
    <mergeCell ref="B294:B295"/>
    <mergeCell ref="C294:C295"/>
    <mergeCell ref="D294:D295"/>
    <mergeCell ref="E294:E295"/>
    <mergeCell ref="F294:F295"/>
    <mergeCell ref="H294:H295"/>
    <mergeCell ref="J294:J295"/>
    <mergeCell ref="S294:S295"/>
    <mergeCell ref="B289:B291"/>
    <mergeCell ref="C289:C291"/>
    <mergeCell ref="D289:D291"/>
    <mergeCell ref="E289:E291"/>
    <mergeCell ref="F289:F291"/>
    <mergeCell ref="H289:H291"/>
    <mergeCell ref="J281:J282"/>
    <mergeCell ref="S281:S282"/>
    <mergeCell ref="B286:B287"/>
    <mergeCell ref="C286:C287"/>
    <mergeCell ref="D286:D287"/>
    <mergeCell ref="E286:E287"/>
    <mergeCell ref="F286:F287"/>
    <mergeCell ref="H286:H287"/>
    <mergeCell ref="J286:J287"/>
    <mergeCell ref="S286:S287"/>
    <mergeCell ref="B281:B282"/>
    <mergeCell ref="C281:C282"/>
    <mergeCell ref="D281:D282"/>
    <mergeCell ref="E281:E282"/>
    <mergeCell ref="F281:F282"/>
    <mergeCell ref="H281:H282"/>
    <mergeCell ref="J306:J307"/>
    <mergeCell ref="S306:S307"/>
    <mergeCell ref="B319:B320"/>
    <mergeCell ref="C319:C320"/>
    <mergeCell ref="D319:D320"/>
    <mergeCell ref="E319:E320"/>
    <mergeCell ref="F319:F320"/>
    <mergeCell ref="H319:H320"/>
    <mergeCell ref="J319:J320"/>
    <mergeCell ref="S319:S320"/>
    <mergeCell ref="B306:B307"/>
    <mergeCell ref="C306:C307"/>
    <mergeCell ref="D306:D307"/>
    <mergeCell ref="E306:E307"/>
    <mergeCell ref="F306:F307"/>
    <mergeCell ref="H306:H307"/>
    <mergeCell ref="J297:J298"/>
    <mergeCell ref="S297:S298"/>
    <mergeCell ref="B301:B303"/>
    <mergeCell ref="C301:C303"/>
    <mergeCell ref="D301:D303"/>
    <mergeCell ref="E301:E303"/>
    <mergeCell ref="F301:F303"/>
    <mergeCell ref="H301:H303"/>
    <mergeCell ref="J301:J303"/>
    <mergeCell ref="S301:S303"/>
    <mergeCell ref="B297:B298"/>
    <mergeCell ref="C297:C298"/>
    <mergeCell ref="D297:D298"/>
    <mergeCell ref="E297:E298"/>
    <mergeCell ref="F297:F298"/>
    <mergeCell ref="H297:H298"/>
    <mergeCell ref="J347:J348"/>
    <mergeCell ref="S347:S348"/>
    <mergeCell ref="B349:B353"/>
    <mergeCell ref="C349:C353"/>
    <mergeCell ref="D349:D353"/>
    <mergeCell ref="E349:E353"/>
    <mergeCell ref="F349:F353"/>
    <mergeCell ref="H349:H353"/>
    <mergeCell ref="J349:J353"/>
    <mergeCell ref="S349:S353"/>
    <mergeCell ref="B347:B348"/>
    <mergeCell ref="C347:C348"/>
    <mergeCell ref="D347:D348"/>
    <mergeCell ref="E347:E348"/>
    <mergeCell ref="F347:F348"/>
    <mergeCell ref="H347:H348"/>
    <mergeCell ref="J336:J339"/>
    <mergeCell ref="S336:S339"/>
    <mergeCell ref="B344:B345"/>
    <mergeCell ref="C344:C345"/>
    <mergeCell ref="D344:D345"/>
    <mergeCell ref="E344:E345"/>
    <mergeCell ref="F344:F345"/>
    <mergeCell ref="H344:H345"/>
    <mergeCell ref="J344:J345"/>
    <mergeCell ref="S344:S345"/>
    <mergeCell ref="B336:B339"/>
    <mergeCell ref="C336:C339"/>
    <mergeCell ref="D336:D339"/>
    <mergeCell ref="E336:E339"/>
    <mergeCell ref="F336:F339"/>
    <mergeCell ref="H336:H339"/>
    <mergeCell ref="B358:B362"/>
    <mergeCell ref="C358:C362"/>
    <mergeCell ref="D358:D362"/>
    <mergeCell ref="E358:E362"/>
    <mergeCell ref="F358:F362"/>
    <mergeCell ref="H358:H362"/>
    <mergeCell ref="B356:B357"/>
    <mergeCell ref="C356:C357"/>
    <mergeCell ref="D356:D357"/>
    <mergeCell ref="E356:E357"/>
    <mergeCell ref="J379:J383"/>
    <mergeCell ref="S379:S383"/>
    <mergeCell ref="B379:B383"/>
    <mergeCell ref="C379:C383"/>
    <mergeCell ref="D379:D383"/>
    <mergeCell ref="E379:E383"/>
    <mergeCell ref="B387:B388"/>
    <mergeCell ref="C387:C388"/>
    <mergeCell ref="D387:D388"/>
    <mergeCell ref="E387:E388"/>
    <mergeCell ref="F387:F388"/>
    <mergeCell ref="H387:H388"/>
    <mergeCell ref="F441:F444"/>
    <mergeCell ref="H441:H444"/>
    <mergeCell ref="J441:J444"/>
    <mergeCell ref="S441:S444"/>
    <mergeCell ref="B447:B448"/>
    <mergeCell ref="C447:C448"/>
    <mergeCell ref="D447:D448"/>
    <mergeCell ref="E447:E448"/>
    <mergeCell ref="F447:F448"/>
    <mergeCell ref="H447:H448"/>
    <mergeCell ref="J435:J436"/>
    <mergeCell ref="S435:S436"/>
    <mergeCell ref="B439:B440"/>
    <mergeCell ref="C439:C440"/>
    <mergeCell ref="D439:D440"/>
    <mergeCell ref="E439:E440"/>
    <mergeCell ref="F439:F440"/>
    <mergeCell ref="H439:H440"/>
    <mergeCell ref="J439:J440"/>
    <mergeCell ref="S439:S440"/>
    <mergeCell ref="B435:B436"/>
    <mergeCell ref="C435:C436"/>
    <mergeCell ref="D435:D436"/>
    <mergeCell ref="E435:E436"/>
    <mergeCell ref="F435:F436"/>
    <mergeCell ref="H435:H436"/>
    <mergeCell ref="B441:B444"/>
    <mergeCell ref="C441:C444"/>
    <mergeCell ref="D441:D444"/>
    <mergeCell ref="E441:E444"/>
    <mergeCell ref="F445:F446"/>
    <mergeCell ref="H445:H446"/>
    <mergeCell ref="J459:J460"/>
    <mergeCell ref="S459:S460"/>
    <mergeCell ref="B465:B471"/>
    <mergeCell ref="C465:C471"/>
    <mergeCell ref="D465:D471"/>
    <mergeCell ref="E465:E471"/>
    <mergeCell ref="F465:F471"/>
    <mergeCell ref="H465:H471"/>
    <mergeCell ref="J465:J471"/>
    <mergeCell ref="S465:S471"/>
    <mergeCell ref="B459:B460"/>
    <mergeCell ref="C459:C460"/>
    <mergeCell ref="D459:D460"/>
    <mergeCell ref="E459:E460"/>
    <mergeCell ref="F459:F460"/>
    <mergeCell ref="H459:H460"/>
    <mergeCell ref="J447:J448"/>
    <mergeCell ref="S447:S448"/>
    <mergeCell ref="B450:B451"/>
    <mergeCell ref="C450:C451"/>
    <mergeCell ref="D450:D451"/>
    <mergeCell ref="E450:E451"/>
    <mergeCell ref="F450:F451"/>
    <mergeCell ref="H450:H451"/>
    <mergeCell ref="J450:J451"/>
    <mergeCell ref="S450:S451"/>
    <mergeCell ref="H509:H521"/>
    <mergeCell ref="J509:J521"/>
    <mergeCell ref="B506:B507"/>
    <mergeCell ref="C506:C507"/>
    <mergeCell ref="D506:D507"/>
    <mergeCell ref="E506:E507"/>
    <mergeCell ref="F506:F507"/>
    <mergeCell ref="H506:H507"/>
    <mergeCell ref="F522:F530"/>
    <mergeCell ref="H522:H530"/>
    <mergeCell ref="B491:B505"/>
    <mergeCell ref="C491:C505"/>
    <mergeCell ref="D491:D505"/>
    <mergeCell ref="E491:E505"/>
    <mergeCell ref="B522:B530"/>
    <mergeCell ref="C522:C530"/>
    <mergeCell ref="D522:D530"/>
    <mergeCell ref="E522:E530"/>
    <mergeCell ref="S561:S564"/>
    <mergeCell ref="B565:B570"/>
    <mergeCell ref="C565:C570"/>
    <mergeCell ref="D565:D570"/>
    <mergeCell ref="E565:E570"/>
    <mergeCell ref="F565:F570"/>
    <mergeCell ref="H565:H570"/>
    <mergeCell ref="J565:J570"/>
    <mergeCell ref="J551:J560"/>
    <mergeCell ref="B561:B564"/>
    <mergeCell ref="C561:C564"/>
    <mergeCell ref="D561:D564"/>
    <mergeCell ref="E561:E564"/>
    <mergeCell ref="F561:F564"/>
    <mergeCell ref="H561:H564"/>
    <mergeCell ref="J561:J564"/>
    <mergeCell ref="S531:S540"/>
    <mergeCell ref="B541:B549"/>
    <mergeCell ref="C541:C549"/>
    <mergeCell ref="D541:D549"/>
    <mergeCell ref="E541:E549"/>
    <mergeCell ref="F541:F549"/>
    <mergeCell ref="H541:H549"/>
    <mergeCell ref="J541:J549"/>
    <mergeCell ref="B551:B560"/>
    <mergeCell ref="C551:C560"/>
    <mergeCell ref="D551:D560"/>
    <mergeCell ref="E551:E560"/>
    <mergeCell ref="F551:F560"/>
    <mergeCell ref="H551:H560"/>
    <mergeCell ref="B596:B597"/>
    <mergeCell ref="C596:C597"/>
    <mergeCell ref="D596:D597"/>
    <mergeCell ref="E596:E597"/>
    <mergeCell ref="F596:F597"/>
    <mergeCell ref="H596:H597"/>
    <mergeCell ref="J596:J597"/>
    <mergeCell ref="K596:K597"/>
    <mergeCell ref="B587:B588"/>
    <mergeCell ref="C587:C588"/>
    <mergeCell ref="D587:D588"/>
    <mergeCell ref="E587:E588"/>
    <mergeCell ref="F587:F588"/>
    <mergeCell ref="H587:H588"/>
    <mergeCell ref="J579:J580"/>
    <mergeCell ref="K579:K580"/>
    <mergeCell ref="B582:B583"/>
    <mergeCell ref="C582:C583"/>
    <mergeCell ref="D582:D583"/>
    <mergeCell ref="E582:E583"/>
    <mergeCell ref="F582:F583"/>
    <mergeCell ref="H582:H583"/>
    <mergeCell ref="J582:J583"/>
    <mergeCell ref="K582:K583"/>
    <mergeCell ref="B579:B580"/>
    <mergeCell ref="C579:C580"/>
    <mergeCell ref="D592:D593"/>
    <mergeCell ref="E592:E593"/>
    <mergeCell ref="F592:F593"/>
    <mergeCell ref="H592:H593"/>
    <mergeCell ref="J592:J593"/>
    <mergeCell ref="K592:K593"/>
    <mergeCell ref="S603:S609"/>
    <mergeCell ref="B610:B614"/>
    <mergeCell ref="C610:C614"/>
    <mergeCell ref="D610:D614"/>
    <mergeCell ref="E610:E614"/>
    <mergeCell ref="F610:F614"/>
    <mergeCell ref="H610:H614"/>
    <mergeCell ref="J610:J614"/>
    <mergeCell ref="S610:S614"/>
    <mergeCell ref="B603:B609"/>
    <mergeCell ref="C603:C609"/>
    <mergeCell ref="D603:D609"/>
    <mergeCell ref="E603:E609"/>
    <mergeCell ref="F603:F609"/>
    <mergeCell ref="H603:H609"/>
    <mergeCell ref="D600:D601"/>
    <mergeCell ref="E600:E601"/>
    <mergeCell ref="F600:F601"/>
    <mergeCell ref="H600:H601"/>
    <mergeCell ref="J600:J601"/>
    <mergeCell ref="K600:K601"/>
    <mergeCell ref="B600:B601"/>
    <mergeCell ref="C600:C601"/>
    <mergeCell ref="J603:J609"/>
    <mergeCell ref="J630:J639"/>
    <mergeCell ref="F616:F621"/>
    <mergeCell ref="H616:H621"/>
    <mergeCell ref="J616:J621"/>
    <mergeCell ref="S616:S621"/>
    <mergeCell ref="B626:B627"/>
    <mergeCell ref="C626:C627"/>
    <mergeCell ref="D626:D627"/>
    <mergeCell ref="E626:E627"/>
    <mergeCell ref="F626:F627"/>
    <mergeCell ref="H626:H627"/>
    <mergeCell ref="S630:S639"/>
    <mergeCell ref="J624:J625"/>
    <mergeCell ref="K624:K625"/>
    <mergeCell ref="J626:J627"/>
    <mergeCell ref="B624:B625"/>
    <mergeCell ref="C624:C625"/>
    <mergeCell ref="D624:D625"/>
    <mergeCell ref="E624:E625"/>
    <mergeCell ref="F624:F625"/>
    <mergeCell ref="H624:H625"/>
    <mergeCell ref="B616:B621"/>
    <mergeCell ref="C616:C621"/>
    <mergeCell ref="D616:D621"/>
    <mergeCell ref="E616:E621"/>
    <mergeCell ref="K626:K627"/>
    <mergeCell ref="B630:B639"/>
    <mergeCell ref="C630:C639"/>
    <mergeCell ref="D630:D639"/>
    <mergeCell ref="E630:E639"/>
    <mergeCell ref="F630:F639"/>
    <mergeCell ref="H630:H639"/>
    <mergeCell ref="J647:J651"/>
    <mergeCell ref="S647:S651"/>
    <mergeCell ref="B652:B659"/>
    <mergeCell ref="C652:C659"/>
    <mergeCell ref="D652:D659"/>
    <mergeCell ref="E652:E659"/>
    <mergeCell ref="F652:F659"/>
    <mergeCell ref="H652:H659"/>
    <mergeCell ref="J652:J659"/>
    <mergeCell ref="S652:S659"/>
    <mergeCell ref="F640:F645"/>
    <mergeCell ref="H640:H645"/>
    <mergeCell ref="J640:J645"/>
    <mergeCell ref="S640:S645"/>
    <mergeCell ref="B647:B651"/>
    <mergeCell ref="C647:C651"/>
    <mergeCell ref="D647:D651"/>
    <mergeCell ref="E647:E651"/>
    <mergeCell ref="F647:F651"/>
    <mergeCell ref="H647:H651"/>
    <mergeCell ref="B640:B645"/>
    <mergeCell ref="C640:C645"/>
    <mergeCell ref="D640:D645"/>
    <mergeCell ref="E640:E645"/>
    <mergeCell ref="B687:B688"/>
    <mergeCell ref="C687:C688"/>
    <mergeCell ref="D687:D688"/>
    <mergeCell ref="E687:E688"/>
    <mergeCell ref="F687:F688"/>
    <mergeCell ref="H687:H688"/>
    <mergeCell ref="J687:J688"/>
    <mergeCell ref="K687:K688"/>
    <mergeCell ref="B681:B682"/>
    <mergeCell ref="C681:C682"/>
    <mergeCell ref="D681:D682"/>
    <mergeCell ref="E681:E682"/>
    <mergeCell ref="F681:F682"/>
    <mergeCell ref="H681:H682"/>
    <mergeCell ref="B685:B686"/>
    <mergeCell ref="C685:C686"/>
    <mergeCell ref="D685:D686"/>
    <mergeCell ref="E685:E686"/>
    <mergeCell ref="F685:F686"/>
    <mergeCell ref="H685:H686"/>
    <mergeCell ref="K685:K686"/>
    <mergeCell ref="B693:B694"/>
    <mergeCell ref="C693:C694"/>
    <mergeCell ref="D693:D694"/>
    <mergeCell ref="E693:E694"/>
    <mergeCell ref="B691:B692"/>
    <mergeCell ref="C691:C692"/>
    <mergeCell ref="D691:D692"/>
    <mergeCell ref="E691:E692"/>
    <mergeCell ref="F691:F692"/>
    <mergeCell ref="C718:C741"/>
    <mergeCell ref="D718:D741"/>
    <mergeCell ref="E715:E716"/>
    <mergeCell ref="F715:F716"/>
    <mergeCell ref="H715:H716"/>
    <mergeCell ref="J715:J716"/>
    <mergeCell ref="K715:K716"/>
    <mergeCell ref="K698:K699"/>
    <mergeCell ref="B703:B704"/>
    <mergeCell ref="C703:C704"/>
    <mergeCell ref="D703:D704"/>
    <mergeCell ref="E703:E704"/>
    <mergeCell ref="F703:F704"/>
    <mergeCell ref="H703:H704"/>
    <mergeCell ref="J703:J704"/>
    <mergeCell ref="K703:K704"/>
    <mergeCell ref="B707:B708"/>
    <mergeCell ref="C707:C708"/>
    <mergeCell ref="D707:D708"/>
    <mergeCell ref="E707:E708"/>
    <mergeCell ref="F707:F708"/>
    <mergeCell ref="H707:H708"/>
    <mergeCell ref="J707:J708"/>
    <mergeCell ref="J718:J741"/>
    <mergeCell ref="B746:B747"/>
    <mergeCell ref="C746:C747"/>
    <mergeCell ref="D746:D747"/>
    <mergeCell ref="E746:E747"/>
    <mergeCell ref="F746:F747"/>
    <mergeCell ref="H746:H747"/>
    <mergeCell ref="J746:J747"/>
    <mergeCell ref="J764:J765"/>
    <mergeCell ref="B766:B767"/>
    <mergeCell ref="C766:C767"/>
    <mergeCell ref="D766:D767"/>
    <mergeCell ref="E766:E767"/>
    <mergeCell ref="F766:F767"/>
    <mergeCell ref="H766:H767"/>
    <mergeCell ref="J766:J767"/>
    <mergeCell ref="B764:B765"/>
    <mergeCell ref="C764:C765"/>
    <mergeCell ref="D764:D765"/>
    <mergeCell ref="E764:E765"/>
    <mergeCell ref="F764:F765"/>
    <mergeCell ref="H764:H765"/>
    <mergeCell ref="B762:B763"/>
    <mergeCell ref="C762:C763"/>
    <mergeCell ref="D762:D763"/>
    <mergeCell ref="E762:E763"/>
    <mergeCell ref="F762:F763"/>
    <mergeCell ref="H762:H763"/>
    <mergeCell ref="J762:J763"/>
    <mergeCell ref="B718:B741"/>
    <mergeCell ref="U2:U3"/>
    <mergeCell ref="V2:V3"/>
    <mergeCell ref="A2:A3"/>
    <mergeCell ref="R2:R3"/>
    <mergeCell ref="J820:J821"/>
    <mergeCell ref="S820:S821"/>
    <mergeCell ref="F798:F818"/>
    <mergeCell ref="H798:H818"/>
    <mergeCell ref="J798:J818"/>
    <mergeCell ref="S798:S818"/>
    <mergeCell ref="B820:B821"/>
    <mergeCell ref="C820:C821"/>
    <mergeCell ref="D820:D821"/>
    <mergeCell ref="E820:E821"/>
    <mergeCell ref="F820:F821"/>
    <mergeCell ref="H820:H821"/>
    <mergeCell ref="J775:J777"/>
    <mergeCell ref="B781:B797"/>
    <mergeCell ref="C781:C797"/>
    <mergeCell ref="D781:D797"/>
    <mergeCell ref="E781:E797"/>
    <mergeCell ref="F781:F797"/>
    <mergeCell ref="H781:H797"/>
    <mergeCell ref="J781:J797"/>
    <mergeCell ref="B775:B777"/>
    <mergeCell ref="C775:C777"/>
    <mergeCell ref="D775:D777"/>
    <mergeCell ref="E775:E777"/>
    <mergeCell ref="F775:F777"/>
    <mergeCell ref="H775:H777"/>
    <mergeCell ref="K764:K765"/>
    <mergeCell ref="B770:B771"/>
  </mergeCells>
  <conditionalFormatting sqref="T1:T1048576">
    <cfRule type="cellIs" dxfId="0" priority="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O8"/>
  <sheetViews>
    <sheetView workbookViewId="0">
      <selection activeCell="AA5" sqref="AA5"/>
    </sheetView>
  </sheetViews>
  <sheetFormatPr defaultRowHeight="15.75" x14ac:dyDescent="0.25"/>
  <cols>
    <col min="1" max="1" width="11" style="24" customWidth="1"/>
    <col min="2" max="2" width="40.375" customWidth="1"/>
    <col min="3" max="4" width="30.25" customWidth="1"/>
    <col min="5" max="5" width="32.125" customWidth="1"/>
  </cols>
  <sheetData>
    <row r="1" spans="1:15" ht="18.75" x14ac:dyDescent="0.25">
      <c r="A1" s="375" t="s">
        <v>934</v>
      </c>
      <c r="B1" s="375"/>
      <c r="C1" s="375"/>
      <c r="D1" s="375"/>
      <c r="E1" s="375"/>
      <c r="F1" s="23"/>
      <c r="G1" s="23"/>
      <c r="H1" s="23"/>
      <c r="I1" s="23"/>
      <c r="J1" s="23"/>
      <c r="K1" s="23"/>
      <c r="L1" s="23"/>
      <c r="M1" s="23"/>
      <c r="N1" s="23"/>
      <c r="O1" s="23"/>
    </row>
    <row r="2" spans="1:15" ht="33.75" customHeight="1" x14ac:dyDescent="0.25">
      <c r="A2" s="377" t="s">
        <v>955</v>
      </c>
      <c r="B2" s="377"/>
      <c r="C2" s="377"/>
      <c r="D2" s="377"/>
      <c r="E2" s="377"/>
      <c r="F2" s="25"/>
      <c r="G2" s="25"/>
      <c r="H2" s="25"/>
      <c r="I2" s="25"/>
      <c r="J2" s="25"/>
      <c r="K2" s="25"/>
      <c r="L2" s="25"/>
      <c r="M2" s="25"/>
      <c r="N2" s="25"/>
      <c r="O2" s="25"/>
    </row>
    <row r="4" spans="1:15" ht="30.75" customHeight="1" x14ac:dyDescent="0.25">
      <c r="A4" s="26" t="s">
        <v>0</v>
      </c>
      <c r="B4" s="26" t="s">
        <v>936</v>
      </c>
      <c r="C4" s="26" t="s">
        <v>939</v>
      </c>
      <c r="D4" s="26" t="s">
        <v>1333</v>
      </c>
      <c r="E4" s="26" t="s">
        <v>331</v>
      </c>
    </row>
    <row r="5" spans="1:15" ht="27" customHeight="1" x14ac:dyDescent="0.25">
      <c r="A5" s="27">
        <v>1</v>
      </c>
      <c r="B5" s="33" t="s">
        <v>937</v>
      </c>
      <c r="C5" s="34">
        <f>+[5]TSKT!$P$313</f>
        <v>31061986769</v>
      </c>
      <c r="D5" s="34">
        <f>'Phụ lục số 02'!Y310</f>
        <v>20618614909</v>
      </c>
      <c r="E5" s="27" t="s">
        <v>941</v>
      </c>
    </row>
    <row r="6" spans="1:15" ht="29.25" customHeight="1" x14ac:dyDescent="0.25">
      <c r="A6" s="27">
        <v>2</v>
      </c>
      <c r="B6" s="33" t="s">
        <v>938</v>
      </c>
      <c r="C6" s="34">
        <f>'Phụ lục 03'!N826</f>
        <v>130803291119</v>
      </c>
      <c r="D6" s="34">
        <f>'Phụ lục 03'!AC826</f>
        <v>69415857846.599991</v>
      </c>
      <c r="E6" s="27" t="s">
        <v>942</v>
      </c>
    </row>
    <row r="7" spans="1:15" ht="28.5" customHeight="1" x14ac:dyDescent="0.3">
      <c r="A7" s="27"/>
      <c r="B7" s="29" t="s">
        <v>935</v>
      </c>
      <c r="C7" s="32">
        <f>+C5+C6</f>
        <v>161865277888</v>
      </c>
      <c r="D7" s="32">
        <f>+D5+D6</f>
        <v>90034472755.599991</v>
      </c>
      <c r="E7" s="28"/>
    </row>
    <row r="8" spans="1:15" ht="38.25" customHeight="1" x14ac:dyDescent="0.25">
      <c r="A8" s="30" t="s">
        <v>940</v>
      </c>
      <c r="B8" s="376" t="e">
        <f ca="1">[6]!UNi(C7)</f>
        <v>#NAME?</v>
      </c>
      <c r="C8" s="376"/>
      <c r="D8" s="376"/>
      <c r="E8" s="376"/>
    </row>
  </sheetData>
  <mergeCells count="3">
    <mergeCell ref="A1:E1"/>
    <mergeCell ref="B8:E8"/>
    <mergeCell ref="A2:E2"/>
  </mergeCells>
  <printOptions horizontalCentered="1"/>
  <pageMargins left="0.23622047244094491" right="0.23622047244094491" top="0.74803149606299213" bottom="0.74803149606299213" header="0.31496062992125984" footer="0.31496062992125984"/>
  <pageSetup paperSize="9" scale="9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D310"/>
  <sheetViews>
    <sheetView topLeftCell="A2" zoomScale="90" zoomScaleNormal="90" zoomScaleSheetLayoutView="115" workbookViewId="0">
      <pane xSplit="17" ySplit="4" topLeftCell="AA6" activePane="bottomRight" state="frozen"/>
      <selection activeCell="AA5" sqref="AA5"/>
      <selection pane="topRight" activeCell="AA5" sqref="AA5"/>
      <selection pane="bottomLeft" activeCell="AA5" sqref="AA5"/>
      <selection pane="bottomRight" activeCell="AA5" sqref="AA5"/>
    </sheetView>
  </sheetViews>
  <sheetFormatPr defaultColWidth="8.875" defaultRowHeight="15" x14ac:dyDescent="0.25"/>
  <cols>
    <col min="1" max="1" width="4" style="62" customWidth="1"/>
    <col min="2" max="2" width="5.375" style="62" customWidth="1"/>
    <col min="3" max="3" width="20.25" style="117" customWidth="1"/>
    <col min="4" max="4" width="5.375" style="62" customWidth="1"/>
    <col min="5" max="5" width="5.125" style="62" customWidth="1"/>
    <col min="6" max="6" width="8.25" style="62" customWidth="1"/>
    <col min="7" max="7" width="7.625" style="62" hidden="1" customWidth="1"/>
    <col min="8" max="8" width="9.25" style="78" hidden="1" customWidth="1"/>
    <col min="9" max="9" width="7.625" style="79" customWidth="1"/>
    <col min="10" max="10" width="42.375" style="62" customWidth="1"/>
    <col min="11" max="11" width="13" style="79" hidden="1" customWidth="1"/>
    <col min="12" max="12" width="13.25" style="80" hidden="1" customWidth="1"/>
    <col min="13" max="13" width="13.25" style="114" customWidth="1"/>
    <col min="14" max="14" width="15" style="114" customWidth="1"/>
    <col min="15" max="15" width="14.875" style="115" customWidth="1"/>
    <col min="16" max="16" width="13" style="115" bestFit="1" customWidth="1"/>
    <col min="17" max="17" width="13" style="116" bestFit="1" customWidth="1"/>
    <col min="18" max="20" width="13" style="116" customWidth="1"/>
    <col min="21" max="21" width="15.375" style="116" customWidth="1"/>
    <col min="22" max="22" width="16.375" style="116" customWidth="1"/>
    <col min="23" max="23" width="34.25" style="62" customWidth="1"/>
    <col min="24" max="24" width="11.25" style="62" customWidth="1"/>
    <col min="25" max="25" width="16.25" style="62" customWidth="1"/>
    <col min="26" max="26" width="31.25" style="62" customWidth="1"/>
    <col min="27" max="16384" width="8.875" style="62"/>
  </cols>
  <sheetData>
    <row r="2" spans="1:30" ht="18.75" x14ac:dyDescent="0.25">
      <c r="A2" s="375" t="s">
        <v>957</v>
      </c>
      <c r="B2" s="375"/>
      <c r="C2" s="375"/>
      <c r="D2" s="375"/>
      <c r="E2" s="375"/>
      <c r="F2" s="375"/>
      <c r="G2" s="375"/>
      <c r="H2" s="375"/>
      <c r="I2" s="375"/>
      <c r="J2" s="375"/>
      <c r="K2" s="375"/>
      <c r="L2" s="375"/>
      <c r="M2" s="375"/>
      <c r="N2" s="375"/>
      <c r="O2" s="375"/>
      <c r="P2" s="375"/>
      <c r="Q2" s="375"/>
      <c r="R2" s="375"/>
      <c r="S2" s="375"/>
      <c r="T2" s="375"/>
      <c r="U2" s="375"/>
      <c r="V2" s="375"/>
      <c r="W2" s="375"/>
    </row>
    <row r="3" spans="1:30" ht="18.75" x14ac:dyDescent="0.25">
      <c r="A3" s="378"/>
      <c r="B3" s="378"/>
      <c r="C3" s="378"/>
      <c r="D3" s="378"/>
      <c r="E3" s="378"/>
      <c r="F3" s="378"/>
      <c r="G3" s="378"/>
      <c r="H3" s="378"/>
      <c r="I3" s="378"/>
      <c r="J3" s="378"/>
      <c r="K3" s="378"/>
      <c r="L3" s="378"/>
      <c r="M3" s="378"/>
      <c r="N3" s="378"/>
      <c r="O3" s="378"/>
      <c r="P3" s="378"/>
      <c r="Q3" s="378"/>
      <c r="R3" s="378"/>
      <c r="S3" s="378"/>
      <c r="T3" s="378"/>
      <c r="U3" s="378"/>
      <c r="V3" s="378"/>
      <c r="W3" s="378"/>
    </row>
    <row r="4" spans="1:30" ht="57" customHeight="1" x14ac:dyDescent="0.25">
      <c r="A4" s="63" t="s">
        <v>928</v>
      </c>
      <c r="B4" s="63" t="s">
        <v>0</v>
      </c>
      <c r="C4" s="379" t="s">
        <v>327</v>
      </c>
      <c r="D4" s="381" t="s">
        <v>328</v>
      </c>
      <c r="E4" s="382"/>
      <c r="F4" s="383" t="s">
        <v>1</v>
      </c>
      <c r="G4" s="63" t="s">
        <v>958</v>
      </c>
      <c r="H4" s="65" t="s">
        <v>959</v>
      </c>
      <c r="I4" s="383" t="s">
        <v>960</v>
      </c>
      <c r="J4" s="383" t="s">
        <v>961</v>
      </c>
      <c r="K4" s="63" t="s">
        <v>962</v>
      </c>
      <c r="L4" s="63" t="s">
        <v>963</v>
      </c>
      <c r="M4" s="393" t="s">
        <v>1241</v>
      </c>
      <c r="N4" s="393"/>
      <c r="O4" s="393" t="s">
        <v>1243</v>
      </c>
      <c r="P4" s="393"/>
      <c r="Q4" s="393"/>
      <c r="R4" s="385" t="s">
        <v>1246</v>
      </c>
      <c r="S4" s="386"/>
      <c r="T4" s="386"/>
      <c r="U4" s="386"/>
      <c r="V4" s="386"/>
      <c r="W4" s="387"/>
      <c r="X4" s="397" t="s">
        <v>1299</v>
      </c>
      <c r="Y4" s="398"/>
      <c r="Z4" s="399" t="s">
        <v>331</v>
      </c>
    </row>
    <row r="5" spans="1:30" ht="258" customHeight="1" x14ac:dyDescent="0.25">
      <c r="A5" s="66"/>
      <c r="B5" s="66"/>
      <c r="C5" s="380"/>
      <c r="D5" s="63" t="s">
        <v>332</v>
      </c>
      <c r="E5" s="63" t="s">
        <v>333</v>
      </c>
      <c r="F5" s="384"/>
      <c r="G5" s="63"/>
      <c r="H5" s="65"/>
      <c r="I5" s="384"/>
      <c r="J5" s="384"/>
      <c r="K5" s="63"/>
      <c r="L5" s="63" t="s">
        <v>964</v>
      </c>
      <c r="M5" s="103" t="s">
        <v>1242</v>
      </c>
      <c r="N5" s="103" t="s">
        <v>946</v>
      </c>
      <c r="O5" s="103" t="s">
        <v>1247</v>
      </c>
      <c r="P5" s="103" t="s">
        <v>1245</v>
      </c>
      <c r="Q5" s="104" t="s">
        <v>1244</v>
      </c>
      <c r="R5" s="103" t="s">
        <v>1305</v>
      </c>
      <c r="S5" s="104" t="s">
        <v>1325</v>
      </c>
      <c r="T5" s="126" t="s">
        <v>1326</v>
      </c>
      <c r="U5" s="103" t="s">
        <v>1254</v>
      </c>
      <c r="V5" s="104" t="s">
        <v>1282</v>
      </c>
      <c r="W5" s="63" t="s">
        <v>1306</v>
      </c>
      <c r="X5" s="63" t="s">
        <v>1242</v>
      </c>
      <c r="Y5" s="63" t="s">
        <v>946</v>
      </c>
      <c r="Z5" s="399"/>
      <c r="AD5" s="69"/>
    </row>
    <row r="6" spans="1:30" ht="28.5" x14ac:dyDescent="0.25">
      <c r="A6" s="66"/>
      <c r="B6" s="66"/>
      <c r="C6" s="68" t="s">
        <v>2</v>
      </c>
      <c r="D6" s="67"/>
      <c r="E6" s="67"/>
      <c r="F6" s="67"/>
      <c r="G6" s="69"/>
      <c r="H6" s="70"/>
      <c r="I6" s="69"/>
      <c r="J6" s="66"/>
      <c r="K6" s="71"/>
      <c r="L6" s="72"/>
      <c r="M6" s="105"/>
      <c r="N6" s="105"/>
      <c r="O6" s="105"/>
      <c r="P6" s="105"/>
      <c r="Q6" s="106"/>
      <c r="R6" s="106"/>
      <c r="S6" s="106"/>
      <c r="T6" s="106"/>
      <c r="U6" s="106"/>
      <c r="V6" s="106"/>
      <c r="W6" s="69"/>
      <c r="X6" s="106"/>
      <c r="Y6" s="106"/>
      <c r="Z6" s="106"/>
    </row>
    <row r="7" spans="1:30" ht="45" x14ac:dyDescent="0.25">
      <c r="A7" s="67">
        <f>IF(O7="","",SUBTOTAL(3,$O$7:O7))</f>
        <v>1</v>
      </c>
      <c r="B7" s="67"/>
      <c r="C7" s="73" t="s">
        <v>3</v>
      </c>
      <c r="D7" s="69"/>
      <c r="E7" s="69" t="s">
        <v>334</v>
      </c>
      <c r="F7" s="69" t="s">
        <v>4</v>
      </c>
      <c r="G7" s="69" t="s">
        <v>387</v>
      </c>
      <c r="H7" s="69">
        <v>3861</v>
      </c>
      <c r="I7" s="69">
        <v>3743</v>
      </c>
      <c r="J7" s="69" t="s">
        <v>965</v>
      </c>
      <c r="K7" s="69"/>
      <c r="L7" s="69">
        <f>[7]TH!$H$9</f>
        <v>26854</v>
      </c>
      <c r="M7" s="105">
        <v>20000</v>
      </c>
      <c r="N7" s="105">
        <f>I7*M7</f>
        <v>74860000</v>
      </c>
      <c r="O7" s="105">
        <f>[8]TH!$F$8</f>
        <v>20000</v>
      </c>
      <c r="P7" s="105">
        <f>'[9]Lớp 2'!$I$14</f>
        <v>30000</v>
      </c>
      <c r="Q7" s="105">
        <f>[10]L2!$I$9</f>
        <v>32400</v>
      </c>
      <c r="R7" s="105"/>
      <c r="S7" s="106">
        <v>25988</v>
      </c>
      <c r="T7" s="105"/>
      <c r="U7" s="105">
        <v>440000</v>
      </c>
      <c r="V7" s="106">
        <v>39600</v>
      </c>
      <c r="W7" s="69"/>
      <c r="X7" s="106">
        <f t="shared" ref="X7:X26" si="0">MIN(O7:V7)</f>
        <v>20000</v>
      </c>
      <c r="Y7" s="105">
        <f t="shared" ref="Y7:Y70" si="1">I7*X7</f>
        <v>74860000</v>
      </c>
      <c r="Z7" s="105"/>
    </row>
    <row r="8" spans="1:30" ht="30" x14ac:dyDescent="0.25">
      <c r="A8" s="88">
        <f>IF(O8="","",SUBTOTAL(3,$O$7:O8))</f>
        <v>2</v>
      </c>
      <c r="B8" s="88"/>
      <c r="C8" s="84" t="s">
        <v>966</v>
      </c>
      <c r="D8" s="89" t="s">
        <v>334</v>
      </c>
      <c r="E8" s="89"/>
      <c r="F8" s="89" t="s">
        <v>4</v>
      </c>
      <c r="G8" s="89" t="s">
        <v>387</v>
      </c>
      <c r="H8" s="89">
        <v>580</v>
      </c>
      <c r="I8" s="89">
        <v>568</v>
      </c>
      <c r="J8" s="89" t="s">
        <v>967</v>
      </c>
      <c r="K8" s="89"/>
      <c r="L8" s="89">
        <f>[7]TH!$H$10</f>
        <v>59246</v>
      </c>
      <c r="M8" s="107">
        <v>40000</v>
      </c>
      <c r="N8" s="107">
        <f>I8*M8</f>
        <v>22720000</v>
      </c>
      <c r="O8" s="107">
        <f>[8]TH!$F$9</f>
        <v>40000</v>
      </c>
      <c r="P8" s="107">
        <f>'[9]Lớp 2'!$I$15</f>
        <v>60000</v>
      </c>
      <c r="Q8" s="107">
        <f>[10]L2!$I$10</f>
        <v>61800</v>
      </c>
      <c r="R8" s="107"/>
      <c r="S8" s="110">
        <v>51975</v>
      </c>
      <c r="T8" s="107"/>
      <c r="U8" s="107">
        <v>110000</v>
      </c>
      <c r="V8" s="110">
        <v>90000</v>
      </c>
      <c r="W8" s="89"/>
      <c r="X8" s="110">
        <f t="shared" si="0"/>
        <v>40000</v>
      </c>
      <c r="Y8" s="107">
        <f t="shared" si="1"/>
        <v>22720000</v>
      </c>
      <c r="Z8" s="107"/>
    </row>
    <row r="9" spans="1:30" ht="30" x14ac:dyDescent="0.25">
      <c r="A9" s="90" t="str">
        <f>IF(O9="","",SUBTOTAL(3,$O$7:O9))</f>
        <v/>
      </c>
      <c r="B9" s="90"/>
      <c r="C9" s="85"/>
      <c r="D9" s="92"/>
      <c r="E9" s="92"/>
      <c r="F9" s="92"/>
      <c r="G9" s="92"/>
      <c r="H9" s="92"/>
      <c r="I9" s="92"/>
      <c r="J9" s="92" t="s">
        <v>968</v>
      </c>
      <c r="K9" s="92"/>
      <c r="L9" s="92"/>
      <c r="M9" s="108"/>
      <c r="N9" s="108"/>
      <c r="O9" s="108"/>
      <c r="P9" s="108"/>
      <c r="Q9" s="108"/>
      <c r="R9" s="108"/>
      <c r="S9" s="166"/>
      <c r="T9" s="108"/>
      <c r="U9" s="108"/>
      <c r="V9" s="166"/>
      <c r="W9" s="92"/>
      <c r="X9" s="166">
        <f t="shared" si="0"/>
        <v>0</v>
      </c>
      <c r="Y9" s="108">
        <f t="shared" si="1"/>
        <v>0</v>
      </c>
      <c r="Z9" s="108"/>
    </row>
    <row r="10" spans="1:30" x14ac:dyDescent="0.25">
      <c r="A10" s="90" t="str">
        <f>IF(O10="","",SUBTOTAL(3,$O$7:O10))</f>
        <v/>
      </c>
      <c r="B10" s="90"/>
      <c r="C10" s="85"/>
      <c r="D10" s="92"/>
      <c r="E10" s="92"/>
      <c r="F10" s="92"/>
      <c r="G10" s="92"/>
      <c r="H10" s="92"/>
      <c r="I10" s="92"/>
      <c r="J10" s="92" t="s">
        <v>969</v>
      </c>
      <c r="K10" s="92"/>
      <c r="L10" s="92"/>
      <c r="M10" s="108"/>
      <c r="N10" s="108"/>
      <c r="O10" s="108"/>
      <c r="P10" s="108"/>
      <c r="Q10" s="108"/>
      <c r="R10" s="108"/>
      <c r="S10" s="166"/>
      <c r="T10" s="108"/>
      <c r="U10" s="108"/>
      <c r="V10" s="166"/>
      <c r="W10" s="92"/>
      <c r="X10" s="166">
        <f t="shared" si="0"/>
        <v>0</v>
      </c>
      <c r="Y10" s="108">
        <f t="shared" si="1"/>
        <v>0</v>
      </c>
      <c r="Z10" s="108"/>
    </row>
    <row r="11" spans="1:30" x14ac:dyDescent="0.25">
      <c r="A11" s="90" t="str">
        <f>IF(O11="","",SUBTOTAL(3,$O$7:O11))</f>
        <v/>
      </c>
      <c r="B11" s="90"/>
      <c r="C11" s="85"/>
      <c r="D11" s="92"/>
      <c r="E11" s="92"/>
      <c r="F11" s="92"/>
      <c r="G11" s="92"/>
      <c r="H11" s="92"/>
      <c r="I11" s="92"/>
      <c r="J11" s="92" t="s">
        <v>970</v>
      </c>
      <c r="K11" s="92"/>
      <c r="L11" s="92"/>
      <c r="M11" s="108"/>
      <c r="N11" s="108"/>
      <c r="O11" s="108"/>
      <c r="P11" s="108"/>
      <c r="Q11" s="108"/>
      <c r="R11" s="108"/>
      <c r="S11" s="166"/>
      <c r="T11" s="108"/>
      <c r="U11" s="108"/>
      <c r="V11" s="166"/>
      <c r="W11" s="92"/>
      <c r="X11" s="166">
        <f t="shared" si="0"/>
        <v>0</v>
      </c>
      <c r="Y11" s="108">
        <f t="shared" si="1"/>
        <v>0</v>
      </c>
      <c r="Z11" s="108"/>
    </row>
    <row r="12" spans="1:30" x14ac:dyDescent="0.25">
      <c r="A12" s="91" t="str">
        <f>IF(O12="","",SUBTOTAL(3,$O$7:O12))</f>
        <v/>
      </c>
      <c r="B12" s="91"/>
      <c r="C12" s="86"/>
      <c r="D12" s="93"/>
      <c r="E12" s="93"/>
      <c r="F12" s="93"/>
      <c r="G12" s="93"/>
      <c r="H12" s="93"/>
      <c r="I12" s="93"/>
      <c r="J12" s="93" t="s">
        <v>971</v>
      </c>
      <c r="K12" s="93"/>
      <c r="L12" s="93"/>
      <c r="M12" s="109"/>
      <c r="N12" s="109"/>
      <c r="O12" s="109"/>
      <c r="P12" s="109"/>
      <c r="Q12" s="109"/>
      <c r="R12" s="109"/>
      <c r="S12" s="167"/>
      <c r="T12" s="109"/>
      <c r="U12" s="109"/>
      <c r="V12" s="167"/>
      <c r="W12" s="93"/>
      <c r="X12" s="167">
        <f t="shared" si="0"/>
        <v>0</v>
      </c>
      <c r="Y12" s="109">
        <f t="shared" si="1"/>
        <v>0</v>
      </c>
      <c r="Z12" s="109"/>
    </row>
    <row r="13" spans="1:30" s="75" customFormat="1" ht="30" x14ac:dyDescent="0.25">
      <c r="A13" s="94">
        <f>IF(O13="","",SUBTOTAL(3,$O$7:O13))</f>
        <v>3</v>
      </c>
      <c r="B13" s="94"/>
      <c r="C13" s="95" t="s">
        <v>5</v>
      </c>
      <c r="D13" s="96" t="s">
        <v>334</v>
      </c>
      <c r="E13" s="96" t="s">
        <v>334</v>
      </c>
      <c r="F13" s="96" t="s">
        <v>4</v>
      </c>
      <c r="G13" s="96" t="s">
        <v>387</v>
      </c>
      <c r="H13" s="96">
        <v>899</v>
      </c>
      <c r="I13" s="96">
        <v>869</v>
      </c>
      <c r="J13" s="96" t="s">
        <v>972</v>
      </c>
      <c r="K13" s="96" t="s">
        <v>334</v>
      </c>
      <c r="L13" s="96">
        <f>[7]TH!$H$11</f>
        <v>3912500</v>
      </c>
      <c r="M13" s="110">
        <v>3500000</v>
      </c>
      <c r="N13" s="110">
        <f>I13*M13</f>
        <v>3041500000</v>
      </c>
      <c r="O13" s="110">
        <f>[8]TH!$F$10</f>
        <v>3500000</v>
      </c>
      <c r="P13" s="110">
        <f>'[9]Lớp 2'!$I$20</f>
        <v>4150000</v>
      </c>
      <c r="Q13" s="110">
        <f>[10]L2!$I$15</f>
        <v>4550000</v>
      </c>
      <c r="R13" s="110"/>
      <c r="S13" s="110">
        <v>3650000</v>
      </c>
      <c r="T13" s="110"/>
      <c r="U13" s="110">
        <v>4290000</v>
      </c>
      <c r="V13" s="110">
        <v>3950000</v>
      </c>
      <c r="W13" s="96"/>
      <c r="X13" s="110">
        <f t="shared" si="0"/>
        <v>3500000</v>
      </c>
      <c r="Y13" s="110">
        <f t="shared" si="1"/>
        <v>3041500000</v>
      </c>
      <c r="Z13" s="110"/>
    </row>
    <row r="14" spans="1:30" x14ac:dyDescent="0.25">
      <c r="A14" s="90" t="str">
        <f>IF(O14="","",SUBTOTAL(3,$O$7:O14))</f>
        <v/>
      </c>
      <c r="B14" s="90"/>
      <c r="C14" s="85"/>
      <c r="D14" s="92"/>
      <c r="E14" s="92"/>
      <c r="F14" s="92"/>
      <c r="G14" s="92"/>
      <c r="H14" s="92"/>
      <c r="I14" s="92"/>
      <c r="J14" s="92" t="s">
        <v>973</v>
      </c>
      <c r="K14" s="92" t="s">
        <v>334</v>
      </c>
      <c r="L14" s="92"/>
      <c r="M14" s="108"/>
      <c r="N14" s="108"/>
      <c r="O14" s="108"/>
      <c r="P14" s="108"/>
      <c r="Q14" s="108"/>
      <c r="R14" s="108"/>
      <c r="S14" s="166"/>
      <c r="T14" s="108"/>
      <c r="U14" s="108"/>
      <c r="V14" s="166"/>
      <c r="W14" s="92"/>
      <c r="X14" s="166">
        <f t="shared" si="0"/>
        <v>0</v>
      </c>
      <c r="Y14" s="108">
        <f t="shared" si="1"/>
        <v>0</v>
      </c>
      <c r="Z14" s="108"/>
    </row>
    <row r="15" spans="1:30" x14ac:dyDescent="0.25">
      <c r="A15" s="90" t="str">
        <f>IF(O15="","",SUBTOTAL(3,$O$7:O15))</f>
        <v/>
      </c>
      <c r="B15" s="90"/>
      <c r="C15" s="85"/>
      <c r="D15" s="92"/>
      <c r="E15" s="92"/>
      <c r="F15" s="92"/>
      <c r="G15" s="92"/>
      <c r="H15" s="92"/>
      <c r="I15" s="92"/>
      <c r="J15" s="92" t="s">
        <v>974</v>
      </c>
      <c r="K15" s="92" t="s">
        <v>334</v>
      </c>
      <c r="L15" s="92"/>
      <c r="M15" s="108"/>
      <c r="N15" s="108"/>
      <c r="O15" s="108"/>
      <c r="P15" s="108"/>
      <c r="Q15" s="108"/>
      <c r="R15" s="108"/>
      <c r="S15" s="166"/>
      <c r="T15" s="108"/>
      <c r="U15" s="108"/>
      <c r="V15" s="166"/>
      <c r="W15" s="92"/>
      <c r="X15" s="166">
        <f t="shared" si="0"/>
        <v>0</v>
      </c>
      <c r="Y15" s="108">
        <f t="shared" si="1"/>
        <v>0</v>
      </c>
      <c r="Z15" s="108"/>
    </row>
    <row r="16" spans="1:30" x14ac:dyDescent="0.25">
      <c r="A16" s="90" t="str">
        <f>IF(O16="","",SUBTOTAL(3,$O$7:O16))</f>
        <v/>
      </c>
      <c r="B16" s="90"/>
      <c r="C16" s="85"/>
      <c r="D16" s="92"/>
      <c r="E16" s="92"/>
      <c r="F16" s="92"/>
      <c r="G16" s="92"/>
      <c r="H16" s="92"/>
      <c r="I16" s="92"/>
      <c r="J16" s="92" t="s">
        <v>975</v>
      </c>
      <c r="K16" s="92" t="s">
        <v>334</v>
      </c>
      <c r="L16" s="92"/>
      <c r="M16" s="108"/>
      <c r="N16" s="108"/>
      <c r="O16" s="108"/>
      <c r="P16" s="108"/>
      <c r="Q16" s="108"/>
      <c r="R16" s="108"/>
      <c r="S16" s="166"/>
      <c r="T16" s="108"/>
      <c r="U16" s="108"/>
      <c r="V16" s="166"/>
      <c r="W16" s="92"/>
      <c r="X16" s="166">
        <f t="shared" si="0"/>
        <v>0</v>
      </c>
      <c r="Y16" s="108">
        <f t="shared" si="1"/>
        <v>0</v>
      </c>
      <c r="Z16" s="108"/>
    </row>
    <row r="17" spans="1:26" ht="30" x14ac:dyDescent="0.25">
      <c r="A17" s="90" t="str">
        <f>IF(O17="","",SUBTOTAL(3,$O$7:O17))</f>
        <v/>
      </c>
      <c r="B17" s="90"/>
      <c r="C17" s="85"/>
      <c r="D17" s="92"/>
      <c r="E17" s="92"/>
      <c r="F17" s="92"/>
      <c r="G17" s="92"/>
      <c r="H17" s="92"/>
      <c r="I17" s="92"/>
      <c r="J17" s="92" t="s">
        <v>976</v>
      </c>
      <c r="K17" s="92" t="s">
        <v>334</v>
      </c>
      <c r="L17" s="92"/>
      <c r="M17" s="108"/>
      <c r="N17" s="108"/>
      <c r="O17" s="108"/>
      <c r="P17" s="108"/>
      <c r="Q17" s="108"/>
      <c r="R17" s="108"/>
      <c r="S17" s="166"/>
      <c r="T17" s="108"/>
      <c r="U17" s="108"/>
      <c r="V17" s="166"/>
      <c r="W17" s="92"/>
      <c r="X17" s="166">
        <f t="shared" si="0"/>
        <v>0</v>
      </c>
      <c r="Y17" s="108">
        <f t="shared" si="1"/>
        <v>0</v>
      </c>
      <c r="Z17" s="108"/>
    </row>
    <row r="18" spans="1:26" ht="30" x14ac:dyDescent="0.25">
      <c r="A18" s="90" t="str">
        <f>IF(O18="","",SUBTOTAL(3,$O$7:O18))</f>
        <v/>
      </c>
      <c r="B18" s="90"/>
      <c r="C18" s="85"/>
      <c r="D18" s="92"/>
      <c r="E18" s="92"/>
      <c r="F18" s="92"/>
      <c r="G18" s="92"/>
      <c r="H18" s="92"/>
      <c r="I18" s="92"/>
      <c r="J18" s="92" t="s">
        <v>977</v>
      </c>
      <c r="K18" s="92" t="s">
        <v>334</v>
      </c>
      <c r="L18" s="92"/>
      <c r="M18" s="108"/>
      <c r="N18" s="108"/>
      <c r="O18" s="108"/>
      <c r="P18" s="108"/>
      <c r="Q18" s="108"/>
      <c r="R18" s="108"/>
      <c r="S18" s="166"/>
      <c r="T18" s="108"/>
      <c r="U18" s="108"/>
      <c r="V18" s="166"/>
      <c r="W18" s="92"/>
      <c r="X18" s="166">
        <f t="shared" si="0"/>
        <v>0</v>
      </c>
      <c r="Y18" s="108">
        <f t="shared" si="1"/>
        <v>0</v>
      </c>
      <c r="Z18" s="108"/>
    </row>
    <row r="19" spans="1:26" x14ac:dyDescent="0.25">
      <c r="A19" s="91"/>
      <c r="B19" s="91"/>
      <c r="C19" s="86"/>
      <c r="D19" s="93"/>
      <c r="E19" s="93"/>
      <c r="F19" s="93"/>
      <c r="G19" s="93"/>
      <c r="H19" s="93"/>
      <c r="I19" s="93"/>
      <c r="J19" s="93" t="s">
        <v>978</v>
      </c>
      <c r="K19" s="93" t="s">
        <v>334</v>
      </c>
      <c r="L19" s="93"/>
      <c r="M19" s="109"/>
      <c r="N19" s="109"/>
      <c r="O19" s="109"/>
      <c r="P19" s="109"/>
      <c r="Q19" s="109"/>
      <c r="R19" s="109"/>
      <c r="S19" s="167"/>
      <c r="T19" s="109"/>
      <c r="U19" s="109"/>
      <c r="V19" s="167"/>
      <c r="W19" s="93"/>
      <c r="X19" s="167">
        <f t="shared" si="0"/>
        <v>0</v>
      </c>
      <c r="Y19" s="109">
        <f t="shared" si="1"/>
        <v>0</v>
      </c>
      <c r="Z19" s="109"/>
    </row>
    <row r="20" spans="1:26" ht="30" x14ac:dyDescent="0.25">
      <c r="A20" s="67">
        <f>IF(O20="","",SUBTOTAL(3,$O$7:O20))</f>
        <v>4</v>
      </c>
      <c r="B20" s="67"/>
      <c r="C20" s="73" t="s">
        <v>7</v>
      </c>
      <c r="D20" s="69" t="s">
        <v>334</v>
      </c>
      <c r="E20" s="69"/>
      <c r="F20" s="69" t="s">
        <v>4</v>
      </c>
      <c r="G20" s="69" t="s">
        <v>387</v>
      </c>
      <c r="H20" s="69">
        <v>11672</v>
      </c>
      <c r="I20" s="69">
        <v>11312</v>
      </c>
      <c r="J20" s="69" t="s">
        <v>979</v>
      </c>
      <c r="K20" s="69" t="s">
        <v>334</v>
      </c>
      <c r="L20" s="69">
        <f>[7]TH!$H$12</f>
        <v>5461</v>
      </c>
      <c r="M20" s="105">
        <v>6000</v>
      </c>
      <c r="N20" s="105">
        <f t="shared" ref="N20:N22" si="2">I20*M20</f>
        <v>67872000</v>
      </c>
      <c r="O20" s="105">
        <f>[8]TH!$F$11</f>
        <v>6804</v>
      </c>
      <c r="P20" s="105">
        <f>'[9]Lớp 2'!$I$29</f>
        <v>6000</v>
      </c>
      <c r="Q20" s="105">
        <f>[10]L2!$I$24</f>
        <v>7600</v>
      </c>
      <c r="R20" s="105">
        <v>4200</v>
      </c>
      <c r="S20" s="106">
        <v>8019</v>
      </c>
      <c r="T20" s="105"/>
      <c r="U20" s="105">
        <v>12000</v>
      </c>
      <c r="V20" s="106">
        <v>7000</v>
      </c>
      <c r="W20" s="69"/>
      <c r="X20" s="106">
        <f t="shared" si="0"/>
        <v>4200</v>
      </c>
      <c r="Y20" s="105">
        <f t="shared" si="1"/>
        <v>47510400</v>
      </c>
      <c r="Z20" s="105"/>
    </row>
    <row r="21" spans="1:26" ht="45" x14ac:dyDescent="0.25">
      <c r="A21" s="67">
        <f>IF(O21="","",SUBTOTAL(3,$O$7:O21))</f>
        <v>5</v>
      </c>
      <c r="B21" s="67"/>
      <c r="C21" s="73" t="s">
        <v>8</v>
      </c>
      <c r="D21" s="69" t="s">
        <v>334</v>
      </c>
      <c r="E21" s="69"/>
      <c r="F21" s="69" t="s">
        <v>4</v>
      </c>
      <c r="G21" s="69" t="s">
        <v>387</v>
      </c>
      <c r="H21" s="69">
        <v>722</v>
      </c>
      <c r="I21" s="69">
        <f>[8]TH!$E$12</f>
        <v>722</v>
      </c>
      <c r="J21" s="69" t="s">
        <v>980</v>
      </c>
      <c r="K21" s="69"/>
      <c r="L21" s="69">
        <f>[7]TH!$H$13</f>
        <v>73693</v>
      </c>
      <c r="M21" s="105">
        <v>41160</v>
      </c>
      <c r="N21" s="105">
        <f t="shared" si="2"/>
        <v>29717520</v>
      </c>
      <c r="O21" s="105">
        <f>[8]TH!$F$12</f>
        <v>41160</v>
      </c>
      <c r="P21" s="105">
        <f>'[9]Lớp 2'!$I$31</f>
        <v>44000</v>
      </c>
      <c r="Q21" s="105">
        <f>[10]L2!$I$26</f>
        <v>50400</v>
      </c>
      <c r="R21" s="105"/>
      <c r="S21" s="106"/>
      <c r="T21" s="105"/>
      <c r="U21" s="105">
        <v>66000</v>
      </c>
      <c r="V21" s="106">
        <v>32400</v>
      </c>
      <c r="W21" s="69"/>
      <c r="X21" s="106">
        <f t="shared" si="0"/>
        <v>32400</v>
      </c>
      <c r="Y21" s="105">
        <f t="shared" si="1"/>
        <v>23392800</v>
      </c>
      <c r="Z21" s="105"/>
    </row>
    <row r="22" spans="1:26" ht="30" x14ac:dyDescent="0.25">
      <c r="A22" s="67">
        <f>IF(O22="","",SUBTOTAL(3,$O$7:O22))</f>
        <v>6</v>
      </c>
      <c r="B22" s="67"/>
      <c r="C22" s="73" t="s">
        <v>9</v>
      </c>
      <c r="D22" s="69" t="s">
        <v>334</v>
      </c>
      <c r="E22" s="69"/>
      <c r="F22" s="69" t="s">
        <v>4</v>
      </c>
      <c r="G22" s="69" t="s">
        <v>387</v>
      </c>
      <c r="H22" s="69">
        <v>139</v>
      </c>
      <c r="I22" s="69">
        <f>[8]TH!$E$13</f>
        <v>139</v>
      </c>
      <c r="J22" s="69" t="s">
        <v>981</v>
      </c>
      <c r="K22" s="69"/>
      <c r="L22" s="69">
        <f>[7]TH!$H$14</f>
        <v>861188</v>
      </c>
      <c r="M22" s="105">
        <v>727650</v>
      </c>
      <c r="N22" s="105">
        <f t="shared" si="2"/>
        <v>101143350</v>
      </c>
      <c r="O22" s="105">
        <f>[8]TH!$F$13</f>
        <v>727650</v>
      </c>
      <c r="P22" s="105">
        <f>'[9]Lớp 2'!$I$32</f>
        <v>1050000</v>
      </c>
      <c r="Q22" s="105">
        <f>[10]L2!$I$27</f>
        <v>945000</v>
      </c>
      <c r="R22" s="105"/>
      <c r="S22" s="106"/>
      <c r="T22" s="105"/>
      <c r="U22" s="105">
        <v>1850000</v>
      </c>
      <c r="V22" s="106">
        <v>780000</v>
      </c>
      <c r="W22" s="69"/>
      <c r="X22" s="106">
        <f t="shared" si="0"/>
        <v>727650</v>
      </c>
      <c r="Y22" s="105">
        <f t="shared" si="1"/>
        <v>101143350</v>
      </c>
      <c r="Z22" s="105"/>
    </row>
    <row r="23" spans="1:26" ht="30" x14ac:dyDescent="0.25">
      <c r="A23" s="88" t="str">
        <f>IF(O23="","",SUBTOTAL(3,$O$7:O23))</f>
        <v/>
      </c>
      <c r="B23" s="88"/>
      <c r="C23" s="84"/>
      <c r="D23" s="89"/>
      <c r="E23" s="89"/>
      <c r="F23" s="89"/>
      <c r="G23" s="69"/>
      <c r="H23" s="69"/>
      <c r="I23" s="89"/>
      <c r="J23" s="89" t="s">
        <v>982</v>
      </c>
      <c r="K23" s="69"/>
      <c r="L23" s="69"/>
      <c r="M23" s="107"/>
      <c r="N23" s="107"/>
      <c r="O23" s="107"/>
      <c r="P23" s="107"/>
      <c r="Q23" s="107"/>
      <c r="R23" s="107"/>
      <c r="S23" s="110"/>
      <c r="T23" s="107"/>
      <c r="U23" s="107"/>
      <c r="V23" s="110"/>
      <c r="W23" s="89"/>
      <c r="X23" s="110">
        <f t="shared" si="0"/>
        <v>0</v>
      </c>
      <c r="Y23" s="107">
        <f t="shared" si="1"/>
        <v>0</v>
      </c>
      <c r="Z23" s="107"/>
    </row>
    <row r="24" spans="1:26" x14ac:dyDescent="0.25">
      <c r="A24" s="90" t="str">
        <f>IF(O24="","",SUBTOTAL(3,$O$7:O24))</f>
        <v/>
      </c>
      <c r="B24" s="90"/>
      <c r="C24" s="85"/>
      <c r="D24" s="92"/>
      <c r="E24" s="92"/>
      <c r="F24" s="92"/>
      <c r="G24" s="69"/>
      <c r="H24" s="69"/>
      <c r="I24" s="92"/>
      <c r="J24" s="92" t="s">
        <v>983</v>
      </c>
      <c r="K24" s="69"/>
      <c r="L24" s="69"/>
      <c r="M24" s="108"/>
      <c r="N24" s="108"/>
      <c r="O24" s="108"/>
      <c r="P24" s="108"/>
      <c r="Q24" s="108"/>
      <c r="R24" s="108"/>
      <c r="S24" s="166"/>
      <c r="T24" s="108"/>
      <c r="U24" s="108"/>
      <c r="V24" s="166"/>
      <c r="W24" s="92"/>
      <c r="X24" s="166">
        <f t="shared" si="0"/>
        <v>0</v>
      </c>
      <c r="Y24" s="108">
        <f t="shared" si="1"/>
        <v>0</v>
      </c>
      <c r="Z24" s="108"/>
    </row>
    <row r="25" spans="1:26" ht="30" x14ac:dyDescent="0.25">
      <c r="A25" s="90" t="str">
        <f>IF(O25="","",SUBTOTAL(3,$O$7:O25))</f>
        <v/>
      </c>
      <c r="B25" s="90"/>
      <c r="C25" s="85"/>
      <c r="D25" s="92"/>
      <c r="E25" s="92"/>
      <c r="F25" s="92"/>
      <c r="G25" s="69"/>
      <c r="H25" s="69"/>
      <c r="I25" s="92"/>
      <c r="J25" s="92" t="s">
        <v>984</v>
      </c>
      <c r="K25" s="69"/>
      <c r="L25" s="69"/>
      <c r="M25" s="108"/>
      <c r="N25" s="108"/>
      <c r="O25" s="108"/>
      <c r="P25" s="108"/>
      <c r="Q25" s="108"/>
      <c r="R25" s="108"/>
      <c r="S25" s="166"/>
      <c r="T25" s="108"/>
      <c r="U25" s="108"/>
      <c r="V25" s="166"/>
      <c r="W25" s="92"/>
      <c r="X25" s="166">
        <f t="shared" si="0"/>
        <v>0</v>
      </c>
      <c r="Y25" s="108">
        <f t="shared" si="1"/>
        <v>0</v>
      </c>
      <c r="Z25" s="108"/>
    </row>
    <row r="26" spans="1:26" x14ac:dyDescent="0.25">
      <c r="A26" s="91" t="str">
        <f>IF(O26="","",SUBTOTAL(3,$O$7:O26))</f>
        <v/>
      </c>
      <c r="B26" s="91"/>
      <c r="C26" s="86"/>
      <c r="D26" s="93"/>
      <c r="E26" s="93"/>
      <c r="F26" s="93"/>
      <c r="G26" s="69"/>
      <c r="H26" s="69"/>
      <c r="I26" s="93"/>
      <c r="J26" s="93" t="s">
        <v>985</v>
      </c>
      <c r="K26" s="69"/>
      <c r="L26" s="69"/>
      <c r="M26" s="109"/>
      <c r="N26" s="109"/>
      <c r="O26" s="109"/>
      <c r="P26" s="109"/>
      <c r="Q26" s="109"/>
      <c r="R26" s="109"/>
      <c r="S26" s="167"/>
      <c r="T26" s="109"/>
      <c r="U26" s="109"/>
      <c r="V26" s="167"/>
      <c r="W26" s="93"/>
      <c r="X26" s="167">
        <f t="shared" si="0"/>
        <v>0</v>
      </c>
      <c r="Y26" s="109">
        <f t="shared" si="1"/>
        <v>0</v>
      </c>
      <c r="Z26" s="109"/>
    </row>
    <row r="27" spans="1:26" s="246" customFormat="1" ht="71.25" x14ac:dyDescent="0.2">
      <c r="A27" s="64">
        <f>IF(O27="","",SUBTOTAL(3,$O$7:O27))</f>
        <v>7</v>
      </c>
      <c r="B27" s="64"/>
      <c r="C27" s="68" t="s">
        <v>10</v>
      </c>
      <c r="D27" s="63" t="s">
        <v>334</v>
      </c>
      <c r="E27" s="63"/>
      <c r="F27" s="63" t="s">
        <v>4</v>
      </c>
      <c r="G27" s="63" t="s">
        <v>986</v>
      </c>
      <c r="H27" s="63">
        <v>149</v>
      </c>
      <c r="I27" s="63">
        <v>146</v>
      </c>
      <c r="J27" s="63" t="s">
        <v>987</v>
      </c>
      <c r="K27" s="63"/>
      <c r="L27" s="63">
        <f>[7]TH!$H$15</f>
        <v>1101100</v>
      </c>
      <c r="M27" s="103">
        <v>1680000</v>
      </c>
      <c r="N27" s="103">
        <f t="shared" ref="N27:N29" si="3">I27*M27</f>
        <v>245280000</v>
      </c>
      <c r="O27" s="103">
        <f>[8]TH!$F$14</f>
        <v>1680000</v>
      </c>
      <c r="P27" s="103"/>
      <c r="Q27" s="103"/>
      <c r="R27" s="103"/>
      <c r="S27" s="104"/>
      <c r="T27" s="103"/>
      <c r="U27" s="103">
        <v>2970000</v>
      </c>
      <c r="V27" s="104">
        <v>1424000</v>
      </c>
      <c r="W27" s="63" t="s">
        <v>1274</v>
      </c>
      <c r="X27" s="104"/>
      <c r="Y27" s="103">
        <f t="shared" si="1"/>
        <v>0</v>
      </c>
      <c r="Z27" s="196" t="s">
        <v>1302</v>
      </c>
    </row>
    <row r="28" spans="1:26" s="246" customFormat="1" ht="128.25" x14ac:dyDescent="0.2">
      <c r="A28" s="64">
        <f>IF(O28="","",SUBTOTAL(3,$O$7:O28))</f>
        <v>8</v>
      </c>
      <c r="B28" s="64"/>
      <c r="C28" s="68" t="s">
        <v>11</v>
      </c>
      <c r="D28" s="63" t="s">
        <v>334</v>
      </c>
      <c r="E28" s="63"/>
      <c r="F28" s="63" t="s">
        <v>12</v>
      </c>
      <c r="G28" s="63" t="s">
        <v>988</v>
      </c>
      <c r="H28" s="63">
        <v>125</v>
      </c>
      <c r="I28" s="63">
        <f>[8]TH!$E$15</f>
        <v>125</v>
      </c>
      <c r="J28" s="63" t="s">
        <v>989</v>
      </c>
      <c r="K28" s="63" t="s">
        <v>334</v>
      </c>
      <c r="L28" s="63">
        <f>[7]TH!$H$16</f>
        <v>11696000</v>
      </c>
      <c r="M28" s="103">
        <v>15500000</v>
      </c>
      <c r="N28" s="103">
        <f t="shared" si="3"/>
        <v>1937500000</v>
      </c>
      <c r="O28" s="103">
        <f>[8]TH!$F$15</f>
        <v>15500000</v>
      </c>
      <c r="P28" s="103"/>
      <c r="Q28" s="103"/>
      <c r="R28" s="103"/>
      <c r="S28" s="104"/>
      <c r="T28" s="103">
        <v>6037000</v>
      </c>
      <c r="U28" s="103">
        <v>10100000</v>
      </c>
      <c r="V28" s="104">
        <v>15450000</v>
      </c>
      <c r="W28" s="247" t="s">
        <v>1348</v>
      </c>
      <c r="X28" s="104"/>
      <c r="Y28" s="103">
        <f t="shared" si="1"/>
        <v>0</v>
      </c>
      <c r="Z28" s="196" t="s">
        <v>1302</v>
      </c>
    </row>
    <row r="29" spans="1:26" s="246" customFormat="1" ht="105" customHeight="1" x14ac:dyDescent="0.2">
      <c r="A29" s="64">
        <f>IF(O29="","",SUBTOTAL(3,$O$7:O29))</f>
        <v>9</v>
      </c>
      <c r="B29" s="64"/>
      <c r="C29" s="68" t="s">
        <v>13</v>
      </c>
      <c r="D29" s="63" t="s">
        <v>334</v>
      </c>
      <c r="E29" s="63"/>
      <c r="F29" s="63" t="s">
        <v>12</v>
      </c>
      <c r="G29" s="63" t="s">
        <v>387</v>
      </c>
      <c r="H29" s="63">
        <v>144</v>
      </c>
      <c r="I29" s="63">
        <f>[8]TH!$E$16</f>
        <v>144</v>
      </c>
      <c r="J29" s="63" t="s">
        <v>347</v>
      </c>
      <c r="K29" s="63"/>
      <c r="L29" s="63">
        <f>[7]TH!$H$17</f>
        <v>12564675</v>
      </c>
      <c r="M29" s="103">
        <v>16000000</v>
      </c>
      <c r="N29" s="103">
        <f t="shared" si="3"/>
        <v>2304000000</v>
      </c>
      <c r="O29" s="103">
        <f>[8]TH!$F$16</f>
        <v>16000000</v>
      </c>
      <c r="P29" s="103"/>
      <c r="Q29" s="103"/>
      <c r="R29" s="103"/>
      <c r="S29" s="104"/>
      <c r="T29" s="103"/>
      <c r="U29" s="103">
        <v>18200000</v>
      </c>
      <c r="V29" s="104">
        <v>19880000</v>
      </c>
      <c r="W29" s="247" t="s">
        <v>1328</v>
      </c>
      <c r="X29" s="104"/>
      <c r="Y29" s="103">
        <f t="shared" si="1"/>
        <v>0</v>
      </c>
      <c r="Z29" s="196" t="s">
        <v>1302</v>
      </c>
    </row>
    <row r="30" spans="1:26" x14ac:dyDescent="0.25">
      <c r="A30" s="88" t="str">
        <f>IF(O30="","",SUBTOTAL(3,$O$7:O30))</f>
        <v/>
      </c>
      <c r="B30" s="88"/>
      <c r="C30" s="84"/>
      <c r="D30" s="89"/>
      <c r="E30" s="89"/>
      <c r="F30" s="89"/>
      <c r="G30" s="69"/>
      <c r="H30" s="69"/>
      <c r="I30" s="89"/>
      <c r="J30" s="89" t="s">
        <v>348</v>
      </c>
      <c r="K30" s="69"/>
      <c r="L30" s="69"/>
      <c r="M30" s="107"/>
      <c r="N30" s="107"/>
      <c r="O30" s="107"/>
      <c r="P30" s="107"/>
      <c r="Q30" s="107"/>
      <c r="R30" s="107"/>
      <c r="S30" s="110"/>
      <c r="T30" s="107"/>
      <c r="U30" s="107"/>
      <c r="V30" s="110"/>
      <c r="W30" s="89"/>
      <c r="X30" s="110">
        <f t="shared" ref="X30:X38" si="4">MIN(O30:V30)</f>
        <v>0</v>
      </c>
      <c r="Y30" s="107">
        <f t="shared" si="1"/>
        <v>0</v>
      </c>
      <c r="Z30" s="107"/>
    </row>
    <row r="31" spans="1:26" ht="30" x14ac:dyDescent="0.25">
      <c r="A31" s="90" t="str">
        <f>IF(O31="","",SUBTOTAL(3,$O$7:O31))</f>
        <v/>
      </c>
      <c r="B31" s="90"/>
      <c r="C31" s="85"/>
      <c r="D31" s="92"/>
      <c r="E31" s="92"/>
      <c r="F31" s="92"/>
      <c r="G31" s="69"/>
      <c r="H31" s="69"/>
      <c r="I31" s="92"/>
      <c r="J31" s="92" t="s">
        <v>349</v>
      </c>
      <c r="K31" s="69"/>
      <c r="L31" s="69"/>
      <c r="M31" s="108"/>
      <c r="N31" s="108"/>
      <c r="O31" s="108"/>
      <c r="P31" s="108"/>
      <c r="Q31" s="108"/>
      <c r="R31" s="108"/>
      <c r="S31" s="166"/>
      <c r="T31" s="108"/>
      <c r="U31" s="108"/>
      <c r="V31" s="166"/>
      <c r="W31" s="92"/>
      <c r="X31" s="166">
        <f t="shared" si="4"/>
        <v>0</v>
      </c>
      <c r="Y31" s="108">
        <f t="shared" si="1"/>
        <v>0</v>
      </c>
      <c r="Z31" s="108"/>
    </row>
    <row r="32" spans="1:26" x14ac:dyDescent="0.25">
      <c r="A32" s="90" t="str">
        <f>IF(O32="","",SUBTOTAL(3,$O$7:O32))</f>
        <v/>
      </c>
      <c r="B32" s="90"/>
      <c r="C32" s="85"/>
      <c r="D32" s="92"/>
      <c r="E32" s="92"/>
      <c r="F32" s="92"/>
      <c r="G32" s="69"/>
      <c r="H32" s="69"/>
      <c r="I32" s="92"/>
      <c r="J32" s="92" t="s">
        <v>350</v>
      </c>
      <c r="K32" s="69"/>
      <c r="L32" s="69"/>
      <c r="M32" s="108"/>
      <c r="N32" s="108"/>
      <c r="O32" s="108"/>
      <c r="P32" s="108"/>
      <c r="Q32" s="108"/>
      <c r="R32" s="108"/>
      <c r="S32" s="166"/>
      <c r="T32" s="108"/>
      <c r="U32" s="108"/>
      <c r="V32" s="166"/>
      <c r="W32" s="92"/>
      <c r="X32" s="166">
        <f t="shared" si="4"/>
        <v>0</v>
      </c>
      <c r="Y32" s="108">
        <f t="shared" si="1"/>
        <v>0</v>
      </c>
      <c r="Z32" s="108"/>
    </row>
    <row r="33" spans="1:26" ht="30" x14ac:dyDescent="0.25">
      <c r="A33" s="90" t="str">
        <f>IF(O33="","",SUBTOTAL(3,$O$7:O33))</f>
        <v/>
      </c>
      <c r="B33" s="90"/>
      <c r="C33" s="85"/>
      <c r="D33" s="92"/>
      <c r="E33" s="92"/>
      <c r="F33" s="92"/>
      <c r="G33" s="69"/>
      <c r="H33" s="69"/>
      <c r="I33" s="92"/>
      <c r="J33" s="92" t="s">
        <v>351</v>
      </c>
      <c r="K33" s="69"/>
      <c r="L33" s="69"/>
      <c r="M33" s="108"/>
      <c r="N33" s="108"/>
      <c r="O33" s="108"/>
      <c r="P33" s="108"/>
      <c r="Q33" s="108"/>
      <c r="R33" s="108"/>
      <c r="S33" s="166"/>
      <c r="T33" s="108"/>
      <c r="U33" s="108"/>
      <c r="V33" s="166"/>
      <c r="W33" s="92"/>
      <c r="X33" s="166">
        <f t="shared" si="4"/>
        <v>0</v>
      </c>
      <c r="Y33" s="108">
        <f t="shared" si="1"/>
        <v>0</v>
      </c>
      <c r="Z33" s="108"/>
    </row>
    <row r="34" spans="1:26" x14ac:dyDescent="0.25">
      <c r="A34" s="90" t="str">
        <f>IF(O34="","",SUBTOTAL(3,$O$7:O34))</f>
        <v/>
      </c>
      <c r="B34" s="90"/>
      <c r="C34" s="85"/>
      <c r="D34" s="92"/>
      <c r="E34" s="92"/>
      <c r="F34" s="92"/>
      <c r="G34" s="69"/>
      <c r="H34" s="69"/>
      <c r="I34" s="92"/>
      <c r="J34" s="92" t="s">
        <v>352</v>
      </c>
      <c r="K34" s="69"/>
      <c r="L34" s="69"/>
      <c r="M34" s="108"/>
      <c r="N34" s="108"/>
      <c r="O34" s="108"/>
      <c r="P34" s="108"/>
      <c r="Q34" s="108"/>
      <c r="R34" s="108"/>
      <c r="S34" s="166"/>
      <c r="T34" s="108"/>
      <c r="U34" s="108"/>
      <c r="V34" s="166"/>
      <c r="W34" s="92"/>
      <c r="X34" s="166">
        <f t="shared" si="4"/>
        <v>0</v>
      </c>
      <c r="Y34" s="108">
        <f t="shared" si="1"/>
        <v>0</v>
      </c>
      <c r="Z34" s="108"/>
    </row>
    <row r="35" spans="1:26" ht="30" x14ac:dyDescent="0.25">
      <c r="A35" s="90" t="str">
        <f>IF(O35="","",SUBTOTAL(3,$O$7:O35))</f>
        <v/>
      </c>
      <c r="B35" s="90"/>
      <c r="C35" s="85"/>
      <c r="D35" s="92"/>
      <c r="E35" s="92"/>
      <c r="F35" s="92"/>
      <c r="G35" s="69"/>
      <c r="H35" s="69"/>
      <c r="I35" s="92"/>
      <c r="J35" s="92" t="s">
        <v>353</v>
      </c>
      <c r="K35" s="69"/>
      <c r="L35" s="69"/>
      <c r="M35" s="108"/>
      <c r="N35" s="108"/>
      <c r="O35" s="108"/>
      <c r="P35" s="108"/>
      <c r="Q35" s="108"/>
      <c r="R35" s="108"/>
      <c r="S35" s="166"/>
      <c r="T35" s="108"/>
      <c r="U35" s="108"/>
      <c r="V35" s="166"/>
      <c r="W35" s="92"/>
      <c r="X35" s="166">
        <f t="shared" si="4"/>
        <v>0</v>
      </c>
      <c r="Y35" s="108">
        <f t="shared" si="1"/>
        <v>0</v>
      </c>
      <c r="Z35" s="108"/>
    </row>
    <row r="36" spans="1:26" ht="45" x14ac:dyDescent="0.25">
      <c r="A36" s="90" t="str">
        <f>IF(O36="","",SUBTOTAL(3,$O$7:O36))</f>
        <v/>
      </c>
      <c r="B36" s="90"/>
      <c r="C36" s="85"/>
      <c r="D36" s="92"/>
      <c r="E36" s="92"/>
      <c r="F36" s="92"/>
      <c r="G36" s="69"/>
      <c r="H36" s="69"/>
      <c r="I36" s="92"/>
      <c r="J36" s="92" t="s">
        <v>354</v>
      </c>
      <c r="K36" s="69"/>
      <c r="L36" s="69"/>
      <c r="M36" s="108"/>
      <c r="N36" s="108"/>
      <c r="O36" s="108"/>
      <c r="P36" s="108"/>
      <c r="Q36" s="108"/>
      <c r="R36" s="108"/>
      <c r="S36" s="166"/>
      <c r="T36" s="108"/>
      <c r="U36" s="108"/>
      <c r="V36" s="166"/>
      <c r="W36" s="92"/>
      <c r="X36" s="166">
        <f t="shared" si="4"/>
        <v>0</v>
      </c>
      <c r="Y36" s="108">
        <f t="shared" si="1"/>
        <v>0</v>
      </c>
      <c r="Z36" s="108"/>
    </row>
    <row r="37" spans="1:26" x14ac:dyDescent="0.25">
      <c r="A37" s="90" t="str">
        <f>IF(O37="","",SUBTOTAL(3,$O$7:O37))</f>
        <v/>
      </c>
      <c r="B37" s="90"/>
      <c r="C37" s="85"/>
      <c r="D37" s="92"/>
      <c r="E37" s="92"/>
      <c r="F37" s="92"/>
      <c r="G37" s="69"/>
      <c r="H37" s="69"/>
      <c r="I37" s="92"/>
      <c r="J37" s="92" t="s">
        <v>355</v>
      </c>
      <c r="K37" s="69"/>
      <c r="L37" s="69"/>
      <c r="M37" s="108"/>
      <c r="N37" s="108"/>
      <c r="O37" s="108"/>
      <c r="P37" s="108"/>
      <c r="Q37" s="108"/>
      <c r="R37" s="108"/>
      <c r="S37" s="166"/>
      <c r="T37" s="108"/>
      <c r="U37" s="108"/>
      <c r="V37" s="166"/>
      <c r="W37" s="92"/>
      <c r="X37" s="166">
        <f t="shared" si="4"/>
        <v>0</v>
      </c>
      <c r="Y37" s="108">
        <f t="shared" si="1"/>
        <v>0</v>
      </c>
      <c r="Z37" s="108"/>
    </row>
    <row r="38" spans="1:26" ht="30" x14ac:dyDescent="0.25">
      <c r="A38" s="91" t="str">
        <f>IF(O38="","",SUBTOTAL(3,$O$7:O38))</f>
        <v/>
      </c>
      <c r="B38" s="91"/>
      <c r="C38" s="86"/>
      <c r="D38" s="93"/>
      <c r="E38" s="93"/>
      <c r="F38" s="93"/>
      <c r="G38" s="69"/>
      <c r="H38" s="69"/>
      <c r="I38" s="93"/>
      <c r="J38" s="93" t="s">
        <v>765</v>
      </c>
      <c r="K38" s="69"/>
      <c r="L38" s="69"/>
      <c r="M38" s="109"/>
      <c r="N38" s="109"/>
      <c r="O38" s="109"/>
      <c r="P38" s="109"/>
      <c r="Q38" s="109"/>
      <c r="R38" s="109"/>
      <c r="S38" s="167"/>
      <c r="T38" s="109"/>
      <c r="U38" s="109"/>
      <c r="V38" s="167"/>
      <c r="W38" s="93"/>
      <c r="X38" s="167">
        <f t="shared" si="4"/>
        <v>0</v>
      </c>
      <c r="Y38" s="109">
        <f t="shared" si="1"/>
        <v>0</v>
      </c>
      <c r="Z38" s="109"/>
    </row>
    <row r="39" spans="1:26" s="246" customFormat="1" ht="15" customHeight="1" x14ac:dyDescent="0.2">
      <c r="A39" s="248">
        <f>IF(O39="","",SUBTOTAL(3,$O$7:O39))</f>
        <v>10</v>
      </c>
      <c r="B39" s="248"/>
      <c r="C39" s="177" t="s">
        <v>14</v>
      </c>
      <c r="D39" s="179" t="s">
        <v>334</v>
      </c>
      <c r="E39" s="179"/>
      <c r="F39" s="179" t="s">
        <v>12</v>
      </c>
      <c r="G39" s="179"/>
      <c r="H39" s="179">
        <v>127</v>
      </c>
      <c r="I39" s="179">
        <v>126</v>
      </c>
      <c r="J39" s="179" t="s">
        <v>990</v>
      </c>
      <c r="K39" s="179" t="s">
        <v>334</v>
      </c>
      <c r="L39" s="179">
        <f>[7]TH!$H$18</f>
        <v>18933200</v>
      </c>
      <c r="M39" s="249">
        <v>18500000</v>
      </c>
      <c r="N39" s="249">
        <f>I39*M39</f>
        <v>2331000000</v>
      </c>
      <c r="O39" s="249">
        <f>[8]TH!$F$17</f>
        <v>18500000</v>
      </c>
      <c r="P39" s="249"/>
      <c r="Q39" s="249"/>
      <c r="R39" s="249"/>
      <c r="S39" s="250"/>
      <c r="T39" s="249"/>
      <c r="U39" s="249">
        <v>29000000</v>
      </c>
      <c r="V39" s="250">
        <v>29010000</v>
      </c>
      <c r="W39" s="179" t="s">
        <v>1276</v>
      </c>
      <c r="X39" s="250"/>
      <c r="Y39" s="249">
        <f t="shared" si="1"/>
        <v>0</v>
      </c>
      <c r="Z39" s="394" t="s">
        <v>1302</v>
      </c>
    </row>
    <row r="40" spans="1:26" s="246" customFormat="1" ht="14.25" x14ac:dyDescent="0.2">
      <c r="A40" s="251"/>
      <c r="B40" s="251"/>
      <c r="C40" s="252"/>
      <c r="D40" s="253"/>
      <c r="E40" s="253"/>
      <c r="F40" s="253"/>
      <c r="G40" s="253"/>
      <c r="H40" s="253"/>
      <c r="I40" s="253"/>
      <c r="J40" s="253" t="s">
        <v>991</v>
      </c>
      <c r="K40" s="253" t="s">
        <v>334</v>
      </c>
      <c r="L40" s="253"/>
      <c r="M40" s="254"/>
      <c r="N40" s="254"/>
      <c r="O40" s="254"/>
      <c r="P40" s="254"/>
      <c r="Q40" s="254"/>
      <c r="R40" s="254"/>
      <c r="S40" s="255"/>
      <c r="T40" s="254"/>
      <c r="U40" s="254"/>
      <c r="V40" s="255"/>
      <c r="W40" s="253"/>
      <c r="X40" s="255">
        <f>MIN(O40:V40)</f>
        <v>0</v>
      </c>
      <c r="Y40" s="254">
        <f t="shared" si="1"/>
        <v>0</v>
      </c>
      <c r="Z40" s="395"/>
    </row>
    <row r="41" spans="1:26" s="246" customFormat="1" ht="14.25" x14ac:dyDescent="0.2">
      <c r="A41" s="251" t="str">
        <f>IF(O41="","",SUBTOTAL(3,$O$7:O41))</f>
        <v/>
      </c>
      <c r="B41" s="251"/>
      <c r="C41" s="252"/>
      <c r="D41" s="253"/>
      <c r="E41" s="253"/>
      <c r="F41" s="253"/>
      <c r="G41" s="253"/>
      <c r="H41" s="253"/>
      <c r="I41" s="253"/>
      <c r="J41" s="253" t="s">
        <v>359</v>
      </c>
      <c r="K41" s="253" t="s">
        <v>334</v>
      </c>
      <c r="L41" s="253"/>
      <c r="M41" s="254"/>
      <c r="N41" s="254"/>
      <c r="O41" s="254"/>
      <c r="P41" s="254"/>
      <c r="Q41" s="254"/>
      <c r="R41" s="254"/>
      <c r="S41" s="255"/>
      <c r="T41" s="254"/>
      <c r="U41" s="254"/>
      <c r="V41" s="255"/>
      <c r="W41" s="253"/>
      <c r="X41" s="255">
        <f>MIN(O41:V41)</f>
        <v>0</v>
      </c>
      <c r="Y41" s="254">
        <f t="shared" si="1"/>
        <v>0</v>
      </c>
      <c r="Z41" s="395"/>
    </row>
    <row r="42" spans="1:26" s="246" customFormat="1" ht="28.5" x14ac:dyDescent="0.2">
      <c r="A42" s="251" t="str">
        <f>IF(O42="","",SUBTOTAL(3,$O$7:O42))</f>
        <v/>
      </c>
      <c r="B42" s="251"/>
      <c r="C42" s="252"/>
      <c r="D42" s="253"/>
      <c r="E42" s="253"/>
      <c r="F42" s="253"/>
      <c r="G42" s="253"/>
      <c r="H42" s="253"/>
      <c r="I42" s="253"/>
      <c r="J42" s="253" t="s">
        <v>360</v>
      </c>
      <c r="K42" s="253" t="s">
        <v>334</v>
      </c>
      <c r="L42" s="253"/>
      <c r="M42" s="254"/>
      <c r="N42" s="254"/>
      <c r="O42" s="254"/>
      <c r="P42" s="254"/>
      <c r="Q42" s="254"/>
      <c r="R42" s="254"/>
      <c r="S42" s="255"/>
      <c r="T42" s="254"/>
      <c r="U42" s="254"/>
      <c r="V42" s="255"/>
      <c r="W42" s="253"/>
      <c r="X42" s="255">
        <f>MIN(O42:V42)</f>
        <v>0</v>
      </c>
      <c r="Y42" s="254">
        <f t="shared" si="1"/>
        <v>0</v>
      </c>
      <c r="Z42" s="254"/>
    </row>
    <row r="43" spans="1:26" s="246" customFormat="1" ht="14.25" x14ac:dyDescent="0.2">
      <c r="A43" s="251" t="str">
        <f>IF(O43="","",SUBTOTAL(3,$O$7:O43))</f>
        <v/>
      </c>
      <c r="B43" s="251"/>
      <c r="C43" s="252"/>
      <c r="D43" s="253"/>
      <c r="E43" s="253"/>
      <c r="F43" s="253"/>
      <c r="G43" s="253"/>
      <c r="H43" s="253"/>
      <c r="I43" s="253"/>
      <c r="J43" s="253" t="s">
        <v>361</v>
      </c>
      <c r="K43" s="253" t="s">
        <v>334</v>
      </c>
      <c r="L43" s="253"/>
      <c r="M43" s="254"/>
      <c r="N43" s="254"/>
      <c r="O43" s="254"/>
      <c r="P43" s="254"/>
      <c r="Q43" s="254"/>
      <c r="R43" s="254"/>
      <c r="S43" s="255"/>
      <c r="T43" s="254"/>
      <c r="U43" s="254"/>
      <c r="V43" s="255"/>
      <c r="W43" s="253"/>
      <c r="X43" s="255">
        <f>MIN(O43:V43)</f>
        <v>0</v>
      </c>
      <c r="Y43" s="254">
        <f t="shared" si="1"/>
        <v>0</v>
      </c>
      <c r="Z43" s="254"/>
    </row>
    <row r="44" spans="1:26" s="246" customFormat="1" ht="28.5" x14ac:dyDescent="0.2">
      <c r="A44" s="256" t="str">
        <f>IF(O44="","",SUBTOTAL(3,$O$7:O44))</f>
        <v/>
      </c>
      <c r="B44" s="256"/>
      <c r="C44" s="178"/>
      <c r="D44" s="180"/>
      <c r="E44" s="180"/>
      <c r="F44" s="180"/>
      <c r="G44" s="180"/>
      <c r="H44" s="180"/>
      <c r="I44" s="180"/>
      <c r="J44" s="180" t="s">
        <v>362</v>
      </c>
      <c r="K44" s="180" t="s">
        <v>334</v>
      </c>
      <c r="L44" s="180"/>
      <c r="M44" s="257"/>
      <c r="N44" s="257"/>
      <c r="O44" s="257"/>
      <c r="P44" s="257"/>
      <c r="Q44" s="257"/>
      <c r="R44" s="257"/>
      <c r="S44" s="258"/>
      <c r="T44" s="257"/>
      <c r="U44" s="257"/>
      <c r="V44" s="258"/>
      <c r="W44" s="180"/>
      <c r="X44" s="258">
        <f>MIN(O44:V44)</f>
        <v>0</v>
      </c>
      <c r="Y44" s="257">
        <f t="shared" si="1"/>
        <v>0</v>
      </c>
      <c r="Z44" s="257"/>
    </row>
    <row r="45" spans="1:26" s="246" customFormat="1" ht="24.75" customHeight="1" x14ac:dyDescent="0.2">
      <c r="A45" s="248">
        <f>IF(O45="","",SUBTOTAL(3,$O$7:O45))</f>
        <v>11</v>
      </c>
      <c r="B45" s="248"/>
      <c r="C45" s="177" t="s">
        <v>15</v>
      </c>
      <c r="D45" s="179" t="s">
        <v>334</v>
      </c>
      <c r="E45" s="179" t="s">
        <v>334</v>
      </c>
      <c r="F45" s="179" t="s">
        <v>4</v>
      </c>
      <c r="G45" s="179" t="s">
        <v>988</v>
      </c>
      <c r="H45" s="179">
        <v>105</v>
      </c>
      <c r="I45" s="179">
        <f>[8]TH!$E$18</f>
        <v>105</v>
      </c>
      <c r="J45" s="179" t="s">
        <v>992</v>
      </c>
      <c r="K45" s="179"/>
      <c r="L45" s="179">
        <f>[7]TH!$H$19</f>
        <v>12648000</v>
      </c>
      <c r="M45" s="249">
        <v>12000000</v>
      </c>
      <c r="N45" s="249">
        <f>I45*M45</f>
        <v>1260000000</v>
      </c>
      <c r="O45" s="249">
        <f>[8]TH!$F$18</f>
        <v>12000000</v>
      </c>
      <c r="P45" s="249"/>
      <c r="Q45" s="249"/>
      <c r="R45" s="249">
        <v>19555556</v>
      </c>
      <c r="S45" s="250">
        <v>30000000</v>
      </c>
      <c r="T45" s="249"/>
      <c r="U45" s="249">
        <v>22000000</v>
      </c>
      <c r="V45" s="250">
        <v>18725000</v>
      </c>
      <c r="W45" s="179" t="s">
        <v>1277</v>
      </c>
      <c r="X45" s="250"/>
      <c r="Y45" s="249">
        <f t="shared" si="1"/>
        <v>0</v>
      </c>
      <c r="Z45" s="394" t="s">
        <v>1302</v>
      </c>
    </row>
    <row r="46" spans="1:26" s="246" customFormat="1" ht="39" customHeight="1" x14ac:dyDescent="0.2">
      <c r="A46" s="256" t="str">
        <f>IF(O46="","",SUBTOTAL(3,$O$7:O46))</f>
        <v/>
      </c>
      <c r="B46" s="256"/>
      <c r="C46" s="178"/>
      <c r="D46" s="180"/>
      <c r="E46" s="180"/>
      <c r="F46" s="180"/>
      <c r="G46" s="180"/>
      <c r="H46" s="180"/>
      <c r="I46" s="180"/>
      <c r="J46" s="180" t="s">
        <v>993</v>
      </c>
      <c r="K46" s="180"/>
      <c r="L46" s="180"/>
      <c r="M46" s="257"/>
      <c r="N46" s="257"/>
      <c r="O46" s="257"/>
      <c r="P46" s="257"/>
      <c r="Q46" s="257"/>
      <c r="R46" s="257"/>
      <c r="S46" s="258"/>
      <c r="T46" s="257"/>
      <c r="U46" s="257"/>
      <c r="V46" s="258"/>
      <c r="W46" s="180"/>
      <c r="X46" s="258">
        <f>MIN(O46:V46)</f>
        <v>0</v>
      </c>
      <c r="Y46" s="257">
        <f t="shared" si="1"/>
        <v>0</v>
      </c>
      <c r="Z46" s="396"/>
    </row>
    <row r="47" spans="1:26" s="246" customFormat="1" ht="20.25" customHeight="1" x14ac:dyDescent="0.2">
      <c r="A47" s="248">
        <f>IF(O47="","",SUBTOTAL(3,$O$7:O47))</f>
        <v>12</v>
      </c>
      <c r="B47" s="248"/>
      <c r="C47" s="177" t="s">
        <v>16</v>
      </c>
      <c r="D47" s="179" t="s">
        <v>334</v>
      </c>
      <c r="E47" s="179"/>
      <c r="F47" s="179" t="s">
        <v>4</v>
      </c>
      <c r="G47" s="179" t="s">
        <v>988</v>
      </c>
      <c r="H47" s="179">
        <v>64</v>
      </c>
      <c r="I47" s="179">
        <f>[8]TH!$E$19</f>
        <v>64</v>
      </c>
      <c r="J47" s="179" t="s">
        <v>956</v>
      </c>
      <c r="K47" s="179"/>
      <c r="L47" s="179">
        <f>[7]TH!$H$20</f>
        <v>4489350</v>
      </c>
      <c r="M47" s="249">
        <v>9000000</v>
      </c>
      <c r="N47" s="249">
        <f>I47*M47</f>
        <v>576000000</v>
      </c>
      <c r="O47" s="249">
        <f>[8]TH!$F$19</f>
        <v>9000000</v>
      </c>
      <c r="P47" s="249"/>
      <c r="Q47" s="249"/>
      <c r="R47" s="249"/>
      <c r="S47" s="250"/>
      <c r="T47" s="249"/>
      <c r="U47" s="249">
        <v>3500000</v>
      </c>
      <c r="V47" s="255">
        <v>6500000</v>
      </c>
      <c r="W47" s="179" t="s">
        <v>1278</v>
      </c>
      <c r="X47" s="250"/>
      <c r="Y47" s="249">
        <f t="shared" si="1"/>
        <v>0</v>
      </c>
      <c r="Z47" s="394" t="s">
        <v>1302</v>
      </c>
    </row>
    <row r="48" spans="1:26" s="246" customFormat="1" ht="14.25" x14ac:dyDescent="0.2">
      <c r="A48" s="251" t="str">
        <f>IF(O48="","",SUBTOTAL(3,$O$7:O48))</f>
        <v/>
      </c>
      <c r="B48" s="251"/>
      <c r="C48" s="252"/>
      <c r="D48" s="253"/>
      <c r="E48" s="253"/>
      <c r="F48" s="253"/>
      <c r="G48" s="253"/>
      <c r="H48" s="253"/>
      <c r="I48" s="253"/>
      <c r="J48" s="253" t="s">
        <v>368</v>
      </c>
      <c r="K48" s="253"/>
      <c r="L48" s="253"/>
      <c r="M48" s="254"/>
      <c r="N48" s="254"/>
      <c r="O48" s="254"/>
      <c r="P48" s="254"/>
      <c r="Q48" s="254"/>
      <c r="R48" s="254"/>
      <c r="S48" s="255"/>
      <c r="T48" s="254"/>
      <c r="U48" s="254"/>
      <c r="V48" s="255"/>
      <c r="W48" s="253"/>
      <c r="X48" s="255">
        <f>MIN(O48:V48)</f>
        <v>0</v>
      </c>
      <c r="Y48" s="254">
        <f t="shared" si="1"/>
        <v>0</v>
      </c>
      <c r="Z48" s="395"/>
    </row>
    <row r="49" spans="1:26" s="246" customFormat="1" ht="14.25" x14ac:dyDescent="0.2">
      <c r="A49" s="251" t="str">
        <f>IF(O49="","",SUBTOTAL(3,$O$7:O49))</f>
        <v/>
      </c>
      <c r="B49" s="251"/>
      <c r="C49" s="252"/>
      <c r="D49" s="253"/>
      <c r="E49" s="253"/>
      <c r="F49" s="253"/>
      <c r="G49" s="253"/>
      <c r="H49" s="253"/>
      <c r="I49" s="253"/>
      <c r="J49" s="253" t="s">
        <v>369</v>
      </c>
      <c r="K49" s="253"/>
      <c r="L49" s="253"/>
      <c r="M49" s="254"/>
      <c r="N49" s="254"/>
      <c r="O49" s="254"/>
      <c r="P49" s="254"/>
      <c r="Q49" s="254"/>
      <c r="R49" s="254"/>
      <c r="S49" s="255"/>
      <c r="T49" s="254"/>
      <c r="U49" s="254"/>
      <c r="V49" s="255"/>
      <c r="W49" s="253"/>
      <c r="X49" s="255">
        <f>MIN(O49:V49)</f>
        <v>0</v>
      </c>
      <c r="Y49" s="254">
        <f t="shared" si="1"/>
        <v>0</v>
      </c>
      <c r="Z49" s="395"/>
    </row>
    <row r="50" spans="1:26" s="246" customFormat="1" ht="14.25" x14ac:dyDescent="0.2">
      <c r="A50" s="251" t="str">
        <f>IF(O50="","",SUBTOTAL(3,$O$7:O50))</f>
        <v/>
      </c>
      <c r="B50" s="251"/>
      <c r="C50" s="252"/>
      <c r="D50" s="253"/>
      <c r="E50" s="253"/>
      <c r="F50" s="253"/>
      <c r="G50" s="253"/>
      <c r="H50" s="253"/>
      <c r="I50" s="253"/>
      <c r="J50" s="253" t="s">
        <v>370</v>
      </c>
      <c r="K50" s="253"/>
      <c r="L50" s="253"/>
      <c r="M50" s="254"/>
      <c r="N50" s="254"/>
      <c r="O50" s="254"/>
      <c r="P50" s="254"/>
      <c r="Q50" s="254"/>
      <c r="R50" s="254"/>
      <c r="S50" s="255"/>
      <c r="T50" s="254"/>
      <c r="U50" s="254"/>
      <c r="V50" s="255"/>
      <c r="W50" s="253"/>
      <c r="X50" s="255"/>
      <c r="Y50" s="254">
        <f t="shared" si="1"/>
        <v>0</v>
      </c>
      <c r="Z50" s="395"/>
    </row>
    <row r="51" spans="1:26" s="246" customFormat="1" ht="28.5" x14ac:dyDescent="0.2">
      <c r="A51" s="251" t="str">
        <f>IF(O51="","",SUBTOTAL(3,$O$7:O51))</f>
        <v/>
      </c>
      <c r="B51" s="251"/>
      <c r="C51" s="252"/>
      <c r="D51" s="253"/>
      <c r="E51" s="253"/>
      <c r="F51" s="253"/>
      <c r="G51" s="253"/>
      <c r="H51" s="253"/>
      <c r="I51" s="253"/>
      <c r="J51" s="253" t="s">
        <v>371</v>
      </c>
      <c r="K51" s="253"/>
      <c r="L51" s="253"/>
      <c r="M51" s="254"/>
      <c r="N51" s="254"/>
      <c r="O51" s="254"/>
      <c r="P51" s="254"/>
      <c r="Q51" s="254"/>
      <c r="R51" s="254"/>
      <c r="S51" s="255"/>
      <c r="T51" s="254"/>
      <c r="U51" s="254"/>
      <c r="V51" s="255"/>
      <c r="W51" s="253"/>
      <c r="X51" s="255">
        <f>MIN(O51:V51)</f>
        <v>0</v>
      </c>
      <c r="Y51" s="254">
        <f t="shared" si="1"/>
        <v>0</v>
      </c>
      <c r="Z51" s="395"/>
    </row>
    <row r="52" spans="1:26" s="246" customFormat="1" ht="14.25" x14ac:dyDescent="0.2">
      <c r="A52" s="251" t="str">
        <f>IF(O52="","",SUBTOTAL(3,$O$7:O52))</f>
        <v/>
      </c>
      <c r="B52" s="251"/>
      <c r="C52" s="252"/>
      <c r="D52" s="253"/>
      <c r="E52" s="253"/>
      <c r="F52" s="253"/>
      <c r="G52" s="253"/>
      <c r="H52" s="253"/>
      <c r="I52" s="253"/>
      <c r="J52" s="253" t="s">
        <v>372</v>
      </c>
      <c r="K52" s="253"/>
      <c r="L52" s="253"/>
      <c r="M52" s="254"/>
      <c r="N52" s="254"/>
      <c r="O52" s="254"/>
      <c r="P52" s="254"/>
      <c r="Q52" s="254"/>
      <c r="R52" s="254"/>
      <c r="S52" s="255"/>
      <c r="T52" s="254"/>
      <c r="U52" s="254"/>
      <c r="V52" s="255"/>
      <c r="W52" s="253"/>
      <c r="X52" s="255">
        <f>MIN(O52:V52)</f>
        <v>0</v>
      </c>
      <c r="Y52" s="254">
        <f t="shared" si="1"/>
        <v>0</v>
      </c>
      <c r="Z52" s="254"/>
    </row>
    <row r="53" spans="1:26" s="246" customFormat="1" ht="14.25" x14ac:dyDescent="0.2">
      <c r="A53" s="251" t="str">
        <f>IF(O53="","",SUBTOTAL(3,$O$7:O53))</f>
        <v/>
      </c>
      <c r="B53" s="251"/>
      <c r="C53" s="252"/>
      <c r="D53" s="253"/>
      <c r="E53" s="253"/>
      <c r="F53" s="253"/>
      <c r="G53" s="253"/>
      <c r="H53" s="253"/>
      <c r="I53" s="253"/>
      <c r="J53" s="253" t="s">
        <v>373</v>
      </c>
      <c r="K53" s="253"/>
      <c r="L53" s="253"/>
      <c r="M53" s="254"/>
      <c r="N53" s="254"/>
      <c r="O53" s="254"/>
      <c r="P53" s="254"/>
      <c r="Q53" s="254"/>
      <c r="R53" s="254"/>
      <c r="S53" s="255"/>
      <c r="T53" s="254"/>
      <c r="U53" s="254"/>
      <c r="V53" s="255"/>
      <c r="W53" s="253"/>
      <c r="X53" s="255">
        <f>MIN(O53:V53)</f>
        <v>0</v>
      </c>
      <c r="Y53" s="254">
        <f t="shared" si="1"/>
        <v>0</v>
      </c>
      <c r="Z53" s="254"/>
    </row>
    <row r="54" spans="1:26" s="246" customFormat="1" ht="14.25" x14ac:dyDescent="0.2">
      <c r="A54" s="251" t="str">
        <f>IF(O54="","",SUBTOTAL(3,$O$7:O54))</f>
        <v/>
      </c>
      <c r="B54" s="251"/>
      <c r="C54" s="252"/>
      <c r="D54" s="253"/>
      <c r="E54" s="253"/>
      <c r="F54" s="253"/>
      <c r="G54" s="253"/>
      <c r="H54" s="253"/>
      <c r="I54" s="253"/>
      <c r="J54" s="253" t="s">
        <v>374</v>
      </c>
      <c r="K54" s="253"/>
      <c r="L54" s="253"/>
      <c r="M54" s="254"/>
      <c r="N54" s="254"/>
      <c r="O54" s="254"/>
      <c r="P54" s="254"/>
      <c r="Q54" s="254"/>
      <c r="R54" s="254"/>
      <c r="S54" s="255"/>
      <c r="T54" s="254"/>
      <c r="U54" s="254"/>
      <c r="V54" s="255"/>
      <c r="W54" s="253"/>
      <c r="X54" s="255">
        <f>MIN(O54:V54)</f>
        <v>0</v>
      </c>
      <c r="Y54" s="254">
        <f t="shared" si="1"/>
        <v>0</v>
      </c>
      <c r="Z54" s="254"/>
    </row>
    <row r="55" spans="1:26" s="246" customFormat="1" ht="28.5" x14ac:dyDescent="0.2">
      <c r="A55" s="256" t="str">
        <f>IF(O55="","",SUBTOTAL(3,$O$7:O55))</f>
        <v/>
      </c>
      <c r="B55" s="256"/>
      <c r="C55" s="178"/>
      <c r="D55" s="180"/>
      <c r="E55" s="180"/>
      <c r="F55" s="180"/>
      <c r="G55" s="180"/>
      <c r="H55" s="180"/>
      <c r="I55" s="180"/>
      <c r="J55" s="180" t="s">
        <v>375</v>
      </c>
      <c r="K55" s="180"/>
      <c r="L55" s="180"/>
      <c r="M55" s="257"/>
      <c r="N55" s="257"/>
      <c r="O55" s="257"/>
      <c r="P55" s="257"/>
      <c r="Q55" s="257"/>
      <c r="R55" s="257"/>
      <c r="S55" s="258"/>
      <c r="T55" s="257"/>
      <c r="U55" s="257"/>
      <c r="V55" s="258"/>
      <c r="W55" s="180"/>
      <c r="X55" s="258">
        <f>MIN(O55:V55)</f>
        <v>0</v>
      </c>
      <c r="Y55" s="257">
        <f t="shared" si="1"/>
        <v>0</v>
      </c>
      <c r="Z55" s="257"/>
    </row>
    <row r="56" spans="1:26" s="246" customFormat="1" ht="13.9" customHeight="1" x14ac:dyDescent="0.2">
      <c r="A56" s="248">
        <f>IF(O56="","",SUBTOTAL(3,$O$7:O56))</f>
        <v>13</v>
      </c>
      <c r="B56" s="248"/>
      <c r="C56" s="177" t="s">
        <v>17</v>
      </c>
      <c r="D56" s="179" t="s">
        <v>334</v>
      </c>
      <c r="E56" s="179" t="s">
        <v>334</v>
      </c>
      <c r="F56" s="179" t="s">
        <v>4</v>
      </c>
      <c r="G56" s="179"/>
      <c r="H56" s="179">
        <v>168</v>
      </c>
      <c r="I56" s="179">
        <f>[8]TH!$E$20</f>
        <v>168</v>
      </c>
      <c r="J56" s="179" t="s">
        <v>377</v>
      </c>
      <c r="K56" s="179"/>
      <c r="L56" s="179">
        <f>[7]TH!$H$21</f>
        <v>1647525</v>
      </c>
      <c r="M56" s="249">
        <v>4000000</v>
      </c>
      <c r="N56" s="249">
        <f>I56*M56</f>
        <v>672000000</v>
      </c>
      <c r="O56" s="249">
        <f>[8]TH!$F$20</f>
        <v>4000000</v>
      </c>
      <c r="P56" s="249"/>
      <c r="Q56" s="249"/>
      <c r="R56" s="249">
        <v>1500000</v>
      </c>
      <c r="S56" s="250"/>
      <c r="T56" s="249"/>
      <c r="U56" s="249">
        <v>1210000</v>
      </c>
      <c r="V56" s="250">
        <v>520000</v>
      </c>
      <c r="W56" s="179" t="s">
        <v>1279</v>
      </c>
      <c r="X56" s="250"/>
      <c r="Y56" s="249">
        <f t="shared" si="1"/>
        <v>0</v>
      </c>
      <c r="Z56" s="394" t="s">
        <v>1302</v>
      </c>
    </row>
    <row r="57" spans="1:26" s="246" customFormat="1" ht="14.25" x14ac:dyDescent="0.2">
      <c r="A57" s="251" t="str">
        <f>IF(O57="","",SUBTOTAL(3,$O$7:O57))</f>
        <v/>
      </c>
      <c r="B57" s="251"/>
      <c r="C57" s="252"/>
      <c r="D57" s="253"/>
      <c r="E57" s="253"/>
      <c r="F57" s="253"/>
      <c r="G57" s="253"/>
      <c r="H57" s="253"/>
      <c r="I57" s="253"/>
      <c r="J57" s="253" t="s">
        <v>378</v>
      </c>
      <c r="K57" s="253"/>
      <c r="L57" s="253"/>
      <c r="M57" s="254"/>
      <c r="N57" s="254"/>
      <c r="O57" s="254"/>
      <c r="P57" s="254"/>
      <c r="Q57" s="254"/>
      <c r="R57" s="254"/>
      <c r="S57" s="255"/>
      <c r="T57" s="254"/>
      <c r="U57" s="254"/>
      <c r="V57" s="255"/>
      <c r="W57" s="253"/>
      <c r="X57" s="255">
        <f>MIN(O57:V57)</f>
        <v>0</v>
      </c>
      <c r="Y57" s="254">
        <f t="shared" si="1"/>
        <v>0</v>
      </c>
      <c r="Z57" s="395"/>
    </row>
    <row r="58" spans="1:26" s="246" customFormat="1" ht="14.25" x14ac:dyDescent="0.2">
      <c r="A58" s="251" t="str">
        <f>IF(O58="","",SUBTOTAL(3,$O$7:O58))</f>
        <v/>
      </c>
      <c r="B58" s="251"/>
      <c r="C58" s="252"/>
      <c r="D58" s="253"/>
      <c r="E58" s="253"/>
      <c r="F58" s="253"/>
      <c r="G58" s="253"/>
      <c r="H58" s="253"/>
      <c r="I58" s="253"/>
      <c r="J58" s="253" t="s">
        <v>379</v>
      </c>
      <c r="K58" s="253"/>
      <c r="L58" s="253"/>
      <c r="M58" s="254"/>
      <c r="N58" s="254"/>
      <c r="O58" s="254"/>
      <c r="P58" s="254"/>
      <c r="Q58" s="254"/>
      <c r="R58" s="254"/>
      <c r="S58" s="255"/>
      <c r="T58" s="254"/>
      <c r="U58" s="254"/>
      <c r="V58" s="255"/>
      <c r="W58" s="253"/>
      <c r="X58" s="255">
        <f>MIN(O58:V58)</f>
        <v>0</v>
      </c>
      <c r="Y58" s="254">
        <f t="shared" si="1"/>
        <v>0</v>
      </c>
      <c r="Z58" s="395"/>
    </row>
    <row r="59" spans="1:26" s="246" customFormat="1" ht="14.25" x14ac:dyDescent="0.2">
      <c r="A59" s="256" t="str">
        <f>IF(O59="","",SUBTOTAL(3,$O$7:O59))</f>
        <v/>
      </c>
      <c r="B59" s="256"/>
      <c r="C59" s="178"/>
      <c r="D59" s="180"/>
      <c r="E59" s="180"/>
      <c r="F59" s="180"/>
      <c r="G59" s="180"/>
      <c r="H59" s="180"/>
      <c r="I59" s="180"/>
      <c r="J59" s="180" t="s">
        <v>381</v>
      </c>
      <c r="K59" s="180"/>
      <c r="L59" s="180"/>
      <c r="M59" s="257"/>
      <c r="N59" s="257"/>
      <c r="O59" s="257"/>
      <c r="P59" s="257"/>
      <c r="Q59" s="257"/>
      <c r="R59" s="257"/>
      <c r="S59" s="258"/>
      <c r="T59" s="257"/>
      <c r="U59" s="257"/>
      <c r="V59" s="258"/>
      <c r="W59" s="180"/>
      <c r="X59" s="258">
        <f>MIN(O59:V59)</f>
        <v>0</v>
      </c>
      <c r="Y59" s="257">
        <f t="shared" si="1"/>
        <v>0</v>
      </c>
      <c r="Z59" s="396"/>
    </row>
    <row r="60" spans="1:26" s="246" customFormat="1" ht="13.9" customHeight="1" x14ac:dyDescent="0.2">
      <c r="A60" s="248">
        <f>IF(O60="","",SUBTOTAL(3,$O$7:O60))</f>
        <v>14</v>
      </c>
      <c r="B60" s="248"/>
      <c r="C60" s="177" t="s">
        <v>18</v>
      </c>
      <c r="D60" s="179"/>
      <c r="E60" s="179" t="s">
        <v>334</v>
      </c>
      <c r="F60" s="179" t="s">
        <v>19</v>
      </c>
      <c r="G60" s="179"/>
      <c r="H60" s="179">
        <v>179</v>
      </c>
      <c r="I60" s="179">
        <f>[8]TH!$E$21</f>
        <v>179</v>
      </c>
      <c r="J60" s="179" t="s">
        <v>382</v>
      </c>
      <c r="K60" s="179"/>
      <c r="L60" s="179">
        <f>[7]TH!$H$22</f>
        <v>860725</v>
      </c>
      <c r="M60" s="249">
        <v>937439.99999999988</v>
      </c>
      <c r="N60" s="249">
        <f>I60*M60</f>
        <v>167801759.99999997</v>
      </c>
      <c r="O60" s="249">
        <f>[8]TH!$F$21</f>
        <v>937439.99999999988</v>
      </c>
      <c r="P60" s="249"/>
      <c r="Q60" s="249"/>
      <c r="R60" s="249">
        <v>1700000</v>
      </c>
      <c r="S60" s="250"/>
      <c r="T60" s="249"/>
      <c r="U60" s="249">
        <v>1870000</v>
      </c>
      <c r="V60" s="250">
        <v>520000</v>
      </c>
      <c r="W60" s="179" t="s">
        <v>1280</v>
      </c>
      <c r="X60" s="250"/>
      <c r="Y60" s="249">
        <f t="shared" si="1"/>
        <v>0</v>
      </c>
      <c r="Z60" s="394" t="s">
        <v>1302</v>
      </c>
    </row>
    <row r="61" spans="1:26" s="246" customFormat="1" ht="14.25" x14ac:dyDescent="0.2">
      <c r="A61" s="251" t="str">
        <f>IF(O61="","",SUBTOTAL(3,$O$7:O61))</f>
        <v/>
      </c>
      <c r="B61" s="251"/>
      <c r="C61" s="252"/>
      <c r="D61" s="253"/>
      <c r="E61" s="253"/>
      <c r="F61" s="253"/>
      <c r="G61" s="253"/>
      <c r="H61" s="253"/>
      <c r="I61" s="253"/>
      <c r="J61" s="253" t="s">
        <v>383</v>
      </c>
      <c r="K61" s="253"/>
      <c r="L61" s="253"/>
      <c r="M61" s="254"/>
      <c r="N61" s="254"/>
      <c r="O61" s="254"/>
      <c r="P61" s="254"/>
      <c r="Q61" s="254"/>
      <c r="R61" s="254"/>
      <c r="S61" s="255"/>
      <c r="T61" s="254"/>
      <c r="U61" s="254"/>
      <c r="V61" s="255"/>
      <c r="W61" s="253"/>
      <c r="X61" s="255">
        <f t="shared" ref="X61:X92" si="5">MIN(O61:V61)</f>
        <v>0</v>
      </c>
      <c r="Y61" s="254">
        <f t="shared" si="1"/>
        <v>0</v>
      </c>
      <c r="Z61" s="395"/>
    </row>
    <row r="62" spans="1:26" s="246" customFormat="1" ht="14.25" x14ac:dyDescent="0.2">
      <c r="A62" s="251" t="str">
        <f>IF(O62="","",SUBTOTAL(3,$O$7:O62))</f>
        <v/>
      </c>
      <c r="B62" s="251"/>
      <c r="C62" s="252"/>
      <c r="D62" s="253"/>
      <c r="E62" s="253"/>
      <c r="F62" s="253"/>
      <c r="G62" s="253"/>
      <c r="H62" s="253"/>
      <c r="I62" s="253"/>
      <c r="J62" s="253" t="s">
        <v>384</v>
      </c>
      <c r="K62" s="253"/>
      <c r="L62" s="253"/>
      <c r="M62" s="254"/>
      <c r="N62" s="254"/>
      <c r="O62" s="254"/>
      <c r="P62" s="254"/>
      <c r="Q62" s="254"/>
      <c r="R62" s="254"/>
      <c r="S62" s="255"/>
      <c r="T62" s="254"/>
      <c r="U62" s="254"/>
      <c r="V62" s="255"/>
      <c r="W62" s="253"/>
      <c r="X62" s="255">
        <f t="shared" si="5"/>
        <v>0</v>
      </c>
      <c r="Y62" s="254">
        <f t="shared" si="1"/>
        <v>0</v>
      </c>
      <c r="Z62" s="395"/>
    </row>
    <row r="63" spans="1:26" s="246" customFormat="1" ht="14.25" x14ac:dyDescent="0.2">
      <c r="A63" s="251" t="str">
        <f>IF(O63="","",SUBTOTAL(3,$O$7:O63))</f>
        <v/>
      </c>
      <c r="B63" s="251"/>
      <c r="C63" s="252"/>
      <c r="D63" s="253"/>
      <c r="E63" s="253"/>
      <c r="F63" s="253"/>
      <c r="G63" s="253"/>
      <c r="H63" s="253"/>
      <c r="I63" s="253"/>
      <c r="J63" s="253" t="s">
        <v>385</v>
      </c>
      <c r="K63" s="253"/>
      <c r="L63" s="253"/>
      <c r="M63" s="254"/>
      <c r="N63" s="254"/>
      <c r="O63" s="254"/>
      <c r="P63" s="254"/>
      <c r="Q63" s="254"/>
      <c r="R63" s="254"/>
      <c r="S63" s="255"/>
      <c r="T63" s="254"/>
      <c r="U63" s="254"/>
      <c r="V63" s="255"/>
      <c r="W63" s="253"/>
      <c r="X63" s="255">
        <f t="shared" si="5"/>
        <v>0</v>
      </c>
      <c r="Y63" s="254">
        <f t="shared" si="1"/>
        <v>0</v>
      </c>
      <c r="Z63" s="395"/>
    </row>
    <row r="64" spans="1:26" s="246" customFormat="1" ht="14.25" x14ac:dyDescent="0.2">
      <c r="A64" s="256" t="str">
        <f>IF(O64="","",SUBTOTAL(3,$O$7:O64))</f>
        <v/>
      </c>
      <c r="B64" s="256"/>
      <c r="C64" s="178"/>
      <c r="D64" s="180"/>
      <c r="E64" s="180"/>
      <c r="F64" s="180"/>
      <c r="G64" s="180"/>
      <c r="H64" s="180"/>
      <c r="I64" s="180"/>
      <c r="J64" s="180" t="s">
        <v>386</v>
      </c>
      <c r="K64" s="180"/>
      <c r="L64" s="180"/>
      <c r="M64" s="257"/>
      <c r="N64" s="257"/>
      <c r="O64" s="257"/>
      <c r="P64" s="257"/>
      <c r="Q64" s="257"/>
      <c r="R64" s="257"/>
      <c r="S64" s="258"/>
      <c r="T64" s="257"/>
      <c r="U64" s="257"/>
      <c r="V64" s="258"/>
      <c r="W64" s="180"/>
      <c r="X64" s="258">
        <f t="shared" si="5"/>
        <v>0</v>
      </c>
      <c r="Y64" s="257">
        <f t="shared" si="1"/>
        <v>0</v>
      </c>
      <c r="Z64" s="396"/>
    </row>
    <row r="65" spans="1:26" x14ac:dyDescent="0.25">
      <c r="A65" s="67" t="str">
        <f>IF(O65="","",SUBTOTAL(3,$O$7:O65))</f>
        <v/>
      </c>
      <c r="B65" s="67"/>
      <c r="C65" s="73" t="s">
        <v>994</v>
      </c>
      <c r="D65" s="69"/>
      <c r="E65" s="69"/>
      <c r="F65" s="69"/>
      <c r="G65" s="69"/>
      <c r="H65" s="69"/>
      <c r="I65" s="69"/>
      <c r="J65" s="69"/>
      <c r="K65" s="69"/>
      <c r="L65" s="69"/>
      <c r="M65" s="105"/>
      <c r="N65" s="105"/>
      <c r="O65" s="105"/>
      <c r="P65" s="105"/>
      <c r="Q65" s="105"/>
      <c r="R65" s="105"/>
      <c r="S65" s="106"/>
      <c r="T65" s="105"/>
      <c r="U65" s="105"/>
      <c r="V65" s="106"/>
      <c r="W65" s="69"/>
      <c r="X65" s="106">
        <f t="shared" si="5"/>
        <v>0</v>
      </c>
      <c r="Y65" s="105">
        <f t="shared" si="1"/>
        <v>0</v>
      </c>
      <c r="Z65" s="105"/>
    </row>
    <row r="66" spans="1:26" ht="13.9" customHeight="1" x14ac:dyDescent="0.25">
      <c r="A66" s="67"/>
      <c r="B66" s="67"/>
      <c r="C66" s="73"/>
      <c r="D66" s="69"/>
      <c r="E66" s="69"/>
      <c r="F66" s="69"/>
      <c r="G66" s="69"/>
      <c r="H66" s="69"/>
      <c r="I66" s="69"/>
      <c r="J66" s="69"/>
      <c r="K66" s="69"/>
      <c r="L66" s="69"/>
      <c r="M66" s="105"/>
      <c r="N66" s="105"/>
      <c r="O66" s="105" t="s">
        <v>995</v>
      </c>
      <c r="P66" s="105" t="s">
        <v>909</v>
      </c>
      <c r="Q66" s="105" t="s">
        <v>911</v>
      </c>
      <c r="R66" s="105"/>
      <c r="S66" s="106"/>
      <c r="T66" s="105"/>
      <c r="U66" s="105"/>
      <c r="V66" s="106"/>
      <c r="W66" s="69"/>
      <c r="X66" s="106">
        <f t="shared" si="5"/>
        <v>0</v>
      </c>
      <c r="Y66" s="105">
        <f t="shared" si="1"/>
        <v>0</v>
      </c>
      <c r="Z66" s="105"/>
    </row>
    <row r="67" spans="1:26" x14ac:dyDescent="0.25">
      <c r="A67" s="67" t="str">
        <f>IF(O67="","",SUBTOTAL(3,$O$7:O67))</f>
        <v/>
      </c>
      <c r="B67" s="64" t="s">
        <v>34</v>
      </c>
      <c r="C67" s="68" t="s">
        <v>996</v>
      </c>
      <c r="D67" s="69"/>
      <c r="E67" s="69"/>
      <c r="F67" s="69"/>
      <c r="G67" s="69"/>
      <c r="H67" s="69"/>
      <c r="I67" s="69"/>
      <c r="J67" s="69"/>
      <c r="K67" s="69"/>
      <c r="L67" s="69"/>
      <c r="M67" s="105"/>
      <c r="N67" s="105"/>
      <c r="O67" s="105"/>
      <c r="P67" s="105"/>
      <c r="Q67" s="105"/>
      <c r="R67" s="105"/>
      <c r="S67" s="106"/>
      <c r="T67" s="105"/>
      <c r="U67" s="105"/>
      <c r="V67" s="106"/>
      <c r="W67" s="69"/>
      <c r="X67" s="106">
        <f t="shared" si="5"/>
        <v>0</v>
      </c>
      <c r="Y67" s="105">
        <f t="shared" si="1"/>
        <v>0</v>
      </c>
      <c r="Z67" s="105"/>
    </row>
    <row r="68" spans="1:26" x14ac:dyDescent="0.25">
      <c r="A68" s="67" t="str">
        <f>IF(O68="","",SUBTOTAL(3,$O$7:O68))</f>
        <v/>
      </c>
      <c r="B68" s="64" t="s">
        <v>21</v>
      </c>
      <c r="C68" s="68" t="s">
        <v>997</v>
      </c>
      <c r="D68" s="69"/>
      <c r="E68" s="69"/>
      <c r="F68" s="69"/>
      <c r="G68" s="69"/>
      <c r="H68" s="69"/>
      <c r="I68" s="69"/>
      <c r="J68" s="69"/>
      <c r="K68" s="69"/>
      <c r="L68" s="69"/>
      <c r="M68" s="105"/>
      <c r="N68" s="105"/>
      <c r="O68" s="105"/>
      <c r="P68" s="105"/>
      <c r="Q68" s="105"/>
      <c r="R68" s="105"/>
      <c r="S68" s="106"/>
      <c r="T68" s="105"/>
      <c r="U68" s="105"/>
      <c r="V68" s="106"/>
      <c r="W68" s="69"/>
      <c r="X68" s="106">
        <f t="shared" si="5"/>
        <v>0</v>
      </c>
      <c r="Y68" s="105">
        <f t="shared" si="1"/>
        <v>0</v>
      </c>
      <c r="Z68" s="105"/>
    </row>
    <row r="69" spans="1:26" ht="60.75" customHeight="1" x14ac:dyDescent="0.25">
      <c r="A69" s="88">
        <f>IF(O69="","",SUBTOTAL(3,$O$7:O69))</f>
        <v>16</v>
      </c>
      <c r="B69" s="88"/>
      <c r="C69" s="84" t="s">
        <v>998</v>
      </c>
      <c r="D69" s="89" t="s">
        <v>334</v>
      </c>
      <c r="E69" s="89" t="s">
        <v>334</v>
      </c>
      <c r="F69" s="89" t="s">
        <v>12</v>
      </c>
      <c r="G69" s="89" t="s">
        <v>387</v>
      </c>
      <c r="H69" s="89">
        <v>725</v>
      </c>
      <c r="I69" s="89">
        <v>669</v>
      </c>
      <c r="J69" s="89" t="s">
        <v>999</v>
      </c>
      <c r="K69" s="89"/>
      <c r="L69" s="89">
        <f>[7]TH!$H$26</f>
        <v>145520</v>
      </c>
      <c r="M69" s="107">
        <v>132300</v>
      </c>
      <c r="N69" s="107">
        <f>I69*M69</f>
        <v>88508700</v>
      </c>
      <c r="O69" s="107">
        <f>[8]TH!$F$25</f>
        <v>132300</v>
      </c>
      <c r="P69" s="107">
        <f>'[9]Lớp 2'!$I$40</f>
        <v>170000</v>
      </c>
      <c r="Q69" s="107">
        <f>[10]L2!$I$35</f>
        <v>161900</v>
      </c>
      <c r="R69" s="107">
        <v>216800</v>
      </c>
      <c r="S69" s="110">
        <v>155925</v>
      </c>
      <c r="T69" s="107"/>
      <c r="U69" s="107">
        <v>204000</v>
      </c>
      <c r="V69" s="110">
        <v>136000</v>
      </c>
      <c r="W69" s="89"/>
      <c r="X69" s="110">
        <f t="shared" si="5"/>
        <v>132300</v>
      </c>
      <c r="Y69" s="107">
        <f t="shared" si="1"/>
        <v>88508700</v>
      </c>
      <c r="Z69" s="107"/>
    </row>
    <row r="70" spans="1:26" x14ac:dyDescent="0.25">
      <c r="A70" s="90" t="str">
        <f>IF(O70="","",SUBTOTAL(3,$O$7:O70))</f>
        <v/>
      </c>
      <c r="B70" s="90"/>
      <c r="C70" s="85"/>
      <c r="D70" s="92"/>
      <c r="E70" s="92"/>
      <c r="F70" s="92"/>
      <c r="G70" s="92"/>
      <c r="H70" s="92"/>
      <c r="I70" s="92"/>
      <c r="J70" s="92" t="s">
        <v>1000</v>
      </c>
      <c r="K70" s="92"/>
      <c r="L70" s="92"/>
      <c r="M70" s="108"/>
      <c r="N70" s="108"/>
      <c r="O70" s="108"/>
      <c r="P70" s="108"/>
      <c r="Q70" s="108"/>
      <c r="R70" s="108"/>
      <c r="S70" s="166"/>
      <c r="T70" s="108"/>
      <c r="U70" s="108"/>
      <c r="V70" s="166"/>
      <c r="W70" s="92"/>
      <c r="X70" s="166">
        <f t="shared" si="5"/>
        <v>0</v>
      </c>
      <c r="Y70" s="108">
        <f t="shared" si="1"/>
        <v>0</v>
      </c>
      <c r="Z70" s="108"/>
    </row>
    <row r="71" spans="1:26" x14ac:dyDescent="0.25">
      <c r="A71" s="90" t="str">
        <f>IF(O71="","",SUBTOTAL(3,$O$7:O71))</f>
        <v/>
      </c>
      <c r="B71" s="90"/>
      <c r="C71" s="85"/>
      <c r="D71" s="92"/>
      <c r="E71" s="92"/>
      <c r="F71" s="92"/>
      <c r="G71" s="92"/>
      <c r="H71" s="92"/>
      <c r="I71" s="92"/>
      <c r="J71" s="92" t="s">
        <v>1001</v>
      </c>
      <c r="K71" s="92"/>
      <c r="L71" s="92"/>
      <c r="M71" s="108"/>
      <c r="N71" s="108"/>
      <c r="O71" s="108"/>
      <c r="P71" s="108"/>
      <c r="Q71" s="108"/>
      <c r="R71" s="108"/>
      <c r="S71" s="166"/>
      <c r="T71" s="108"/>
      <c r="U71" s="108"/>
      <c r="V71" s="166"/>
      <c r="W71" s="92"/>
      <c r="X71" s="166">
        <f t="shared" si="5"/>
        <v>0</v>
      </c>
      <c r="Y71" s="108">
        <f t="shared" ref="Y71:Y134" si="6">I71*X71</f>
        <v>0</v>
      </c>
      <c r="Z71" s="108"/>
    </row>
    <row r="72" spans="1:26" ht="60" x14ac:dyDescent="0.25">
      <c r="A72" s="91" t="str">
        <f>IF(O72="","",SUBTOTAL(3,$O$7:O72))</f>
        <v/>
      </c>
      <c r="B72" s="91"/>
      <c r="C72" s="86"/>
      <c r="D72" s="93"/>
      <c r="E72" s="93"/>
      <c r="F72" s="93"/>
      <c r="G72" s="93"/>
      <c r="H72" s="93"/>
      <c r="I72" s="93"/>
      <c r="J72" s="93" t="s">
        <v>1002</v>
      </c>
      <c r="K72" s="93"/>
      <c r="L72" s="93"/>
      <c r="M72" s="109"/>
      <c r="N72" s="109"/>
      <c r="O72" s="109"/>
      <c r="P72" s="109"/>
      <c r="Q72" s="109"/>
      <c r="R72" s="109"/>
      <c r="S72" s="167"/>
      <c r="T72" s="109"/>
      <c r="U72" s="109"/>
      <c r="V72" s="167"/>
      <c r="W72" s="93"/>
      <c r="X72" s="167">
        <f t="shared" si="5"/>
        <v>0</v>
      </c>
      <c r="Y72" s="109">
        <f t="shared" si="6"/>
        <v>0</v>
      </c>
      <c r="Z72" s="109"/>
    </row>
    <row r="73" spans="1:26" ht="75" x14ac:dyDescent="0.25">
      <c r="A73" s="88">
        <f>IF(O73="","",SUBTOTAL(3,$O$7:O73))</f>
        <v>17</v>
      </c>
      <c r="B73" s="88"/>
      <c r="C73" s="84" t="s">
        <v>1003</v>
      </c>
      <c r="D73" s="89" t="s">
        <v>334</v>
      </c>
      <c r="E73" s="89"/>
      <c r="F73" s="89" t="s">
        <v>12</v>
      </c>
      <c r="G73" s="89" t="s">
        <v>387</v>
      </c>
      <c r="H73" s="89">
        <v>847</v>
      </c>
      <c r="I73" s="89">
        <v>789</v>
      </c>
      <c r="J73" s="89" t="s">
        <v>1004</v>
      </c>
      <c r="K73" s="89"/>
      <c r="L73" s="89">
        <f>[7]TH!$H$27</f>
        <v>138460</v>
      </c>
      <c r="M73" s="107">
        <v>132300</v>
      </c>
      <c r="N73" s="107">
        <f>I73*M73</f>
        <v>104384700</v>
      </c>
      <c r="O73" s="107">
        <f>[8]TH!$F$26</f>
        <v>132300</v>
      </c>
      <c r="P73" s="107">
        <f>'[9]Lớp 2'!$I$45</f>
        <v>152000</v>
      </c>
      <c r="Q73" s="107">
        <f>[10]L2!$I$40</f>
        <v>144300</v>
      </c>
      <c r="R73" s="107">
        <v>148200</v>
      </c>
      <c r="S73" s="110">
        <v>155925</v>
      </c>
      <c r="T73" s="107"/>
      <c r="U73" s="107">
        <v>257000</v>
      </c>
      <c r="V73" s="110">
        <v>130000</v>
      </c>
      <c r="W73" s="89"/>
      <c r="X73" s="110">
        <f t="shared" si="5"/>
        <v>130000</v>
      </c>
      <c r="Y73" s="107">
        <f t="shared" si="6"/>
        <v>102570000</v>
      </c>
      <c r="Z73" s="107"/>
    </row>
    <row r="74" spans="1:26" ht="45" x14ac:dyDescent="0.25">
      <c r="A74" s="90" t="str">
        <f>IF(O74="","",SUBTOTAL(3,$O$7:O74))</f>
        <v/>
      </c>
      <c r="B74" s="90"/>
      <c r="C74" s="85"/>
      <c r="D74" s="92"/>
      <c r="E74" s="92"/>
      <c r="F74" s="92"/>
      <c r="G74" s="92"/>
      <c r="H74" s="92"/>
      <c r="I74" s="92"/>
      <c r="J74" s="92" t="s">
        <v>1005</v>
      </c>
      <c r="K74" s="92"/>
      <c r="L74" s="92"/>
      <c r="M74" s="108"/>
      <c r="N74" s="108"/>
      <c r="O74" s="108"/>
      <c r="P74" s="108"/>
      <c r="Q74" s="108"/>
      <c r="R74" s="108"/>
      <c r="S74" s="166"/>
      <c r="T74" s="108"/>
      <c r="U74" s="108"/>
      <c r="V74" s="166"/>
      <c r="W74" s="92"/>
      <c r="X74" s="166">
        <f t="shared" si="5"/>
        <v>0</v>
      </c>
      <c r="Y74" s="108">
        <f t="shared" si="6"/>
        <v>0</v>
      </c>
      <c r="Z74" s="108"/>
    </row>
    <row r="75" spans="1:26" ht="30" x14ac:dyDescent="0.25">
      <c r="A75" s="91" t="str">
        <f>IF(O75="","",SUBTOTAL(3,$O$7:O75))</f>
        <v/>
      </c>
      <c r="B75" s="91"/>
      <c r="C75" s="86"/>
      <c r="D75" s="93"/>
      <c r="E75" s="93"/>
      <c r="F75" s="93"/>
      <c r="G75" s="93"/>
      <c r="H75" s="93"/>
      <c r="I75" s="93"/>
      <c r="J75" s="93" t="s">
        <v>1006</v>
      </c>
      <c r="K75" s="93"/>
      <c r="L75" s="93"/>
      <c r="M75" s="109"/>
      <c r="N75" s="109"/>
      <c r="O75" s="109"/>
      <c r="P75" s="109"/>
      <c r="Q75" s="109"/>
      <c r="R75" s="109"/>
      <c r="S75" s="167"/>
      <c r="T75" s="109"/>
      <c r="U75" s="109"/>
      <c r="V75" s="167"/>
      <c r="W75" s="93"/>
      <c r="X75" s="167">
        <f t="shared" si="5"/>
        <v>0</v>
      </c>
      <c r="Y75" s="109">
        <f t="shared" si="6"/>
        <v>0</v>
      </c>
      <c r="Z75" s="109"/>
    </row>
    <row r="76" spans="1:26" x14ac:dyDescent="0.25">
      <c r="A76" s="67" t="str">
        <f>IF(O76="","",SUBTOTAL(3,$O$7:O76))</f>
        <v/>
      </c>
      <c r="B76" s="64" t="s">
        <v>44</v>
      </c>
      <c r="C76" s="68" t="s">
        <v>1007</v>
      </c>
      <c r="D76" s="69"/>
      <c r="E76" s="69"/>
      <c r="F76" s="69"/>
      <c r="G76" s="69"/>
      <c r="H76" s="69"/>
      <c r="I76" s="69"/>
      <c r="J76" s="69"/>
      <c r="K76" s="69"/>
      <c r="L76" s="69"/>
      <c r="M76" s="105"/>
      <c r="N76" s="105"/>
      <c r="O76" s="105"/>
      <c r="P76" s="105"/>
      <c r="Q76" s="105"/>
      <c r="R76" s="105"/>
      <c r="S76" s="106"/>
      <c r="T76" s="105"/>
      <c r="U76" s="105"/>
      <c r="V76" s="106"/>
      <c r="W76" s="69"/>
      <c r="X76" s="106">
        <f t="shared" si="5"/>
        <v>0</v>
      </c>
      <c r="Y76" s="105">
        <f t="shared" si="6"/>
        <v>0</v>
      </c>
      <c r="Z76" s="105"/>
    </row>
    <row r="77" spans="1:26" ht="60" x14ac:dyDescent="0.25">
      <c r="A77" s="88">
        <f>IF(O77="","",SUBTOTAL(3,$O$7:O77))</f>
        <v>18</v>
      </c>
      <c r="B77" s="88"/>
      <c r="C77" s="84" t="s">
        <v>1008</v>
      </c>
      <c r="D77" s="89" t="s">
        <v>334</v>
      </c>
      <c r="E77" s="89" t="s">
        <v>334</v>
      </c>
      <c r="F77" s="89" t="s">
        <v>12</v>
      </c>
      <c r="G77" s="89" t="s">
        <v>387</v>
      </c>
      <c r="H77" s="89">
        <v>1287</v>
      </c>
      <c r="I77" s="89">
        <v>1285</v>
      </c>
      <c r="J77" s="84" t="s">
        <v>1009</v>
      </c>
      <c r="K77" s="89"/>
      <c r="L77" s="89">
        <f>[7]TH!$H$32</f>
        <v>20410</v>
      </c>
      <c r="M77" s="107">
        <v>17640</v>
      </c>
      <c r="N77" s="107">
        <f>I77*M77</f>
        <v>22667400</v>
      </c>
      <c r="O77" s="107">
        <f>[8]TH!$F$29</f>
        <v>17640</v>
      </c>
      <c r="P77" s="107">
        <f>'[9]Lớp 2'!$I$50</f>
        <v>28000</v>
      </c>
      <c r="Q77" s="107">
        <f>[10]L2!$I$45</f>
        <v>26700</v>
      </c>
      <c r="R77" s="107">
        <v>27100</v>
      </c>
      <c r="S77" s="110">
        <v>20790</v>
      </c>
      <c r="T77" s="107"/>
      <c r="U77" s="107">
        <v>55000</v>
      </c>
      <c r="V77" s="110">
        <v>30000</v>
      </c>
      <c r="W77" s="89"/>
      <c r="X77" s="110">
        <f t="shared" si="5"/>
        <v>17640</v>
      </c>
      <c r="Y77" s="107">
        <f t="shared" si="6"/>
        <v>22667400</v>
      </c>
      <c r="Z77" s="107"/>
    </row>
    <row r="78" spans="1:26" x14ac:dyDescent="0.25">
      <c r="A78" s="90" t="str">
        <f>IF(O78="","",SUBTOTAL(3,$O$7:O78))</f>
        <v/>
      </c>
      <c r="B78" s="90"/>
      <c r="C78" s="85"/>
      <c r="D78" s="92"/>
      <c r="E78" s="92"/>
      <c r="F78" s="92"/>
      <c r="G78" s="92"/>
      <c r="H78" s="92"/>
      <c r="I78" s="92"/>
      <c r="J78" s="85" t="s">
        <v>1010</v>
      </c>
      <c r="K78" s="92"/>
      <c r="L78" s="92"/>
      <c r="M78" s="108"/>
      <c r="N78" s="108"/>
      <c r="O78" s="108"/>
      <c r="P78" s="108"/>
      <c r="Q78" s="108"/>
      <c r="R78" s="108"/>
      <c r="S78" s="166"/>
      <c r="T78" s="108"/>
      <c r="U78" s="108"/>
      <c r="V78" s="166"/>
      <c r="W78" s="92"/>
      <c r="X78" s="166">
        <f t="shared" si="5"/>
        <v>0</v>
      </c>
      <c r="Y78" s="108">
        <f t="shared" si="6"/>
        <v>0</v>
      </c>
      <c r="Z78" s="108"/>
    </row>
    <row r="79" spans="1:26" x14ac:dyDescent="0.25">
      <c r="A79" s="90" t="str">
        <f>IF(O79="","",SUBTOTAL(3,$O$7:O79))</f>
        <v/>
      </c>
      <c r="B79" s="90"/>
      <c r="C79" s="85"/>
      <c r="D79" s="92"/>
      <c r="E79" s="92"/>
      <c r="F79" s="92"/>
      <c r="G79" s="92"/>
      <c r="H79" s="92"/>
      <c r="I79" s="92"/>
      <c r="J79" s="85" t="s">
        <v>1011</v>
      </c>
      <c r="K79" s="92"/>
      <c r="L79" s="92"/>
      <c r="M79" s="108"/>
      <c r="N79" s="108"/>
      <c r="O79" s="108"/>
      <c r="P79" s="108"/>
      <c r="Q79" s="108"/>
      <c r="R79" s="108"/>
      <c r="S79" s="166"/>
      <c r="T79" s="108"/>
      <c r="U79" s="108"/>
      <c r="V79" s="166"/>
      <c r="W79" s="92"/>
      <c r="X79" s="166">
        <f t="shared" si="5"/>
        <v>0</v>
      </c>
      <c r="Y79" s="108">
        <f t="shared" si="6"/>
        <v>0</v>
      </c>
      <c r="Z79" s="108"/>
    </row>
    <row r="80" spans="1:26" x14ac:dyDescent="0.25">
      <c r="A80" s="90" t="str">
        <f>IF(O80="","",SUBTOTAL(3,$O$7:O80))</f>
        <v/>
      </c>
      <c r="B80" s="90"/>
      <c r="C80" s="85"/>
      <c r="D80" s="92"/>
      <c r="E80" s="92"/>
      <c r="F80" s="92"/>
      <c r="G80" s="92"/>
      <c r="H80" s="92"/>
      <c r="I80" s="92"/>
      <c r="J80" s="85" t="s">
        <v>1012</v>
      </c>
      <c r="K80" s="92"/>
      <c r="L80" s="92"/>
      <c r="M80" s="108"/>
      <c r="N80" s="108"/>
      <c r="O80" s="108"/>
      <c r="P80" s="108"/>
      <c r="Q80" s="108"/>
      <c r="R80" s="108"/>
      <c r="S80" s="166"/>
      <c r="T80" s="108"/>
      <c r="U80" s="108"/>
      <c r="V80" s="166"/>
      <c r="W80" s="92"/>
      <c r="X80" s="166">
        <f t="shared" si="5"/>
        <v>0</v>
      </c>
      <c r="Y80" s="108">
        <f t="shared" si="6"/>
        <v>0</v>
      </c>
      <c r="Z80" s="108"/>
    </row>
    <row r="81" spans="1:26" x14ac:dyDescent="0.25">
      <c r="A81" s="90" t="str">
        <f>IF(O81="","",SUBTOTAL(3,$O$7:O81))</f>
        <v/>
      </c>
      <c r="B81" s="90"/>
      <c r="C81" s="85"/>
      <c r="D81" s="92"/>
      <c r="E81" s="92"/>
      <c r="F81" s="92"/>
      <c r="G81" s="92"/>
      <c r="H81" s="92"/>
      <c r="I81" s="92"/>
      <c r="J81" s="85" t="s">
        <v>1013</v>
      </c>
      <c r="K81" s="92"/>
      <c r="L81" s="92"/>
      <c r="M81" s="108"/>
      <c r="N81" s="108"/>
      <c r="O81" s="108"/>
      <c r="P81" s="108"/>
      <c r="Q81" s="108"/>
      <c r="R81" s="108"/>
      <c r="S81" s="166"/>
      <c r="T81" s="108"/>
      <c r="U81" s="108"/>
      <c r="V81" s="166"/>
      <c r="W81" s="92"/>
      <c r="X81" s="166">
        <f t="shared" si="5"/>
        <v>0</v>
      </c>
      <c r="Y81" s="108">
        <f t="shared" si="6"/>
        <v>0</v>
      </c>
      <c r="Z81" s="108"/>
    </row>
    <row r="82" spans="1:26" x14ac:dyDescent="0.25">
      <c r="A82" s="90" t="str">
        <f>IF(O82="","",SUBTOTAL(3,$O$7:O82))</f>
        <v/>
      </c>
      <c r="B82" s="90"/>
      <c r="C82" s="85"/>
      <c r="D82" s="92"/>
      <c r="E82" s="92"/>
      <c r="F82" s="92"/>
      <c r="G82" s="92"/>
      <c r="H82" s="92"/>
      <c r="I82" s="92"/>
      <c r="J82" s="85" t="s">
        <v>1014</v>
      </c>
      <c r="K82" s="92"/>
      <c r="L82" s="92"/>
      <c r="M82" s="108"/>
      <c r="N82" s="108"/>
      <c r="O82" s="108"/>
      <c r="P82" s="108"/>
      <c r="Q82" s="108"/>
      <c r="R82" s="108"/>
      <c r="S82" s="166"/>
      <c r="T82" s="108"/>
      <c r="U82" s="108"/>
      <c r="V82" s="166"/>
      <c r="W82" s="92"/>
      <c r="X82" s="166">
        <f t="shared" si="5"/>
        <v>0</v>
      </c>
      <c r="Y82" s="108">
        <f t="shared" si="6"/>
        <v>0</v>
      </c>
      <c r="Z82" s="108"/>
    </row>
    <row r="83" spans="1:26" x14ac:dyDescent="0.25">
      <c r="A83" s="90" t="str">
        <f>IF(O83="","",SUBTOTAL(3,$O$7:O83))</f>
        <v/>
      </c>
      <c r="B83" s="90"/>
      <c r="C83" s="85"/>
      <c r="D83" s="92"/>
      <c r="E83" s="92"/>
      <c r="F83" s="92"/>
      <c r="G83" s="92"/>
      <c r="H83" s="92"/>
      <c r="I83" s="92"/>
      <c r="J83" s="85" t="s">
        <v>1015</v>
      </c>
      <c r="K83" s="92"/>
      <c r="L83" s="92"/>
      <c r="M83" s="108"/>
      <c r="N83" s="108"/>
      <c r="O83" s="108"/>
      <c r="P83" s="108"/>
      <c r="Q83" s="108"/>
      <c r="R83" s="108"/>
      <c r="S83" s="166"/>
      <c r="T83" s="108"/>
      <c r="U83" s="108"/>
      <c r="V83" s="166"/>
      <c r="W83" s="92"/>
      <c r="X83" s="166">
        <f t="shared" si="5"/>
        <v>0</v>
      </c>
      <c r="Y83" s="108">
        <f t="shared" si="6"/>
        <v>0</v>
      </c>
      <c r="Z83" s="108"/>
    </row>
    <row r="84" spans="1:26" x14ac:dyDescent="0.25">
      <c r="A84" s="90" t="str">
        <f>IF(O84="","",SUBTOTAL(3,$O$7:O84))</f>
        <v/>
      </c>
      <c r="B84" s="90"/>
      <c r="C84" s="85"/>
      <c r="D84" s="92"/>
      <c r="E84" s="92"/>
      <c r="F84" s="92"/>
      <c r="G84" s="92"/>
      <c r="H84" s="92"/>
      <c r="I84" s="92"/>
      <c r="J84" s="85" t="s">
        <v>1016</v>
      </c>
      <c r="K84" s="92"/>
      <c r="L84" s="92"/>
      <c r="M84" s="108"/>
      <c r="N84" s="108"/>
      <c r="O84" s="108"/>
      <c r="P84" s="108"/>
      <c r="Q84" s="108"/>
      <c r="R84" s="108"/>
      <c r="S84" s="166"/>
      <c r="T84" s="108"/>
      <c r="U84" s="108"/>
      <c r="V84" s="166"/>
      <c r="W84" s="92"/>
      <c r="X84" s="166">
        <f t="shared" si="5"/>
        <v>0</v>
      </c>
      <c r="Y84" s="108">
        <f t="shared" si="6"/>
        <v>0</v>
      </c>
      <c r="Z84" s="108"/>
    </row>
    <row r="85" spans="1:26" x14ac:dyDescent="0.25">
      <c r="A85" s="90" t="str">
        <f>IF(O85="","",SUBTOTAL(3,$O$7:O85))</f>
        <v/>
      </c>
      <c r="B85" s="90"/>
      <c r="C85" s="85"/>
      <c r="D85" s="92"/>
      <c r="E85" s="92"/>
      <c r="F85" s="92"/>
      <c r="G85" s="92"/>
      <c r="H85" s="92"/>
      <c r="I85" s="92"/>
      <c r="J85" s="85" t="s">
        <v>1017</v>
      </c>
      <c r="K85" s="92"/>
      <c r="L85" s="92"/>
      <c r="M85" s="108"/>
      <c r="N85" s="108"/>
      <c r="O85" s="108"/>
      <c r="P85" s="108"/>
      <c r="Q85" s="108"/>
      <c r="R85" s="108"/>
      <c r="S85" s="166"/>
      <c r="T85" s="108"/>
      <c r="U85" s="108"/>
      <c r="V85" s="166"/>
      <c r="W85" s="92"/>
      <c r="X85" s="166">
        <f t="shared" si="5"/>
        <v>0</v>
      </c>
      <c r="Y85" s="108">
        <f t="shared" si="6"/>
        <v>0</v>
      </c>
      <c r="Z85" s="108"/>
    </row>
    <row r="86" spans="1:26" x14ac:dyDescent="0.25">
      <c r="A86" s="90" t="str">
        <f>IF(O86="","",SUBTOTAL(3,$O$7:O86))</f>
        <v/>
      </c>
      <c r="B86" s="90"/>
      <c r="C86" s="85"/>
      <c r="D86" s="92"/>
      <c r="E86" s="92"/>
      <c r="F86" s="92"/>
      <c r="G86" s="92"/>
      <c r="H86" s="92"/>
      <c r="I86" s="92"/>
      <c r="J86" s="85" t="s">
        <v>1018</v>
      </c>
      <c r="K86" s="92"/>
      <c r="L86" s="92"/>
      <c r="M86" s="108"/>
      <c r="N86" s="108"/>
      <c r="O86" s="108"/>
      <c r="P86" s="108"/>
      <c r="Q86" s="108"/>
      <c r="R86" s="108"/>
      <c r="S86" s="166"/>
      <c r="T86" s="108"/>
      <c r="U86" s="108"/>
      <c r="V86" s="166"/>
      <c r="W86" s="92"/>
      <c r="X86" s="166">
        <f t="shared" si="5"/>
        <v>0</v>
      </c>
      <c r="Y86" s="108">
        <f t="shared" si="6"/>
        <v>0</v>
      </c>
      <c r="Z86" s="108"/>
    </row>
    <row r="87" spans="1:26" x14ac:dyDescent="0.25">
      <c r="A87" s="90" t="str">
        <f>IF(O87="","",SUBTOTAL(3,$O$7:O87))</f>
        <v/>
      </c>
      <c r="B87" s="90"/>
      <c r="C87" s="85"/>
      <c r="D87" s="92"/>
      <c r="E87" s="92"/>
      <c r="F87" s="92"/>
      <c r="G87" s="92"/>
      <c r="H87" s="92"/>
      <c r="I87" s="92"/>
      <c r="J87" s="85" t="s">
        <v>1019</v>
      </c>
      <c r="K87" s="92"/>
      <c r="L87" s="92"/>
      <c r="M87" s="108"/>
      <c r="N87" s="108"/>
      <c r="O87" s="108"/>
      <c r="P87" s="108"/>
      <c r="Q87" s="108"/>
      <c r="R87" s="108"/>
      <c r="S87" s="166"/>
      <c r="T87" s="108"/>
      <c r="U87" s="108"/>
      <c r="V87" s="166"/>
      <c r="W87" s="92"/>
      <c r="X87" s="166">
        <f t="shared" si="5"/>
        <v>0</v>
      </c>
      <c r="Y87" s="108">
        <f t="shared" si="6"/>
        <v>0</v>
      </c>
      <c r="Z87" s="108"/>
    </row>
    <row r="88" spans="1:26" x14ac:dyDescent="0.25">
      <c r="A88" s="90" t="str">
        <f>IF(O88="","",SUBTOTAL(3,$O$7:O88))</f>
        <v/>
      </c>
      <c r="B88" s="90"/>
      <c r="C88" s="85"/>
      <c r="D88" s="92"/>
      <c r="E88" s="92"/>
      <c r="F88" s="92"/>
      <c r="G88" s="92"/>
      <c r="H88" s="92"/>
      <c r="I88" s="92"/>
      <c r="J88" s="85" t="s">
        <v>1020</v>
      </c>
      <c r="K88" s="92"/>
      <c r="L88" s="92"/>
      <c r="M88" s="108"/>
      <c r="N88" s="108"/>
      <c r="O88" s="108"/>
      <c r="P88" s="108"/>
      <c r="Q88" s="108"/>
      <c r="R88" s="108"/>
      <c r="S88" s="166"/>
      <c r="T88" s="108"/>
      <c r="U88" s="108"/>
      <c r="V88" s="166"/>
      <c r="W88" s="92"/>
      <c r="X88" s="166">
        <f t="shared" si="5"/>
        <v>0</v>
      </c>
      <c r="Y88" s="108">
        <f t="shared" si="6"/>
        <v>0</v>
      </c>
      <c r="Z88" s="108"/>
    </row>
    <row r="89" spans="1:26" x14ac:dyDescent="0.25">
      <c r="A89" s="90" t="str">
        <f>IF(O89="","",SUBTOTAL(3,$O$7:O89))</f>
        <v/>
      </c>
      <c r="B89" s="90"/>
      <c r="C89" s="85"/>
      <c r="D89" s="92"/>
      <c r="E89" s="92"/>
      <c r="F89" s="92"/>
      <c r="G89" s="92"/>
      <c r="H89" s="92"/>
      <c r="I89" s="92"/>
      <c r="J89" s="85" t="s">
        <v>1021</v>
      </c>
      <c r="K89" s="92"/>
      <c r="L89" s="92"/>
      <c r="M89" s="108"/>
      <c r="N89" s="108"/>
      <c r="O89" s="108"/>
      <c r="P89" s="108"/>
      <c r="Q89" s="108"/>
      <c r="R89" s="108"/>
      <c r="S89" s="166"/>
      <c r="T89" s="108"/>
      <c r="U89" s="108"/>
      <c r="V89" s="166"/>
      <c r="W89" s="92"/>
      <c r="X89" s="166">
        <f t="shared" si="5"/>
        <v>0</v>
      </c>
      <c r="Y89" s="108">
        <f t="shared" si="6"/>
        <v>0</v>
      </c>
      <c r="Z89" s="108"/>
    </row>
    <row r="90" spans="1:26" x14ac:dyDescent="0.25">
      <c r="A90" s="90" t="str">
        <f>IF(O90="","",SUBTOTAL(3,$O$7:O90))</f>
        <v/>
      </c>
      <c r="B90" s="90"/>
      <c r="C90" s="85"/>
      <c r="D90" s="92"/>
      <c r="E90" s="92"/>
      <c r="F90" s="92"/>
      <c r="G90" s="92"/>
      <c r="H90" s="92"/>
      <c r="I90" s="92"/>
      <c r="J90" s="85" t="s">
        <v>1022</v>
      </c>
      <c r="K90" s="92"/>
      <c r="L90" s="92"/>
      <c r="M90" s="108"/>
      <c r="N90" s="108"/>
      <c r="O90" s="108"/>
      <c r="P90" s="108"/>
      <c r="Q90" s="108"/>
      <c r="R90" s="108"/>
      <c r="S90" s="166"/>
      <c r="T90" s="108"/>
      <c r="U90" s="108"/>
      <c r="V90" s="166"/>
      <c r="W90" s="92"/>
      <c r="X90" s="166">
        <f t="shared" si="5"/>
        <v>0</v>
      </c>
      <c r="Y90" s="108">
        <f t="shared" si="6"/>
        <v>0</v>
      </c>
      <c r="Z90" s="108"/>
    </row>
    <row r="91" spans="1:26" x14ac:dyDescent="0.25">
      <c r="A91" s="90" t="str">
        <f>IF(O91="","",SUBTOTAL(3,$O$7:O91))</f>
        <v/>
      </c>
      <c r="B91" s="90"/>
      <c r="C91" s="85"/>
      <c r="D91" s="92"/>
      <c r="E91" s="92"/>
      <c r="F91" s="92"/>
      <c r="G91" s="92"/>
      <c r="H91" s="92"/>
      <c r="I91" s="92"/>
      <c r="J91" s="85" t="s">
        <v>1023</v>
      </c>
      <c r="K91" s="92"/>
      <c r="L91" s="92"/>
      <c r="M91" s="108"/>
      <c r="N91" s="108"/>
      <c r="O91" s="108"/>
      <c r="P91" s="108"/>
      <c r="Q91" s="108"/>
      <c r="R91" s="108"/>
      <c r="S91" s="166"/>
      <c r="T91" s="108"/>
      <c r="U91" s="108"/>
      <c r="V91" s="166"/>
      <c r="W91" s="92"/>
      <c r="X91" s="166">
        <f t="shared" si="5"/>
        <v>0</v>
      </c>
      <c r="Y91" s="108">
        <f t="shared" si="6"/>
        <v>0</v>
      </c>
      <c r="Z91" s="108"/>
    </row>
    <row r="92" spans="1:26" x14ac:dyDescent="0.25">
      <c r="A92" s="90" t="str">
        <f>IF(O92="","",SUBTOTAL(3,$O$7:O92))</f>
        <v/>
      </c>
      <c r="B92" s="90"/>
      <c r="C92" s="85"/>
      <c r="D92" s="92"/>
      <c r="E92" s="92"/>
      <c r="F92" s="92"/>
      <c r="G92" s="92"/>
      <c r="H92" s="92"/>
      <c r="I92" s="92"/>
      <c r="J92" s="85" t="s">
        <v>1024</v>
      </c>
      <c r="K92" s="92"/>
      <c r="L92" s="92"/>
      <c r="M92" s="108"/>
      <c r="N92" s="108"/>
      <c r="O92" s="108"/>
      <c r="P92" s="108"/>
      <c r="Q92" s="108"/>
      <c r="R92" s="108"/>
      <c r="S92" s="166"/>
      <c r="T92" s="108"/>
      <c r="U92" s="108"/>
      <c r="V92" s="166"/>
      <c r="W92" s="92"/>
      <c r="X92" s="166">
        <f t="shared" si="5"/>
        <v>0</v>
      </c>
      <c r="Y92" s="108">
        <f t="shared" si="6"/>
        <v>0</v>
      </c>
      <c r="Z92" s="108"/>
    </row>
    <row r="93" spans="1:26" x14ac:dyDescent="0.25">
      <c r="A93" s="90" t="str">
        <f>IF(O93="","",SUBTOTAL(3,$O$7:O93))</f>
        <v/>
      </c>
      <c r="B93" s="90"/>
      <c r="C93" s="85"/>
      <c r="D93" s="92"/>
      <c r="E93" s="92"/>
      <c r="F93" s="92"/>
      <c r="G93" s="92"/>
      <c r="H93" s="92"/>
      <c r="I93" s="92"/>
      <c r="J93" s="85" t="s">
        <v>1025</v>
      </c>
      <c r="K93" s="92"/>
      <c r="L93" s="92"/>
      <c r="M93" s="108"/>
      <c r="N93" s="108"/>
      <c r="O93" s="108"/>
      <c r="P93" s="108"/>
      <c r="Q93" s="108"/>
      <c r="R93" s="108"/>
      <c r="S93" s="166"/>
      <c r="T93" s="108"/>
      <c r="U93" s="108"/>
      <c r="V93" s="166"/>
      <c r="W93" s="92"/>
      <c r="X93" s="166">
        <f t="shared" ref="X93:X124" si="7">MIN(O93:V93)</f>
        <v>0</v>
      </c>
      <c r="Y93" s="108">
        <f t="shared" si="6"/>
        <v>0</v>
      </c>
      <c r="Z93" s="108"/>
    </row>
    <row r="94" spans="1:26" x14ac:dyDescent="0.25">
      <c r="A94" s="90" t="str">
        <f>IF(O94="","",SUBTOTAL(3,$O$7:O94))</f>
        <v/>
      </c>
      <c r="B94" s="90"/>
      <c r="C94" s="85"/>
      <c r="D94" s="92"/>
      <c r="E94" s="92"/>
      <c r="F94" s="92"/>
      <c r="G94" s="92"/>
      <c r="H94" s="92"/>
      <c r="I94" s="92"/>
      <c r="J94" s="85" t="s">
        <v>1026</v>
      </c>
      <c r="K94" s="92"/>
      <c r="L94" s="92"/>
      <c r="M94" s="108"/>
      <c r="N94" s="108"/>
      <c r="O94" s="108"/>
      <c r="P94" s="108"/>
      <c r="Q94" s="108"/>
      <c r="R94" s="108"/>
      <c r="S94" s="166"/>
      <c r="T94" s="108"/>
      <c r="U94" s="108"/>
      <c r="V94" s="166"/>
      <c r="W94" s="92"/>
      <c r="X94" s="166">
        <f t="shared" si="7"/>
        <v>0</v>
      </c>
      <c r="Y94" s="108">
        <f t="shared" si="6"/>
        <v>0</v>
      </c>
      <c r="Z94" s="108"/>
    </row>
    <row r="95" spans="1:26" x14ac:dyDescent="0.25">
      <c r="A95" s="90" t="str">
        <f>IF(O95="","",SUBTOTAL(3,$O$7:O95))</f>
        <v/>
      </c>
      <c r="B95" s="90"/>
      <c r="C95" s="85"/>
      <c r="D95" s="92"/>
      <c r="E95" s="92"/>
      <c r="F95" s="92"/>
      <c r="G95" s="92"/>
      <c r="H95" s="92"/>
      <c r="I95" s="92"/>
      <c r="J95" s="85" t="s">
        <v>1027</v>
      </c>
      <c r="K95" s="92"/>
      <c r="L95" s="92"/>
      <c r="M95" s="108"/>
      <c r="N95" s="108"/>
      <c r="O95" s="108"/>
      <c r="P95" s="108"/>
      <c r="Q95" s="108"/>
      <c r="R95" s="108"/>
      <c r="S95" s="166"/>
      <c r="T95" s="108"/>
      <c r="U95" s="108"/>
      <c r="V95" s="166"/>
      <c r="W95" s="92"/>
      <c r="X95" s="166">
        <f t="shared" si="7"/>
        <v>0</v>
      </c>
      <c r="Y95" s="108">
        <f t="shared" si="6"/>
        <v>0</v>
      </c>
      <c r="Z95" s="108"/>
    </row>
    <row r="96" spans="1:26" x14ac:dyDescent="0.25">
      <c r="A96" s="90" t="str">
        <f>IF(O96="","",SUBTOTAL(3,$O$7:O96))</f>
        <v/>
      </c>
      <c r="B96" s="90"/>
      <c r="C96" s="85"/>
      <c r="D96" s="92"/>
      <c r="E96" s="92"/>
      <c r="F96" s="92"/>
      <c r="G96" s="92"/>
      <c r="H96" s="92"/>
      <c r="I96" s="92"/>
      <c r="J96" s="85" t="s">
        <v>1028</v>
      </c>
      <c r="K96" s="92"/>
      <c r="L96" s="92"/>
      <c r="M96" s="108"/>
      <c r="N96" s="108"/>
      <c r="O96" s="108"/>
      <c r="P96" s="108"/>
      <c r="Q96" s="108"/>
      <c r="R96" s="108"/>
      <c r="S96" s="166"/>
      <c r="T96" s="108"/>
      <c r="U96" s="108"/>
      <c r="V96" s="166"/>
      <c r="W96" s="92"/>
      <c r="X96" s="166">
        <f t="shared" si="7"/>
        <v>0</v>
      </c>
      <c r="Y96" s="108">
        <f t="shared" si="6"/>
        <v>0</v>
      </c>
      <c r="Z96" s="108"/>
    </row>
    <row r="97" spans="1:26" x14ac:dyDescent="0.25">
      <c r="A97" s="90" t="str">
        <f>IF(O97="","",SUBTOTAL(3,$O$7:O97))</f>
        <v/>
      </c>
      <c r="B97" s="90"/>
      <c r="C97" s="85"/>
      <c r="D97" s="92"/>
      <c r="E97" s="92"/>
      <c r="F97" s="92"/>
      <c r="G97" s="92"/>
      <c r="H97" s="92"/>
      <c r="I97" s="92"/>
      <c r="J97" s="85" t="s">
        <v>1029</v>
      </c>
      <c r="K97" s="92"/>
      <c r="L97" s="92"/>
      <c r="M97" s="108"/>
      <c r="N97" s="108"/>
      <c r="O97" s="108"/>
      <c r="P97" s="108"/>
      <c r="Q97" s="108"/>
      <c r="R97" s="108"/>
      <c r="S97" s="166"/>
      <c r="T97" s="108"/>
      <c r="U97" s="108"/>
      <c r="V97" s="166"/>
      <c r="W97" s="92"/>
      <c r="X97" s="166">
        <f t="shared" si="7"/>
        <v>0</v>
      </c>
      <c r="Y97" s="108">
        <f t="shared" si="6"/>
        <v>0</v>
      </c>
      <c r="Z97" s="108"/>
    </row>
    <row r="98" spans="1:26" x14ac:dyDescent="0.25">
      <c r="A98" s="90" t="str">
        <f>IF(O98="","",SUBTOTAL(3,$O$7:O98))</f>
        <v/>
      </c>
      <c r="B98" s="90"/>
      <c r="C98" s="85"/>
      <c r="D98" s="92"/>
      <c r="E98" s="92"/>
      <c r="F98" s="92"/>
      <c r="G98" s="92"/>
      <c r="H98" s="92"/>
      <c r="I98" s="92"/>
      <c r="J98" s="85" t="s">
        <v>1030</v>
      </c>
      <c r="K98" s="92"/>
      <c r="L98" s="92"/>
      <c r="M98" s="108"/>
      <c r="N98" s="108"/>
      <c r="O98" s="108"/>
      <c r="P98" s="108"/>
      <c r="Q98" s="108"/>
      <c r="R98" s="108"/>
      <c r="S98" s="166"/>
      <c r="T98" s="108"/>
      <c r="U98" s="108"/>
      <c r="V98" s="166"/>
      <c r="W98" s="92"/>
      <c r="X98" s="166">
        <f t="shared" si="7"/>
        <v>0</v>
      </c>
      <c r="Y98" s="108">
        <f t="shared" si="6"/>
        <v>0</v>
      </c>
      <c r="Z98" s="108"/>
    </row>
    <row r="99" spans="1:26" x14ac:dyDescent="0.25">
      <c r="A99" s="90" t="str">
        <f>IF(O99="","",SUBTOTAL(3,$O$7:O99))</f>
        <v/>
      </c>
      <c r="B99" s="90"/>
      <c r="C99" s="85"/>
      <c r="D99" s="92"/>
      <c r="E99" s="92"/>
      <c r="F99" s="92"/>
      <c r="G99" s="92"/>
      <c r="H99" s="92"/>
      <c r="I99" s="92"/>
      <c r="J99" s="85" t="s">
        <v>1031</v>
      </c>
      <c r="K99" s="92"/>
      <c r="L99" s="92"/>
      <c r="M99" s="108"/>
      <c r="N99" s="108"/>
      <c r="O99" s="108"/>
      <c r="P99" s="108"/>
      <c r="Q99" s="108"/>
      <c r="R99" s="108"/>
      <c r="S99" s="166"/>
      <c r="T99" s="108"/>
      <c r="U99" s="108"/>
      <c r="V99" s="166"/>
      <c r="W99" s="92"/>
      <c r="X99" s="166">
        <f t="shared" si="7"/>
        <v>0</v>
      </c>
      <c r="Y99" s="108">
        <f t="shared" si="6"/>
        <v>0</v>
      </c>
      <c r="Z99" s="108"/>
    </row>
    <row r="100" spans="1:26" x14ac:dyDescent="0.25">
      <c r="A100" s="90" t="str">
        <f>IF(O100="","",SUBTOTAL(3,$O$7:O100))</f>
        <v/>
      </c>
      <c r="B100" s="90"/>
      <c r="C100" s="85"/>
      <c r="D100" s="92"/>
      <c r="E100" s="92"/>
      <c r="F100" s="92"/>
      <c r="G100" s="92"/>
      <c r="H100" s="92"/>
      <c r="I100" s="92"/>
      <c r="J100" s="85" t="s">
        <v>1032</v>
      </c>
      <c r="K100" s="92"/>
      <c r="L100" s="92"/>
      <c r="M100" s="108"/>
      <c r="N100" s="108"/>
      <c r="O100" s="108"/>
      <c r="P100" s="108"/>
      <c r="Q100" s="108"/>
      <c r="R100" s="108"/>
      <c r="S100" s="166"/>
      <c r="T100" s="108"/>
      <c r="U100" s="108"/>
      <c r="V100" s="166"/>
      <c r="W100" s="92"/>
      <c r="X100" s="166">
        <f t="shared" si="7"/>
        <v>0</v>
      </c>
      <c r="Y100" s="108">
        <f t="shared" si="6"/>
        <v>0</v>
      </c>
      <c r="Z100" s="108"/>
    </row>
    <row r="101" spans="1:26" x14ac:dyDescent="0.25">
      <c r="A101" s="90" t="str">
        <f>IF(O101="","",SUBTOTAL(3,$O$7:O101))</f>
        <v/>
      </c>
      <c r="B101" s="90"/>
      <c r="C101" s="85"/>
      <c r="D101" s="92"/>
      <c r="E101" s="92"/>
      <c r="F101" s="92"/>
      <c r="G101" s="92"/>
      <c r="H101" s="92"/>
      <c r="I101" s="92"/>
      <c r="J101" s="85" t="s">
        <v>1033</v>
      </c>
      <c r="K101" s="92"/>
      <c r="L101" s="92"/>
      <c r="M101" s="108"/>
      <c r="N101" s="108"/>
      <c r="O101" s="108"/>
      <c r="P101" s="108"/>
      <c r="Q101" s="108"/>
      <c r="R101" s="108"/>
      <c r="S101" s="166"/>
      <c r="T101" s="108"/>
      <c r="U101" s="108"/>
      <c r="V101" s="166"/>
      <c r="W101" s="92"/>
      <c r="X101" s="166">
        <f t="shared" si="7"/>
        <v>0</v>
      </c>
      <c r="Y101" s="108">
        <f t="shared" si="6"/>
        <v>0</v>
      </c>
      <c r="Z101" s="108"/>
    </row>
    <row r="102" spans="1:26" x14ac:dyDescent="0.25">
      <c r="A102" s="90" t="str">
        <f>IF(O102="","",SUBTOTAL(3,$O$7:O102))</f>
        <v/>
      </c>
      <c r="B102" s="90"/>
      <c r="C102" s="85"/>
      <c r="D102" s="92"/>
      <c r="E102" s="92"/>
      <c r="F102" s="92"/>
      <c r="G102" s="92"/>
      <c r="H102" s="92"/>
      <c r="I102" s="92"/>
      <c r="J102" s="85" t="s">
        <v>1034</v>
      </c>
      <c r="K102" s="92"/>
      <c r="L102" s="92"/>
      <c r="M102" s="108"/>
      <c r="N102" s="108"/>
      <c r="O102" s="108"/>
      <c r="P102" s="108"/>
      <c r="Q102" s="108"/>
      <c r="R102" s="108"/>
      <c r="S102" s="166"/>
      <c r="T102" s="108"/>
      <c r="U102" s="108"/>
      <c r="V102" s="166"/>
      <c r="W102" s="92"/>
      <c r="X102" s="166">
        <f t="shared" si="7"/>
        <v>0</v>
      </c>
      <c r="Y102" s="108">
        <f t="shared" si="6"/>
        <v>0</v>
      </c>
      <c r="Z102" s="108"/>
    </row>
    <row r="103" spans="1:26" x14ac:dyDescent="0.25">
      <c r="A103" s="90" t="str">
        <f>IF(O103="","",SUBTOTAL(3,$O$7:O103))</f>
        <v/>
      </c>
      <c r="B103" s="90"/>
      <c r="C103" s="85"/>
      <c r="D103" s="92"/>
      <c r="E103" s="92"/>
      <c r="F103" s="92"/>
      <c r="G103" s="92"/>
      <c r="H103" s="92"/>
      <c r="I103" s="92"/>
      <c r="J103" s="85" t="s">
        <v>1035</v>
      </c>
      <c r="K103" s="92"/>
      <c r="L103" s="92"/>
      <c r="M103" s="108"/>
      <c r="N103" s="108"/>
      <c r="O103" s="108"/>
      <c r="P103" s="108"/>
      <c r="Q103" s="108"/>
      <c r="R103" s="108"/>
      <c r="S103" s="166"/>
      <c r="T103" s="108"/>
      <c r="U103" s="108"/>
      <c r="V103" s="166"/>
      <c r="W103" s="92"/>
      <c r="X103" s="166">
        <f t="shared" si="7"/>
        <v>0</v>
      </c>
      <c r="Y103" s="108">
        <f t="shared" si="6"/>
        <v>0</v>
      </c>
      <c r="Z103" s="108"/>
    </row>
    <row r="104" spans="1:26" x14ac:dyDescent="0.25">
      <c r="A104" s="90" t="str">
        <f>IF(O104="","",SUBTOTAL(3,$O$7:O104))</f>
        <v/>
      </c>
      <c r="B104" s="90"/>
      <c r="C104" s="85"/>
      <c r="D104" s="92"/>
      <c r="E104" s="92"/>
      <c r="F104" s="92"/>
      <c r="G104" s="92"/>
      <c r="H104" s="92"/>
      <c r="I104" s="92"/>
      <c r="J104" s="85" t="s">
        <v>1036</v>
      </c>
      <c r="K104" s="92"/>
      <c r="L104" s="92"/>
      <c r="M104" s="108"/>
      <c r="N104" s="108"/>
      <c r="O104" s="108"/>
      <c r="P104" s="108"/>
      <c r="Q104" s="108"/>
      <c r="R104" s="108"/>
      <c r="S104" s="166"/>
      <c r="T104" s="108"/>
      <c r="U104" s="108"/>
      <c r="V104" s="166"/>
      <c r="W104" s="92"/>
      <c r="X104" s="166">
        <f t="shared" si="7"/>
        <v>0</v>
      </c>
      <c r="Y104" s="108">
        <f t="shared" si="6"/>
        <v>0</v>
      </c>
      <c r="Z104" s="108"/>
    </row>
    <row r="105" spans="1:26" x14ac:dyDescent="0.25">
      <c r="A105" s="90" t="str">
        <f>IF(O105="","",SUBTOTAL(3,$O$7:O105))</f>
        <v/>
      </c>
      <c r="B105" s="90"/>
      <c r="C105" s="85"/>
      <c r="D105" s="92"/>
      <c r="E105" s="92"/>
      <c r="F105" s="92"/>
      <c r="G105" s="92"/>
      <c r="H105" s="92"/>
      <c r="I105" s="92"/>
      <c r="J105" s="85" t="s">
        <v>1037</v>
      </c>
      <c r="K105" s="92"/>
      <c r="L105" s="92"/>
      <c r="M105" s="108"/>
      <c r="N105" s="108"/>
      <c r="O105" s="108"/>
      <c r="P105" s="108"/>
      <c r="Q105" s="108"/>
      <c r="R105" s="108"/>
      <c r="S105" s="166"/>
      <c r="T105" s="108"/>
      <c r="U105" s="108"/>
      <c r="V105" s="166"/>
      <c r="W105" s="92"/>
      <c r="X105" s="166">
        <f t="shared" si="7"/>
        <v>0</v>
      </c>
      <c r="Y105" s="108">
        <f t="shared" si="6"/>
        <v>0</v>
      </c>
      <c r="Z105" s="108"/>
    </row>
    <row r="106" spans="1:26" x14ac:dyDescent="0.25">
      <c r="A106" s="90" t="str">
        <f>IF(O106="","",SUBTOTAL(3,$O$7:O106))</f>
        <v/>
      </c>
      <c r="B106" s="90"/>
      <c r="C106" s="85"/>
      <c r="D106" s="92"/>
      <c r="E106" s="92"/>
      <c r="F106" s="92"/>
      <c r="G106" s="92"/>
      <c r="H106" s="92"/>
      <c r="I106" s="92"/>
      <c r="J106" s="85" t="s">
        <v>1038</v>
      </c>
      <c r="K106" s="92"/>
      <c r="L106" s="92"/>
      <c r="M106" s="108"/>
      <c r="N106" s="108"/>
      <c r="O106" s="108"/>
      <c r="P106" s="108"/>
      <c r="Q106" s="108"/>
      <c r="R106" s="108"/>
      <c r="S106" s="166"/>
      <c r="T106" s="108"/>
      <c r="U106" s="108"/>
      <c r="V106" s="166"/>
      <c r="W106" s="92"/>
      <c r="X106" s="166">
        <f t="shared" si="7"/>
        <v>0</v>
      </c>
      <c r="Y106" s="108">
        <f t="shared" si="6"/>
        <v>0</v>
      </c>
      <c r="Z106" s="108"/>
    </row>
    <row r="107" spans="1:26" x14ac:dyDescent="0.25">
      <c r="A107" s="91" t="str">
        <f>IF(O107="","",SUBTOTAL(3,$O$7:O107))</f>
        <v/>
      </c>
      <c r="B107" s="91"/>
      <c r="C107" s="86"/>
      <c r="D107" s="93"/>
      <c r="E107" s="93"/>
      <c r="F107" s="93"/>
      <c r="G107" s="93"/>
      <c r="H107" s="93"/>
      <c r="I107" s="93"/>
      <c r="J107" s="86" t="s">
        <v>1039</v>
      </c>
      <c r="K107" s="93"/>
      <c r="L107" s="93"/>
      <c r="M107" s="109"/>
      <c r="N107" s="109"/>
      <c r="O107" s="109"/>
      <c r="P107" s="109"/>
      <c r="Q107" s="109"/>
      <c r="R107" s="109"/>
      <c r="S107" s="167"/>
      <c r="T107" s="109"/>
      <c r="U107" s="109"/>
      <c r="V107" s="167"/>
      <c r="W107" s="93"/>
      <c r="X107" s="167">
        <f t="shared" si="7"/>
        <v>0</v>
      </c>
      <c r="Y107" s="109">
        <f t="shared" si="6"/>
        <v>0</v>
      </c>
      <c r="Z107" s="109"/>
    </row>
    <row r="108" spans="1:26" x14ac:dyDescent="0.25">
      <c r="A108" s="67" t="str">
        <f>IF(O108="","",SUBTOTAL(3,$O$7:O108))</f>
        <v/>
      </c>
      <c r="B108" s="67"/>
      <c r="C108" s="73" t="s">
        <v>33</v>
      </c>
      <c r="D108" s="69"/>
      <c r="E108" s="69"/>
      <c r="F108" s="69"/>
      <c r="G108" s="69"/>
      <c r="H108" s="69"/>
      <c r="I108" s="69"/>
      <c r="J108" s="69"/>
      <c r="K108" s="69"/>
      <c r="L108" s="69"/>
      <c r="M108" s="105"/>
      <c r="N108" s="105"/>
      <c r="O108" s="105"/>
      <c r="P108" s="105"/>
      <c r="Q108" s="105"/>
      <c r="R108" s="105"/>
      <c r="S108" s="106"/>
      <c r="T108" s="105"/>
      <c r="U108" s="105"/>
      <c r="V108" s="106"/>
      <c r="W108" s="69"/>
      <c r="X108" s="106">
        <f t="shared" si="7"/>
        <v>0</v>
      </c>
      <c r="Y108" s="105">
        <f t="shared" si="6"/>
        <v>0</v>
      </c>
      <c r="Z108" s="105"/>
    </row>
    <row r="109" spans="1:26" ht="28.5" x14ac:dyDescent="0.25">
      <c r="A109" s="67" t="str">
        <f>IF(O109="","",SUBTOTAL(3,$O$7:O109))</f>
        <v/>
      </c>
      <c r="B109" s="64" t="s">
        <v>38</v>
      </c>
      <c r="C109" s="68" t="s">
        <v>39</v>
      </c>
      <c r="D109" s="69"/>
      <c r="E109" s="69"/>
      <c r="F109" s="69"/>
      <c r="G109" s="69"/>
      <c r="H109" s="69"/>
      <c r="I109" s="69"/>
      <c r="J109" s="69"/>
      <c r="K109" s="69"/>
      <c r="L109" s="69"/>
      <c r="M109" s="105"/>
      <c r="N109" s="105"/>
      <c r="O109" s="105"/>
      <c r="P109" s="105"/>
      <c r="Q109" s="105"/>
      <c r="R109" s="105"/>
      <c r="S109" s="106"/>
      <c r="T109" s="105"/>
      <c r="U109" s="105"/>
      <c r="V109" s="106"/>
      <c r="W109" s="69"/>
      <c r="X109" s="106">
        <f t="shared" si="7"/>
        <v>0</v>
      </c>
      <c r="Y109" s="105">
        <f t="shared" si="6"/>
        <v>0</v>
      </c>
      <c r="Z109" s="105"/>
    </row>
    <row r="110" spans="1:26" x14ac:dyDescent="0.25">
      <c r="A110" s="67" t="str">
        <f>IF(O110="","",SUBTOTAL(3,$O$7:O110))</f>
        <v/>
      </c>
      <c r="B110" s="64" t="s">
        <v>21</v>
      </c>
      <c r="C110" s="68" t="s">
        <v>62</v>
      </c>
      <c r="D110" s="69"/>
      <c r="E110" s="69"/>
      <c r="F110" s="69"/>
      <c r="G110" s="69"/>
      <c r="H110" s="69"/>
      <c r="I110" s="69"/>
      <c r="J110" s="69"/>
      <c r="K110" s="69"/>
      <c r="L110" s="69"/>
      <c r="M110" s="105"/>
      <c r="N110" s="105"/>
      <c r="O110" s="105"/>
      <c r="P110" s="105"/>
      <c r="Q110" s="105"/>
      <c r="R110" s="105"/>
      <c r="S110" s="106"/>
      <c r="T110" s="105"/>
      <c r="U110" s="105"/>
      <c r="V110" s="106"/>
      <c r="W110" s="69"/>
      <c r="X110" s="106">
        <f t="shared" si="7"/>
        <v>0</v>
      </c>
      <c r="Y110" s="105">
        <f t="shared" si="6"/>
        <v>0</v>
      </c>
      <c r="Z110" s="105"/>
    </row>
    <row r="111" spans="1:26" x14ac:dyDescent="0.25">
      <c r="A111" s="67" t="str">
        <f>IF(O111="","",SUBTOTAL(3,$O$7:O111))</f>
        <v/>
      </c>
      <c r="B111" s="64">
        <v>1</v>
      </c>
      <c r="C111" s="68" t="s">
        <v>1040</v>
      </c>
      <c r="D111" s="69"/>
      <c r="E111" s="69"/>
      <c r="F111" s="69"/>
      <c r="G111" s="69"/>
      <c r="H111" s="69"/>
      <c r="I111" s="69"/>
      <c r="J111" s="69"/>
      <c r="K111" s="69"/>
      <c r="L111" s="69"/>
      <c r="M111" s="105"/>
      <c r="N111" s="105"/>
      <c r="O111" s="105"/>
      <c r="P111" s="105"/>
      <c r="Q111" s="105"/>
      <c r="R111" s="105"/>
      <c r="S111" s="106"/>
      <c r="T111" s="105"/>
      <c r="U111" s="105"/>
      <c r="V111" s="106"/>
      <c r="W111" s="69"/>
      <c r="X111" s="106">
        <f t="shared" si="7"/>
        <v>0</v>
      </c>
      <c r="Y111" s="105">
        <f t="shared" si="6"/>
        <v>0</v>
      </c>
      <c r="Z111" s="105"/>
    </row>
    <row r="112" spans="1:26" ht="45" x14ac:dyDescent="0.25">
      <c r="A112" s="88">
        <f>IF(O112="","",SUBTOTAL(3,$O$7:O112))</f>
        <v>19</v>
      </c>
      <c r="B112" s="88"/>
      <c r="C112" s="84" t="s">
        <v>1041</v>
      </c>
      <c r="D112" s="89"/>
      <c r="E112" s="89" t="s">
        <v>334</v>
      </c>
      <c r="F112" s="89" t="s">
        <v>12</v>
      </c>
      <c r="G112" s="89"/>
      <c r="H112" s="89">
        <v>19911</v>
      </c>
      <c r="I112" s="89">
        <v>19908</v>
      </c>
      <c r="J112" s="89" t="s">
        <v>1042</v>
      </c>
      <c r="K112" s="89"/>
      <c r="L112" s="89">
        <f>[7]TH!$H$40</f>
        <v>113847</v>
      </c>
      <c r="M112" s="107">
        <v>111720</v>
      </c>
      <c r="N112" s="107">
        <f>I112*M112</f>
        <v>2224121760</v>
      </c>
      <c r="O112" s="107">
        <f>[8]TH!$F$36</f>
        <v>111720</v>
      </c>
      <c r="P112" s="107">
        <f>'[9]Lớp 2'!$I$86</f>
        <v>155000</v>
      </c>
      <c r="Q112" s="107">
        <f>[10]L2!$I$81</f>
        <v>144400</v>
      </c>
      <c r="R112" s="107"/>
      <c r="S112" s="110">
        <v>131670</v>
      </c>
      <c r="T112" s="107"/>
      <c r="U112" s="107">
        <v>176000</v>
      </c>
      <c r="V112" s="110">
        <v>189000</v>
      </c>
      <c r="W112" s="89"/>
      <c r="X112" s="110">
        <f t="shared" si="7"/>
        <v>111720</v>
      </c>
      <c r="Y112" s="107">
        <f t="shared" si="6"/>
        <v>2224121760</v>
      </c>
      <c r="Z112" s="107"/>
    </row>
    <row r="113" spans="1:26" x14ac:dyDescent="0.25">
      <c r="A113" s="90" t="str">
        <f>IF(O113="","",SUBTOTAL(3,$O$7:O113))</f>
        <v/>
      </c>
      <c r="B113" s="90"/>
      <c r="C113" s="85"/>
      <c r="D113" s="92"/>
      <c r="E113" s="92"/>
      <c r="F113" s="92"/>
      <c r="G113" s="92"/>
      <c r="H113" s="92"/>
      <c r="I113" s="92"/>
      <c r="J113" s="92" t="s">
        <v>1043</v>
      </c>
      <c r="K113" s="92"/>
      <c r="L113" s="92"/>
      <c r="M113" s="108"/>
      <c r="N113" s="108"/>
      <c r="O113" s="108"/>
      <c r="P113" s="108"/>
      <c r="Q113" s="108"/>
      <c r="R113" s="108"/>
      <c r="S113" s="166"/>
      <c r="T113" s="108"/>
      <c r="U113" s="108"/>
      <c r="V113" s="166"/>
      <c r="W113" s="92"/>
      <c r="X113" s="166">
        <f t="shared" si="7"/>
        <v>0</v>
      </c>
      <c r="Y113" s="108">
        <f t="shared" si="6"/>
        <v>0</v>
      </c>
      <c r="Z113" s="108"/>
    </row>
    <row r="114" spans="1:26" ht="30" x14ac:dyDescent="0.25">
      <c r="A114" s="90" t="str">
        <f>IF(O114="","",SUBTOTAL(3,$O$7:O114))</f>
        <v/>
      </c>
      <c r="B114" s="90"/>
      <c r="C114" s="85"/>
      <c r="D114" s="92"/>
      <c r="E114" s="92"/>
      <c r="F114" s="92"/>
      <c r="G114" s="92"/>
      <c r="H114" s="92"/>
      <c r="I114" s="92"/>
      <c r="J114" s="92" t="s">
        <v>1044</v>
      </c>
      <c r="K114" s="92"/>
      <c r="L114" s="92"/>
      <c r="M114" s="108"/>
      <c r="N114" s="108"/>
      <c r="O114" s="108"/>
      <c r="P114" s="108"/>
      <c r="Q114" s="108"/>
      <c r="R114" s="108"/>
      <c r="S114" s="166"/>
      <c r="T114" s="108"/>
      <c r="U114" s="108"/>
      <c r="V114" s="166"/>
      <c r="W114" s="92"/>
      <c r="X114" s="166">
        <f t="shared" si="7"/>
        <v>0</v>
      </c>
      <c r="Y114" s="108">
        <f t="shared" si="6"/>
        <v>0</v>
      </c>
      <c r="Z114" s="108"/>
    </row>
    <row r="115" spans="1:26" ht="45" x14ac:dyDescent="0.25">
      <c r="A115" s="90" t="str">
        <f>IF(O115="","",SUBTOTAL(3,$O$7:O115))</f>
        <v/>
      </c>
      <c r="B115" s="90"/>
      <c r="C115" s="85"/>
      <c r="D115" s="92"/>
      <c r="E115" s="92"/>
      <c r="F115" s="92"/>
      <c r="G115" s="92"/>
      <c r="H115" s="92"/>
      <c r="I115" s="92"/>
      <c r="J115" s="92" t="s">
        <v>1045</v>
      </c>
      <c r="K115" s="92"/>
      <c r="L115" s="92"/>
      <c r="M115" s="108"/>
      <c r="N115" s="108"/>
      <c r="O115" s="108"/>
      <c r="P115" s="108"/>
      <c r="Q115" s="108"/>
      <c r="R115" s="108"/>
      <c r="S115" s="166"/>
      <c r="T115" s="108"/>
      <c r="U115" s="108"/>
      <c r="V115" s="166"/>
      <c r="W115" s="92"/>
      <c r="X115" s="166">
        <f t="shared" si="7"/>
        <v>0</v>
      </c>
      <c r="Y115" s="108">
        <f t="shared" si="6"/>
        <v>0</v>
      </c>
      <c r="Z115" s="108"/>
    </row>
    <row r="116" spans="1:26" ht="60" x14ac:dyDescent="0.25">
      <c r="A116" s="90" t="str">
        <f>IF(O116="","",SUBTOTAL(3,$O$7:O116))</f>
        <v/>
      </c>
      <c r="B116" s="90"/>
      <c r="C116" s="85"/>
      <c r="D116" s="92"/>
      <c r="E116" s="92"/>
      <c r="F116" s="92"/>
      <c r="G116" s="92"/>
      <c r="H116" s="92"/>
      <c r="I116" s="92"/>
      <c r="J116" s="92" t="s">
        <v>1046</v>
      </c>
      <c r="K116" s="92"/>
      <c r="L116" s="92"/>
      <c r="M116" s="108"/>
      <c r="N116" s="108"/>
      <c r="O116" s="108"/>
      <c r="P116" s="108"/>
      <c r="Q116" s="108"/>
      <c r="R116" s="108"/>
      <c r="S116" s="166"/>
      <c r="T116" s="108"/>
      <c r="U116" s="108"/>
      <c r="V116" s="166"/>
      <c r="W116" s="92"/>
      <c r="X116" s="166">
        <f t="shared" si="7"/>
        <v>0</v>
      </c>
      <c r="Y116" s="108">
        <f t="shared" si="6"/>
        <v>0</v>
      </c>
      <c r="Z116" s="108"/>
    </row>
    <row r="117" spans="1:26" ht="60" x14ac:dyDescent="0.25">
      <c r="A117" s="90" t="str">
        <f>IF(O117="","",SUBTOTAL(3,$O$7:O117))</f>
        <v/>
      </c>
      <c r="B117" s="90"/>
      <c r="C117" s="85"/>
      <c r="D117" s="92"/>
      <c r="E117" s="92"/>
      <c r="F117" s="92"/>
      <c r="G117" s="92"/>
      <c r="H117" s="92"/>
      <c r="I117" s="92"/>
      <c r="J117" s="92" t="s">
        <v>1047</v>
      </c>
      <c r="K117" s="92"/>
      <c r="L117" s="92"/>
      <c r="M117" s="108"/>
      <c r="N117" s="108"/>
      <c r="O117" s="108"/>
      <c r="P117" s="108"/>
      <c r="Q117" s="108"/>
      <c r="R117" s="108"/>
      <c r="S117" s="166"/>
      <c r="T117" s="108"/>
      <c r="U117" s="108"/>
      <c r="V117" s="166"/>
      <c r="W117" s="92"/>
      <c r="X117" s="166">
        <f t="shared" si="7"/>
        <v>0</v>
      </c>
      <c r="Y117" s="108">
        <f t="shared" si="6"/>
        <v>0</v>
      </c>
      <c r="Z117" s="108"/>
    </row>
    <row r="118" spans="1:26" ht="75" x14ac:dyDescent="0.25">
      <c r="A118" s="90" t="str">
        <f>IF(O118="","",SUBTOTAL(3,$O$7:O118))</f>
        <v/>
      </c>
      <c r="B118" s="90"/>
      <c r="C118" s="85"/>
      <c r="D118" s="92"/>
      <c r="E118" s="92"/>
      <c r="F118" s="92"/>
      <c r="G118" s="92"/>
      <c r="H118" s="92"/>
      <c r="I118" s="92"/>
      <c r="J118" s="92" t="s">
        <v>1048</v>
      </c>
      <c r="K118" s="92"/>
      <c r="L118" s="92"/>
      <c r="M118" s="108"/>
      <c r="N118" s="108"/>
      <c r="O118" s="108"/>
      <c r="P118" s="108"/>
      <c r="Q118" s="108"/>
      <c r="R118" s="108"/>
      <c r="S118" s="166"/>
      <c r="T118" s="108"/>
      <c r="U118" s="108"/>
      <c r="V118" s="166"/>
      <c r="W118" s="92"/>
      <c r="X118" s="166">
        <f t="shared" si="7"/>
        <v>0</v>
      </c>
      <c r="Y118" s="108">
        <f t="shared" si="6"/>
        <v>0</v>
      </c>
      <c r="Z118" s="108"/>
    </row>
    <row r="119" spans="1:26" ht="45" x14ac:dyDescent="0.25">
      <c r="A119" s="90" t="str">
        <f>IF(O119="","",SUBTOTAL(3,$O$7:O119))</f>
        <v/>
      </c>
      <c r="B119" s="90"/>
      <c r="C119" s="85"/>
      <c r="D119" s="92"/>
      <c r="E119" s="92"/>
      <c r="F119" s="92"/>
      <c r="G119" s="92"/>
      <c r="H119" s="92"/>
      <c r="I119" s="92"/>
      <c r="J119" s="92" t="s">
        <v>1049</v>
      </c>
      <c r="K119" s="92"/>
      <c r="L119" s="92"/>
      <c r="M119" s="108"/>
      <c r="N119" s="108"/>
      <c r="O119" s="108"/>
      <c r="P119" s="108"/>
      <c r="Q119" s="108"/>
      <c r="R119" s="108"/>
      <c r="S119" s="166"/>
      <c r="T119" s="108"/>
      <c r="U119" s="108"/>
      <c r="V119" s="166"/>
      <c r="W119" s="92"/>
      <c r="X119" s="166">
        <f t="shared" si="7"/>
        <v>0</v>
      </c>
      <c r="Y119" s="108">
        <f t="shared" si="6"/>
        <v>0</v>
      </c>
      <c r="Z119" s="108"/>
    </row>
    <row r="120" spans="1:26" ht="30" x14ac:dyDescent="0.25">
      <c r="A120" s="90" t="str">
        <f>IF(O120="","",SUBTOTAL(3,$O$7:O120))</f>
        <v/>
      </c>
      <c r="B120" s="90"/>
      <c r="C120" s="85"/>
      <c r="D120" s="92"/>
      <c r="E120" s="92"/>
      <c r="F120" s="92"/>
      <c r="G120" s="92"/>
      <c r="H120" s="92"/>
      <c r="I120" s="92"/>
      <c r="J120" s="92" t="s">
        <v>1050</v>
      </c>
      <c r="K120" s="92"/>
      <c r="L120" s="92"/>
      <c r="M120" s="108"/>
      <c r="N120" s="108"/>
      <c r="O120" s="108"/>
      <c r="P120" s="108"/>
      <c r="Q120" s="108"/>
      <c r="R120" s="108"/>
      <c r="S120" s="166"/>
      <c r="T120" s="108"/>
      <c r="U120" s="108"/>
      <c r="V120" s="166"/>
      <c r="W120" s="92"/>
      <c r="X120" s="166">
        <f t="shared" si="7"/>
        <v>0</v>
      </c>
      <c r="Y120" s="108">
        <f t="shared" si="6"/>
        <v>0</v>
      </c>
      <c r="Z120" s="108"/>
    </row>
    <row r="121" spans="1:26" ht="60" x14ac:dyDescent="0.25">
      <c r="A121" s="91" t="str">
        <f>IF(O121="","",SUBTOTAL(3,$O$7:O121))</f>
        <v/>
      </c>
      <c r="B121" s="91"/>
      <c r="C121" s="86"/>
      <c r="D121" s="93"/>
      <c r="E121" s="93"/>
      <c r="F121" s="93"/>
      <c r="G121" s="93"/>
      <c r="H121" s="93"/>
      <c r="I121" s="93"/>
      <c r="J121" s="93" t="s">
        <v>1051</v>
      </c>
      <c r="K121" s="93"/>
      <c r="L121" s="93"/>
      <c r="M121" s="109"/>
      <c r="N121" s="109"/>
      <c r="O121" s="109"/>
      <c r="P121" s="109"/>
      <c r="Q121" s="109"/>
      <c r="R121" s="109"/>
      <c r="S121" s="167"/>
      <c r="T121" s="109"/>
      <c r="U121" s="109"/>
      <c r="V121" s="167"/>
      <c r="W121" s="93"/>
      <c r="X121" s="167">
        <f t="shared" si="7"/>
        <v>0</v>
      </c>
      <c r="Y121" s="109">
        <f t="shared" si="6"/>
        <v>0</v>
      </c>
      <c r="Z121" s="109"/>
    </row>
    <row r="122" spans="1:26" ht="45" x14ac:dyDescent="0.25">
      <c r="A122" s="67">
        <f>IF(O122="","",SUBTOTAL(3,$O$7:O122))</f>
        <v>20</v>
      </c>
      <c r="B122" s="67"/>
      <c r="C122" s="73" t="s">
        <v>1052</v>
      </c>
      <c r="D122" s="69"/>
      <c r="E122" s="69" t="s">
        <v>334</v>
      </c>
      <c r="F122" s="69" t="s">
        <v>12</v>
      </c>
      <c r="G122" s="69"/>
      <c r="H122" s="69">
        <v>19497</v>
      </c>
      <c r="I122" s="69">
        <v>19494</v>
      </c>
      <c r="J122" s="69" t="s">
        <v>1053</v>
      </c>
      <c r="K122" s="69"/>
      <c r="L122" s="69">
        <f>[7]TH!$H$41</f>
        <v>87247</v>
      </c>
      <c r="M122" s="105">
        <v>9520</v>
      </c>
      <c r="N122" s="105">
        <f>I122*M122</f>
        <v>185582880</v>
      </c>
      <c r="O122" s="105">
        <f>[8]TH!$F$37</f>
        <v>9520</v>
      </c>
      <c r="P122" s="105">
        <f>'[9]Lớp 2'!$I$98</f>
        <v>75000</v>
      </c>
      <c r="Q122" s="105">
        <f>[10]L2!$I$93</f>
        <v>65600</v>
      </c>
      <c r="R122" s="105"/>
      <c r="S122" s="106">
        <v>27720</v>
      </c>
      <c r="T122" s="105"/>
      <c r="U122" s="105">
        <v>88000</v>
      </c>
      <c r="V122" s="106">
        <v>47000</v>
      </c>
      <c r="W122" s="69"/>
      <c r="X122" s="106">
        <f t="shared" si="7"/>
        <v>9520</v>
      </c>
      <c r="Y122" s="105">
        <f t="shared" si="6"/>
        <v>185582880</v>
      </c>
      <c r="Z122" s="105"/>
    </row>
    <row r="123" spans="1:26" ht="30" x14ac:dyDescent="0.25">
      <c r="A123" s="88" t="str">
        <f>IF(O123="","",SUBTOTAL(3,$O$7:O123))</f>
        <v/>
      </c>
      <c r="B123" s="88"/>
      <c r="C123" s="84"/>
      <c r="D123" s="89"/>
      <c r="E123" s="89"/>
      <c r="F123" s="89"/>
      <c r="G123" s="89"/>
      <c r="H123" s="89"/>
      <c r="I123" s="89"/>
      <c r="J123" s="89" t="s">
        <v>1054</v>
      </c>
      <c r="K123" s="89"/>
      <c r="L123" s="89"/>
      <c r="M123" s="107"/>
      <c r="N123" s="107"/>
      <c r="O123" s="107"/>
      <c r="P123" s="107"/>
      <c r="Q123" s="107"/>
      <c r="R123" s="107"/>
      <c r="S123" s="110"/>
      <c r="T123" s="107"/>
      <c r="U123" s="107"/>
      <c r="V123" s="110"/>
      <c r="W123" s="89"/>
      <c r="X123" s="110">
        <f t="shared" si="7"/>
        <v>0</v>
      </c>
      <c r="Y123" s="107">
        <f t="shared" si="6"/>
        <v>0</v>
      </c>
      <c r="Z123" s="107"/>
    </row>
    <row r="124" spans="1:26" ht="45" x14ac:dyDescent="0.25">
      <c r="A124" s="90" t="str">
        <f>IF(O124="","",SUBTOTAL(3,$O$7:O124))</f>
        <v/>
      </c>
      <c r="B124" s="90"/>
      <c r="C124" s="85"/>
      <c r="D124" s="92"/>
      <c r="E124" s="92"/>
      <c r="F124" s="92"/>
      <c r="G124" s="92"/>
      <c r="H124" s="92"/>
      <c r="I124" s="92"/>
      <c r="J124" s="92" t="s">
        <v>1055</v>
      </c>
      <c r="K124" s="92"/>
      <c r="L124" s="92"/>
      <c r="M124" s="108"/>
      <c r="N124" s="108"/>
      <c r="O124" s="108"/>
      <c r="P124" s="108"/>
      <c r="Q124" s="108"/>
      <c r="R124" s="108"/>
      <c r="S124" s="166"/>
      <c r="T124" s="108"/>
      <c r="U124" s="108"/>
      <c r="V124" s="166"/>
      <c r="W124" s="92"/>
      <c r="X124" s="166">
        <f t="shared" si="7"/>
        <v>0</v>
      </c>
      <c r="Y124" s="108">
        <f t="shared" si="6"/>
        <v>0</v>
      </c>
      <c r="Z124" s="108"/>
    </row>
    <row r="125" spans="1:26" ht="75" x14ac:dyDescent="0.25">
      <c r="A125" s="90" t="str">
        <f>IF(O125="","",SUBTOTAL(3,$O$7:O125))</f>
        <v/>
      </c>
      <c r="B125" s="90"/>
      <c r="C125" s="85"/>
      <c r="D125" s="92"/>
      <c r="E125" s="92"/>
      <c r="F125" s="92"/>
      <c r="G125" s="92"/>
      <c r="H125" s="92"/>
      <c r="I125" s="92"/>
      <c r="J125" s="92" t="s">
        <v>1056</v>
      </c>
      <c r="K125" s="92"/>
      <c r="L125" s="92"/>
      <c r="M125" s="108"/>
      <c r="N125" s="108"/>
      <c r="O125" s="108"/>
      <c r="P125" s="108"/>
      <c r="Q125" s="108"/>
      <c r="R125" s="108"/>
      <c r="S125" s="166"/>
      <c r="T125" s="108"/>
      <c r="U125" s="108"/>
      <c r="V125" s="166"/>
      <c r="W125" s="92"/>
      <c r="X125" s="166">
        <f t="shared" ref="X125:X156" si="8">MIN(O125:V125)</f>
        <v>0</v>
      </c>
      <c r="Y125" s="108">
        <f t="shared" si="6"/>
        <v>0</v>
      </c>
      <c r="Z125" s="108"/>
    </row>
    <row r="126" spans="1:26" ht="30" x14ac:dyDescent="0.25">
      <c r="A126" s="90" t="str">
        <f>IF(O126="","",SUBTOTAL(3,$O$7:O126))</f>
        <v/>
      </c>
      <c r="B126" s="90"/>
      <c r="C126" s="85"/>
      <c r="D126" s="92"/>
      <c r="E126" s="92"/>
      <c r="F126" s="92"/>
      <c r="G126" s="92"/>
      <c r="H126" s="92"/>
      <c r="I126" s="92"/>
      <c r="J126" s="92" t="s">
        <v>1057</v>
      </c>
      <c r="K126" s="92"/>
      <c r="L126" s="92"/>
      <c r="M126" s="108"/>
      <c r="N126" s="108"/>
      <c r="O126" s="108"/>
      <c r="P126" s="108"/>
      <c r="Q126" s="108"/>
      <c r="R126" s="108"/>
      <c r="S126" s="166"/>
      <c r="T126" s="108"/>
      <c r="U126" s="108"/>
      <c r="V126" s="166"/>
      <c r="W126" s="92"/>
      <c r="X126" s="166">
        <f t="shared" si="8"/>
        <v>0</v>
      </c>
      <c r="Y126" s="108">
        <f t="shared" si="6"/>
        <v>0</v>
      </c>
      <c r="Z126" s="108"/>
    </row>
    <row r="127" spans="1:26" ht="60" x14ac:dyDescent="0.25">
      <c r="A127" s="91" t="str">
        <f>IF(O127="","",SUBTOTAL(3,$O$7:O127))</f>
        <v/>
      </c>
      <c r="B127" s="91"/>
      <c r="C127" s="86"/>
      <c r="D127" s="93"/>
      <c r="E127" s="93"/>
      <c r="F127" s="93"/>
      <c r="G127" s="93"/>
      <c r="H127" s="93"/>
      <c r="I127" s="93"/>
      <c r="J127" s="93" t="s">
        <v>1058</v>
      </c>
      <c r="K127" s="93"/>
      <c r="L127" s="93"/>
      <c r="M127" s="109"/>
      <c r="N127" s="109"/>
      <c r="O127" s="109"/>
      <c r="P127" s="109"/>
      <c r="Q127" s="109"/>
      <c r="R127" s="109"/>
      <c r="S127" s="167"/>
      <c r="T127" s="109"/>
      <c r="U127" s="109"/>
      <c r="V127" s="167"/>
      <c r="W127" s="93"/>
      <c r="X127" s="167">
        <f t="shared" si="8"/>
        <v>0</v>
      </c>
      <c r="Y127" s="109">
        <f t="shared" si="6"/>
        <v>0</v>
      </c>
      <c r="Z127" s="109"/>
    </row>
    <row r="128" spans="1:26" ht="28.5" x14ac:dyDescent="0.25">
      <c r="A128" s="67" t="str">
        <f>IF(O128="","",SUBTOTAL(3,$O$7:O128))</f>
        <v/>
      </c>
      <c r="B128" s="64">
        <v>2</v>
      </c>
      <c r="C128" s="68" t="s">
        <v>1059</v>
      </c>
      <c r="D128" s="69"/>
      <c r="E128" s="69"/>
      <c r="F128" s="69"/>
      <c r="G128" s="69"/>
      <c r="H128" s="69"/>
      <c r="I128" s="69"/>
      <c r="J128" s="69"/>
      <c r="K128" s="69"/>
      <c r="L128" s="69"/>
      <c r="M128" s="105"/>
      <c r="N128" s="105"/>
      <c r="O128" s="105"/>
      <c r="P128" s="105"/>
      <c r="Q128" s="105"/>
      <c r="R128" s="105"/>
      <c r="S128" s="106"/>
      <c r="T128" s="105"/>
      <c r="U128" s="105"/>
      <c r="V128" s="106"/>
      <c r="W128" s="69"/>
      <c r="X128" s="106">
        <f t="shared" si="8"/>
        <v>0</v>
      </c>
      <c r="Y128" s="105">
        <f t="shared" si="6"/>
        <v>0</v>
      </c>
      <c r="Z128" s="105"/>
    </row>
    <row r="129" spans="1:26" ht="30" x14ac:dyDescent="0.25">
      <c r="A129" s="88">
        <f>IF(O129="","",SUBTOTAL(3,$O$7:O129))</f>
        <v>21</v>
      </c>
      <c r="B129" s="88"/>
      <c r="C129" s="84" t="s">
        <v>1060</v>
      </c>
      <c r="D129" s="89" t="s">
        <v>334</v>
      </c>
      <c r="E129" s="89" t="s">
        <v>334</v>
      </c>
      <c r="F129" s="89" t="s">
        <v>12</v>
      </c>
      <c r="G129" s="89" t="s">
        <v>387</v>
      </c>
      <c r="H129" s="89">
        <v>2688</v>
      </c>
      <c r="I129" s="89">
        <v>2663</v>
      </c>
      <c r="J129" s="89" t="s">
        <v>1061</v>
      </c>
      <c r="K129" s="89"/>
      <c r="L129" s="89">
        <f>[7]TH!$H$43</f>
        <v>1599413</v>
      </c>
      <c r="M129" s="107">
        <v>1670000</v>
      </c>
      <c r="N129" s="107">
        <f>I129*M129</f>
        <v>4447210000</v>
      </c>
      <c r="O129" s="107">
        <f>[8]TH!$F$39</f>
        <v>1984499.9999999998</v>
      </c>
      <c r="P129" s="107">
        <f>'[9]Lớp 2'!$I$106</f>
        <v>1670000</v>
      </c>
      <c r="Q129" s="107">
        <f>[10]L2!$I$101</f>
        <v>2679100</v>
      </c>
      <c r="R129" s="107"/>
      <c r="S129" s="110"/>
      <c r="T129" s="107"/>
      <c r="U129" s="107">
        <v>2640000</v>
      </c>
      <c r="V129" s="110">
        <v>2250000</v>
      </c>
      <c r="W129" s="89"/>
      <c r="X129" s="110">
        <f t="shared" si="8"/>
        <v>1670000</v>
      </c>
      <c r="Y129" s="107">
        <f t="shared" si="6"/>
        <v>4447210000</v>
      </c>
      <c r="Z129" s="107"/>
    </row>
    <row r="130" spans="1:26" x14ac:dyDescent="0.25">
      <c r="A130" s="90" t="str">
        <f>IF(O130="","",SUBTOTAL(3,$O$7:O130))</f>
        <v/>
      </c>
      <c r="B130" s="90"/>
      <c r="C130" s="85"/>
      <c r="D130" s="92"/>
      <c r="E130" s="92"/>
      <c r="F130" s="92"/>
      <c r="G130" s="92"/>
      <c r="H130" s="92"/>
      <c r="I130" s="92"/>
      <c r="J130" s="92" t="s">
        <v>1062</v>
      </c>
      <c r="K130" s="92"/>
      <c r="L130" s="92"/>
      <c r="M130" s="108"/>
      <c r="N130" s="108"/>
      <c r="O130" s="108"/>
      <c r="P130" s="108"/>
      <c r="Q130" s="108"/>
      <c r="R130" s="108"/>
      <c r="S130" s="166"/>
      <c r="T130" s="108"/>
      <c r="U130" s="108"/>
      <c r="V130" s="166"/>
      <c r="W130" s="92"/>
      <c r="X130" s="166">
        <f t="shared" si="8"/>
        <v>0</v>
      </c>
      <c r="Y130" s="108">
        <f t="shared" si="6"/>
        <v>0</v>
      </c>
      <c r="Z130" s="108"/>
    </row>
    <row r="131" spans="1:26" ht="30" x14ac:dyDescent="0.25">
      <c r="A131" s="91" t="str">
        <f>IF(O131="","",SUBTOTAL(3,$O$7:O131))</f>
        <v/>
      </c>
      <c r="B131" s="91"/>
      <c r="C131" s="86"/>
      <c r="D131" s="93"/>
      <c r="E131" s="93"/>
      <c r="F131" s="93"/>
      <c r="G131" s="93"/>
      <c r="H131" s="93"/>
      <c r="I131" s="93"/>
      <c r="J131" s="93" t="s">
        <v>1063</v>
      </c>
      <c r="K131" s="93"/>
      <c r="L131" s="93"/>
      <c r="M131" s="109"/>
      <c r="N131" s="109"/>
      <c r="O131" s="109"/>
      <c r="P131" s="109"/>
      <c r="Q131" s="109"/>
      <c r="R131" s="109"/>
      <c r="S131" s="167"/>
      <c r="T131" s="109"/>
      <c r="U131" s="109"/>
      <c r="V131" s="167"/>
      <c r="W131" s="93"/>
      <c r="X131" s="167">
        <f t="shared" si="8"/>
        <v>0</v>
      </c>
      <c r="Y131" s="109">
        <f t="shared" si="6"/>
        <v>0</v>
      </c>
      <c r="Z131" s="109"/>
    </row>
    <row r="132" spans="1:26" ht="30" x14ac:dyDescent="0.25">
      <c r="A132" s="88">
        <f>IF(O132="","",SUBTOTAL(3,$O$7:O132))</f>
        <v>22</v>
      </c>
      <c r="B132" s="88"/>
      <c r="C132" s="84" t="s">
        <v>1064</v>
      </c>
      <c r="D132" s="89" t="s">
        <v>334</v>
      </c>
      <c r="E132" s="89" t="s">
        <v>334</v>
      </c>
      <c r="F132" s="89" t="s">
        <v>12</v>
      </c>
      <c r="G132" s="89" t="s">
        <v>387</v>
      </c>
      <c r="H132" s="89">
        <v>2707</v>
      </c>
      <c r="I132" s="89">
        <v>2700</v>
      </c>
      <c r="J132" s="89" t="s">
        <v>1065</v>
      </c>
      <c r="K132" s="89"/>
      <c r="L132" s="89">
        <f>[7]TH!$H$44</f>
        <v>39883</v>
      </c>
      <c r="M132" s="107">
        <v>39800</v>
      </c>
      <c r="N132" s="107">
        <f>I132*M132</f>
        <v>107460000</v>
      </c>
      <c r="O132" s="107">
        <f>[8]TH!$F$40</f>
        <v>80850</v>
      </c>
      <c r="P132" s="107">
        <f>'[9]Lớp 2'!$I$109</f>
        <v>39800</v>
      </c>
      <c r="Q132" s="107">
        <f>[10]L2!$I$104</f>
        <v>70400</v>
      </c>
      <c r="R132" s="107">
        <v>32000</v>
      </c>
      <c r="S132" s="110">
        <v>95288</v>
      </c>
      <c r="T132" s="107"/>
      <c r="U132" s="107">
        <v>55000</v>
      </c>
      <c r="V132" s="110">
        <v>45000</v>
      </c>
      <c r="W132" s="89"/>
      <c r="X132" s="110">
        <f t="shared" si="8"/>
        <v>32000</v>
      </c>
      <c r="Y132" s="107">
        <f t="shared" si="6"/>
        <v>86400000</v>
      </c>
      <c r="Z132" s="107"/>
    </row>
    <row r="133" spans="1:26" ht="30" x14ac:dyDescent="0.25">
      <c r="A133" s="90" t="str">
        <f>IF(O133="","",SUBTOTAL(3,$O$7:O133))</f>
        <v/>
      </c>
      <c r="B133" s="90"/>
      <c r="C133" s="85"/>
      <c r="D133" s="92"/>
      <c r="E133" s="92"/>
      <c r="F133" s="92"/>
      <c r="G133" s="92"/>
      <c r="H133" s="92"/>
      <c r="I133" s="92"/>
      <c r="J133" s="92" t="s">
        <v>1066</v>
      </c>
      <c r="K133" s="92"/>
      <c r="L133" s="92"/>
      <c r="M133" s="108"/>
      <c r="N133" s="108"/>
      <c r="O133" s="108"/>
      <c r="P133" s="108"/>
      <c r="Q133" s="108"/>
      <c r="R133" s="108"/>
      <c r="S133" s="166"/>
      <c r="T133" s="108"/>
      <c r="U133" s="108"/>
      <c r="V133" s="166"/>
      <c r="W133" s="92"/>
      <c r="X133" s="166">
        <f t="shared" si="8"/>
        <v>0</v>
      </c>
      <c r="Y133" s="108">
        <f t="shared" si="6"/>
        <v>0</v>
      </c>
      <c r="Z133" s="108"/>
    </row>
    <row r="134" spans="1:26" ht="30" x14ac:dyDescent="0.25">
      <c r="A134" s="91" t="str">
        <f>IF(O134="","",SUBTOTAL(3,$O$7:O134))</f>
        <v/>
      </c>
      <c r="B134" s="91"/>
      <c r="C134" s="86"/>
      <c r="D134" s="93"/>
      <c r="E134" s="93"/>
      <c r="F134" s="93"/>
      <c r="G134" s="93"/>
      <c r="H134" s="93"/>
      <c r="I134" s="93"/>
      <c r="J134" s="93" t="s">
        <v>1067</v>
      </c>
      <c r="K134" s="93"/>
      <c r="L134" s="93"/>
      <c r="M134" s="109"/>
      <c r="N134" s="109"/>
      <c r="O134" s="109"/>
      <c r="P134" s="109"/>
      <c r="Q134" s="109"/>
      <c r="R134" s="109"/>
      <c r="S134" s="167"/>
      <c r="T134" s="109"/>
      <c r="U134" s="109"/>
      <c r="V134" s="167"/>
      <c r="W134" s="93"/>
      <c r="X134" s="167">
        <f t="shared" si="8"/>
        <v>0</v>
      </c>
      <c r="Y134" s="109">
        <f t="shared" si="6"/>
        <v>0</v>
      </c>
      <c r="Z134" s="109"/>
    </row>
    <row r="135" spans="1:26" x14ac:dyDescent="0.25">
      <c r="A135" s="67" t="str">
        <f>IF(O135="","",SUBTOTAL(3,$O$7:O135))</f>
        <v/>
      </c>
      <c r="B135" s="64" t="s">
        <v>43</v>
      </c>
      <c r="C135" s="68" t="s">
        <v>40</v>
      </c>
      <c r="D135" s="69"/>
      <c r="E135" s="69"/>
      <c r="F135" s="69"/>
      <c r="G135" s="69"/>
      <c r="H135" s="69"/>
      <c r="I135" s="69"/>
      <c r="J135" s="69"/>
      <c r="K135" s="69"/>
      <c r="L135" s="69"/>
      <c r="M135" s="105"/>
      <c r="N135" s="105"/>
      <c r="O135" s="105"/>
      <c r="P135" s="105"/>
      <c r="Q135" s="105"/>
      <c r="R135" s="105"/>
      <c r="S135" s="106"/>
      <c r="T135" s="105"/>
      <c r="U135" s="105"/>
      <c r="V135" s="106"/>
      <c r="W135" s="69"/>
      <c r="X135" s="106">
        <f t="shared" si="8"/>
        <v>0</v>
      </c>
      <c r="Y135" s="105">
        <f t="shared" ref="Y135:Y198" si="9">I135*X135</f>
        <v>0</v>
      </c>
      <c r="Z135" s="105"/>
    </row>
    <row r="136" spans="1:26" ht="28.5" customHeight="1" x14ac:dyDescent="0.25">
      <c r="A136" s="67" t="str">
        <f>IF(O136="","",SUBTOTAL(3,$O$7:O136))</f>
        <v/>
      </c>
      <c r="B136" s="64">
        <v>2</v>
      </c>
      <c r="C136" s="68" t="s">
        <v>1059</v>
      </c>
      <c r="D136" s="69"/>
      <c r="E136" s="69"/>
      <c r="F136" s="69"/>
      <c r="G136" s="69"/>
      <c r="H136" s="69"/>
      <c r="I136" s="69"/>
      <c r="J136" s="69"/>
      <c r="K136" s="69"/>
      <c r="L136" s="69"/>
      <c r="M136" s="105"/>
      <c r="N136" s="105"/>
      <c r="O136" s="105"/>
      <c r="P136" s="105"/>
      <c r="Q136" s="105"/>
      <c r="R136" s="105"/>
      <c r="S136" s="106"/>
      <c r="T136" s="105"/>
      <c r="U136" s="105"/>
      <c r="V136" s="106"/>
      <c r="W136" s="69"/>
      <c r="X136" s="106">
        <f t="shared" si="8"/>
        <v>0</v>
      </c>
      <c r="Y136" s="105">
        <f t="shared" si="9"/>
        <v>0</v>
      </c>
      <c r="Z136" s="105"/>
    </row>
    <row r="137" spans="1:26" ht="105" x14ac:dyDescent="0.25">
      <c r="A137" s="88">
        <f>IF(O137="","",SUBTOTAL(3,$O$7:O137))</f>
        <v>23</v>
      </c>
      <c r="B137" s="88"/>
      <c r="C137" s="84" t="s">
        <v>1068</v>
      </c>
      <c r="D137" s="89" t="s">
        <v>334</v>
      </c>
      <c r="E137" s="89" t="s">
        <v>334</v>
      </c>
      <c r="F137" s="89" t="s">
        <v>12</v>
      </c>
      <c r="G137" s="89"/>
      <c r="H137" s="89">
        <v>20125</v>
      </c>
      <c r="I137" s="89">
        <v>20014</v>
      </c>
      <c r="J137" s="89" t="s">
        <v>1069</v>
      </c>
      <c r="K137" s="89"/>
      <c r="L137" s="89">
        <f>[7]TH!$H$50</f>
        <v>130465</v>
      </c>
      <c r="M137" s="107">
        <v>79380</v>
      </c>
      <c r="N137" s="107">
        <f>I137*M137</f>
        <v>1588711320</v>
      </c>
      <c r="O137" s="107">
        <f>[8]TH!$F$44</f>
        <v>79380</v>
      </c>
      <c r="P137" s="107">
        <f>'[9]Lớp 2'!$I$114</f>
        <v>174000</v>
      </c>
      <c r="Q137" s="107">
        <f>[10]L2!$I$109</f>
        <v>152300</v>
      </c>
      <c r="R137" s="107"/>
      <c r="S137" s="110">
        <v>93555</v>
      </c>
      <c r="T137" s="107"/>
      <c r="U137" s="107">
        <v>253000</v>
      </c>
      <c r="V137" s="110">
        <v>197000</v>
      </c>
      <c r="W137" s="89"/>
      <c r="X137" s="110">
        <f t="shared" si="8"/>
        <v>79380</v>
      </c>
      <c r="Y137" s="107">
        <f t="shared" si="9"/>
        <v>1588711320</v>
      </c>
      <c r="Z137" s="107"/>
    </row>
    <row r="138" spans="1:26" x14ac:dyDescent="0.25">
      <c r="A138" s="90" t="str">
        <f>IF(O138="","",SUBTOTAL(3,$O$7:O138))</f>
        <v/>
      </c>
      <c r="B138" s="90"/>
      <c r="C138" s="85"/>
      <c r="D138" s="92"/>
      <c r="E138" s="92"/>
      <c r="F138" s="92"/>
      <c r="G138" s="92"/>
      <c r="H138" s="92"/>
      <c r="I138" s="92"/>
      <c r="J138" s="92" t="s">
        <v>1070</v>
      </c>
      <c r="K138" s="92"/>
      <c r="L138" s="92"/>
      <c r="M138" s="108"/>
      <c r="N138" s="108"/>
      <c r="O138" s="108"/>
      <c r="P138" s="108"/>
      <c r="Q138" s="108"/>
      <c r="R138" s="108"/>
      <c r="S138" s="166"/>
      <c r="T138" s="108"/>
      <c r="U138" s="108"/>
      <c r="V138" s="166"/>
      <c r="W138" s="92"/>
      <c r="X138" s="166">
        <f t="shared" si="8"/>
        <v>0</v>
      </c>
      <c r="Y138" s="108">
        <f t="shared" si="9"/>
        <v>0</v>
      </c>
      <c r="Z138" s="108"/>
    </row>
    <row r="139" spans="1:26" ht="45" x14ac:dyDescent="0.25">
      <c r="A139" s="90" t="str">
        <f>IF(O139="","",SUBTOTAL(3,$O$7:O139))</f>
        <v/>
      </c>
      <c r="B139" s="90"/>
      <c r="C139" s="85"/>
      <c r="D139" s="92"/>
      <c r="E139" s="92"/>
      <c r="F139" s="92"/>
      <c r="G139" s="92"/>
      <c r="H139" s="92"/>
      <c r="I139" s="92"/>
      <c r="J139" s="92" t="s">
        <v>1071</v>
      </c>
      <c r="K139" s="92"/>
      <c r="L139" s="92"/>
      <c r="M139" s="108"/>
      <c r="N139" s="108"/>
      <c r="O139" s="108"/>
      <c r="P139" s="108"/>
      <c r="Q139" s="108"/>
      <c r="R139" s="108"/>
      <c r="S139" s="166"/>
      <c r="T139" s="108"/>
      <c r="U139" s="108"/>
      <c r="V139" s="166"/>
      <c r="W139" s="92"/>
      <c r="X139" s="166">
        <f t="shared" si="8"/>
        <v>0</v>
      </c>
      <c r="Y139" s="108">
        <f t="shared" si="9"/>
        <v>0</v>
      </c>
      <c r="Z139" s="108"/>
    </row>
    <row r="140" spans="1:26" x14ac:dyDescent="0.25">
      <c r="A140" s="90" t="str">
        <f>IF(O140="","",SUBTOTAL(3,$O$7:O140))</f>
        <v/>
      </c>
      <c r="B140" s="90"/>
      <c r="C140" s="85"/>
      <c r="D140" s="92"/>
      <c r="E140" s="92"/>
      <c r="F140" s="92"/>
      <c r="G140" s="92"/>
      <c r="H140" s="92"/>
      <c r="I140" s="92"/>
      <c r="J140" s="92" t="s">
        <v>1072</v>
      </c>
      <c r="K140" s="92"/>
      <c r="L140" s="92"/>
      <c r="M140" s="108"/>
      <c r="N140" s="108"/>
      <c r="O140" s="108"/>
      <c r="P140" s="108"/>
      <c r="Q140" s="108"/>
      <c r="R140" s="108"/>
      <c r="S140" s="166"/>
      <c r="T140" s="108"/>
      <c r="U140" s="108"/>
      <c r="V140" s="166"/>
      <c r="W140" s="92"/>
      <c r="X140" s="166">
        <f t="shared" si="8"/>
        <v>0</v>
      </c>
      <c r="Y140" s="108">
        <f t="shared" si="9"/>
        <v>0</v>
      </c>
      <c r="Z140" s="108"/>
    </row>
    <row r="141" spans="1:26" x14ac:dyDescent="0.25">
      <c r="A141" s="90" t="str">
        <f>IF(O141="","",SUBTOTAL(3,$O$7:O141))</f>
        <v/>
      </c>
      <c r="B141" s="90"/>
      <c r="C141" s="85"/>
      <c r="D141" s="92"/>
      <c r="E141" s="92"/>
      <c r="F141" s="92"/>
      <c r="G141" s="92"/>
      <c r="H141" s="92"/>
      <c r="I141" s="92"/>
      <c r="J141" s="92" t="s">
        <v>1073</v>
      </c>
      <c r="K141" s="92"/>
      <c r="L141" s="92"/>
      <c r="M141" s="108"/>
      <c r="N141" s="108"/>
      <c r="O141" s="108"/>
      <c r="P141" s="108"/>
      <c r="Q141" s="108"/>
      <c r="R141" s="108"/>
      <c r="S141" s="166"/>
      <c r="T141" s="108"/>
      <c r="U141" s="108"/>
      <c r="V141" s="166"/>
      <c r="W141" s="92"/>
      <c r="X141" s="166">
        <f t="shared" si="8"/>
        <v>0</v>
      </c>
      <c r="Y141" s="108">
        <f t="shared" si="9"/>
        <v>0</v>
      </c>
      <c r="Z141" s="108"/>
    </row>
    <row r="142" spans="1:26" x14ac:dyDescent="0.25">
      <c r="A142" s="90" t="str">
        <f>IF(O142="","",SUBTOTAL(3,$O$7:O142))</f>
        <v/>
      </c>
      <c r="B142" s="90"/>
      <c r="C142" s="85"/>
      <c r="D142" s="92"/>
      <c r="E142" s="92"/>
      <c r="F142" s="92"/>
      <c r="G142" s="92"/>
      <c r="H142" s="92"/>
      <c r="I142" s="92"/>
      <c r="J142" s="92" t="s">
        <v>1070</v>
      </c>
      <c r="K142" s="92"/>
      <c r="L142" s="92"/>
      <c r="M142" s="108"/>
      <c r="N142" s="108"/>
      <c r="O142" s="108"/>
      <c r="P142" s="108"/>
      <c r="Q142" s="108"/>
      <c r="R142" s="108"/>
      <c r="S142" s="166"/>
      <c r="T142" s="108"/>
      <c r="U142" s="108"/>
      <c r="V142" s="166"/>
      <c r="W142" s="92"/>
      <c r="X142" s="166">
        <f t="shared" si="8"/>
        <v>0</v>
      </c>
      <c r="Y142" s="108">
        <f t="shared" si="9"/>
        <v>0</v>
      </c>
      <c r="Z142" s="108"/>
    </row>
    <row r="143" spans="1:26" ht="60" x14ac:dyDescent="0.25">
      <c r="A143" s="90" t="str">
        <f>IF(O143="","",SUBTOTAL(3,$O$7:O143))</f>
        <v/>
      </c>
      <c r="B143" s="90"/>
      <c r="C143" s="85"/>
      <c r="D143" s="92"/>
      <c r="E143" s="92"/>
      <c r="F143" s="92"/>
      <c r="G143" s="92"/>
      <c r="H143" s="92"/>
      <c r="I143" s="92"/>
      <c r="J143" s="92" t="s">
        <v>1074</v>
      </c>
      <c r="K143" s="92"/>
      <c r="L143" s="92"/>
      <c r="M143" s="108"/>
      <c r="N143" s="108"/>
      <c r="O143" s="108"/>
      <c r="P143" s="108"/>
      <c r="Q143" s="108"/>
      <c r="R143" s="108"/>
      <c r="S143" s="166"/>
      <c r="T143" s="108"/>
      <c r="U143" s="108"/>
      <c r="V143" s="166"/>
      <c r="W143" s="92"/>
      <c r="X143" s="166">
        <f t="shared" si="8"/>
        <v>0</v>
      </c>
      <c r="Y143" s="108">
        <f t="shared" si="9"/>
        <v>0</v>
      </c>
      <c r="Z143" s="108"/>
    </row>
    <row r="144" spans="1:26" x14ac:dyDescent="0.25">
      <c r="A144" s="90" t="str">
        <f>IF(O144="","",SUBTOTAL(3,$O$7:O144))</f>
        <v/>
      </c>
      <c r="B144" s="90"/>
      <c r="C144" s="85"/>
      <c r="D144" s="92"/>
      <c r="E144" s="92"/>
      <c r="F144" s="92"/>
      <c r="G144" s="92"/>
      <c r="H144" s="92"/>
      <c r="I144" s="92"/>
      <c r="J144" s="92" t="s">
        <v>1070</v>
      </c>
      <c r="K144" s="92"/>
      <c r="L144" s="92"/>
      <c r="M144" s="108"/>
      <c r="N144" s="108"/>
      <c r="O144" s="108"/>
      <c r="P144" s="108"/>
      <c r="Q144" s="108"/>
      <c r="R144" s="108"/>
      <c r="S144" s="166"/>
      <c r="T144" s="108"/>
      <c r="U144" s="108"/>
      <c r="V144" s="166"/>
      <c r="W144" s="92"/>
      <c r="X144" s="166">
        <f t="shared" si="8"/>
        <v>0</v>
      </c>
      <c r="Y144" s="108">
        <f t="shared" si="9"/>
        <v>0</v>
      </c>
      <c r="Z144" s="108"/>
    </row>
    <row r="145" spans="1:26" ht="45" x14ac:dyDescent="0.25">
      <c r="A145" s="91" t="str">
        <f>IF(O145="","",SUBTOTAL(3,$O$7:O145))</f>
        <v/>
      </c>
      <c r="B145" s="91"/>
      <c r="C145" s="86"/>
      <c r="D145" s="93"/>
      <c r="E145" s="93"/>
      <c r="F145" s="93"/>
      <c r="G145" s="93"/>
      <c r="H145" s="93"/>
      <c r="I145" s="93"/>
      <c r="J145" s="93" t="s">
        <v>1075</v>
      </c>
      <c r="K145" s="93"/>
      <c r="L145" s="93"/>
      <c r="M145" s="109"/>
      <c r="N145" s="109"/>
      <c r="O145" s="109"/>
      <c r="P145" s="109"/>
      <c r="Q145" s="109"/>
      <c r="R145" s="109"/>
      <c r="S145" s="167"/>
      <c r="T145" s="109"/>
      <c r="U145" s="109"/>
      <c r="V145" s="167"/>
      <c r="W145" s="93"/>
      <c r="X145" s="167">
        <f t="shared" si="8"/>
        <v>0</v>
      </c>
      <c r="Y145" s="109">
        <f t="shared" si="9"/>
        <v>0</v>
      </c>
      <c r="Z145" s="109"/>
    </row>
    <row r="146" spans="1:26" x14ac:dyDescent="0.25">
      <c r="A146" s="67" t="str">
        <f>IF(O146="","",SUBTOTAL(3,$O$7:O146))</f>
        <v/>
      </c>
      <c r="B146" s="67"/>
      <c r="C146" s="73" t="s">
        <v>1076</v>
      </c>
      <c r="D146" s="69"/>
      <c r="E146" s="69"/>
      <c r="F146" s="69"/>
      <c r="G146" s="69"/>
      <c r="H146" s="69"/>
      <c r="I146" s="69"/>
      <c r="J146" s="69"/>
      <c r="K146" s="69"/>
      <c r="L146" s="69"/>
      <c r="M146" s="105"/>
      <c r="N146" s="105"/>
      <c r="O146" s="105"/>
      <c r="P146" s="105"/>
      <c r="Q146" s="105"/>
      <c r="R146" s="105"/>
      <c r="S146" s="106"/>
      <c r="T146" s="105"/>
      <c r="U146" s="105"/>
      <c r="V146" s="106"/>
      <c r="W146" s="69"/>
      <c r="X146" s="106">
        <f t="shared" si="8"/>
        <v>0</v>
      </c>
      <c r="Y146" s="105">
        <f t="shared" si="9"/>
        <v>0</v>
      </c>
      <c r="Z146" s="105"/>
    </row>
    <row r="147" spans="1:26" x14ac:dyDescent="0.25">
      <c r="A147" s="67" t="str">
        <f>IF(O147="","",SUBTOTAL(3,$O$7:O147))</f>
        <v/>
      </c>
      <c r="B147" s="64" t="s">
        <v>21</v>
      </c>
      <c r="C147" s="68" t="s">
        <v>46</v>
      </c>
      <c r="D147" s="69"/>
      <c r="E147" s="69"/>
      <c r="F147" s="69"/>
      <c r="G147" s="69"/>
      <c r="H147" s="69"/>
      <c r="I147" s="69"/>
      <c r="J147" s="69"/>
      <c r="K147" s="69"/>
      <c r="L147" s="69"/>
      <c r="M147" s="105"/>
      <c r="N147" s="105"/>
      <c r="O147" s="105"/>
      <c r="P147" s="105"/>
      <c r="Q147" s="105"/>
      <c r="R147" s="105"/>
      <c r="S147" s="106"/>
      <c r="T147" s="105"/>
      <c r="U147" s="105"/>
      <c r="V147" s="106"/>
      <c r="W147" s="69"/>
      <c r="X147" s="106">
        <f t="shared" si="8"/>
        <v>0</v>
      </c>
      <c r="Y147" s="105">
        <f t="shared" si="9"/>
        <v>0</v>
      </c>
      <c r="Z147" s="105"/>
    </row>
    <row r="148" spans="1:26" x14ac:dyDescent="0.25">
      <c r="A148" s="67" t="str">
        <f>IF(O148="","",SUBTOTAL(3,$O$7:O148))</f>
        <v/>
      </c>
      <c r="B148" s="64">
        <v>1</v>
      </c>
      <c r="C148" s="68" t="s">
        <v>1077</v>
      </c>
      <c r="D148" s="69"/>
      <c r="E148" s="69"/>
      <c r="F148" s="69"/>
      <c r="G148" s="69"/>
      <c r="H148" s="69"/>
      <c r="I148" s="69"/>
      <c r="J148" s="69"/>
      <c r="K148" s="69"/>
      <c r="L148" s="69"/>
      <c r="M148" s="105"/>
      <c r="N148" s="105"/>
      <c r="O148" s="105"/>
      <c r="P148" s="105"/>
      <c r="Q148" s="105"/>
      <c r="R148" s="105"/>
      <c r="S148" s="106"/>
      <c r="T148" s="105"/>
      <c r="U148" s="105"/>
      <c r="V148" s="106"/>
      <c r="W148" s="69"/>
      <c r="X148" s="106">
        <f t="shared" si="8"/>
        <v>0</v>
      </c>
      <c r="Y148" s="105">
        <f t="shared" si="9"/>
        <v>0</v>
      </c>
      <c r="Z148" s="105"/>
    </row>
    <row r="149" spans="1:26" ht="60" x14ac:dyDescent="0.25">
      <c r="A149" s="88">
        <f>IF(O149="","",SUBTOTAL(3,$O$7:O149))</f>
        <v>24</v>
      </c>
      <c r="B149" s="88"/>
      <c r="C149" s="84" t="s">
        <v>1078</v>
      </c>
      <c r="D149" s="89" t="s">
        <v>334</v>
      </c>
      <c r="E149" s="89" t="s">
        <v>334</v>
      </c>
      <c r="F149" s="89" t="s">
        <v>12</v>
      </c>
      <c r="G149" s="89" t="s">
        <v>387</v>
      </c>
      <c r="H149" s="89">
        <v>2390</v>
      </c>
      <c r="I149" s="89">
        <f>[8]TH!$E$52</f>
        <v>2390</v>
      </c>
      <c r="J149" s="89" t="s">
        <v>1079</v>
      </c>
      <c r="K149" s="89"/>
      <c r="L149" s="89">
        <f>[7]TH!$H$74</f>
        <v>8380</v>
      </c>
      <c r="M149" s="107">
        <v>11760</v>
      </c>
      <c r="N149" s="107">
        <f>I149*M149</f>
        <v>28106400</v>
      </c>
      <c r="O149" s="107">
        <f>[8]TH!$F$52</f>
        <v>11760</v>
      </c>
      <c r="P149" s="107">
        <f>'[9]Lớp 2'!$I$129</f>
        <v>16000</v>
      </c>
      <c r="Q149" s="107">
        <f>[10]L2!$I$124</f>
        <v>15000</v>
      </c>
      <c r="R149" s="107">
        <v>8400</v>
      </c>
      <c r="S149" s="110"/>
      <c r="T149" s="107"/>
      <c r="U149" s="107">
        <v>36000</v>
      </c>
      <c r="V149" s="110">
        <v>18000</v>
      </c>
      <c r="W149" s="89"/>
      <c r="X149" s="110">
        <f t="shared" si="8"/>
        <v>8400</v>
      </c>
      <c r="Y149" s="107">
        <f t="shared" si="9"/>
        <v>20076000</v>
      </c>
      <c r="Z149" s="107"/>
    </row>
    <row r="150" spans="1:26" ht="45" x14ac:dyDescent="0.25">
      <c r="A150" s="90" t="str">
        <f>IF(O150="","",SUBTOTAL(3,$O$7:O150))</f>
        <v/>
      </c>
      <c r="B150" s="90"/>
      <c r="C150" s="85"/>
      <c r="D150" s="92"/>
      <c r="E150" s="92"/>
      <c r="F150" s="92"/>
      <c r="G150" s="92"/>
      <c r="H150" s="92"/>
      <c r="I150" s="92"/>
      <c r="J150" s="92" t="s">
        <v>1080</v>
      </c>
      <c r="K150" s="92"/>
      <c r="L150" s="92"/>
      <c r="M150" s="108"/>
      <c r="N150" s="108"/>
      <c r="O150" s="108"/>
      <c r="P150" s="108"/>
      <c r="Q150" s="108"/>
      <c r="R150" s="108"/>
      <c r="S150" s="166"/>
      <c r="T150" s="108"/>
      <c r="U150" s="108"/>
      <c r="V150" s="166"/>
      <c r="W150" s="92"/>
      <c r="X150" s="166">
        <f t="shared" si="8"/>
        <v>0</v>
      </c>
      <c r="Y150" s="108">
        <f t="shared" si="9"/>
        <v>0</v>
      </c>
      <c r="Z150" s="108"/>
    </row>
    <row r="151" spans="1:26" ht="45" x14ac:dyDescent="0.25">
      <c r="A151" s="91" t="str">
        <f>IF(O151="","",SUBTOTAL(3,$O$7:O151))</f>
        <v/>
      </c>
      <c r="B151" s="91"/>
      <c r="C151" s="86"/>
      <c r="D151" s="93"/>
      <c r="E151" s="93"/>
      <c r="F151" s="93"/>
      <c r="G151" s="93"/>
      <c r="H151" s="93"/>
      <c r="I151" s="93"/>
      <c r="J151" s="93" t="s">
        <v>1081</v>
      </c>
      <c r="K151" s="93"/>
      <c r="L151" s="93"/>
      <c r="M151" s="109"/>
      <c r="N151" s="109"/>
      <c r="O151" s="109"/>
      <c r="P151" s="109"/>
      <c r="Q151" s="109"/>
      <c r="R151" s="109"/>
      <c r="S151" s="167"/>
      <c r="T151" s="109"/>
      <c r="U151" s="109"/>
      <c r="V151" s="167"/>
      <c r="W151" s="93"/>
      <c r="X151" s="167">
        <f t="shared" si="8"/>
        <v>0</v>
      </c>
      <c r="Y151" s="109">
        <f t="shared" si="9"/>
        <v>0</v>
      </c>
      <c r="Z151" s="109"/>
    </row>
    <row r="152" spans="1:26" x14ac:dyDescent="0.25">
      <c r="A152" s="67" t="str">
        <f>IF(O152="","",SUBTOTAL(3,$O$7:O152))</f>
        <v/>
      </c>
      <c r="B152" s="64">
        <v>2</v>
      </c>
      <c r="C152" s="68" t="s">
        <v>1082</v>
      </c>
      <c r="D152" s="69"/>
      <c r="E152" s="69"/>
      <c r="F152" s="69"/>
      <c r="G152" s="69"/>
      <c r="H152" s="69"/>
      <c r="I152" s="69"/>
      <c r="J152" s="69"/>
      <c r="K152" s="69"/>
      <c r="L152" s="69"/>
      <c r="M152" s="105"/>
      <c r="N152" s="105"/>
      <c r="O152" s="105"/>
      <c r="P152" s="105"/>
      <c r="Q152" s="105"/>
      <c r="R152" s="105"/>
      <c r="S152" s="106"/>
      <c r="T152" s="105"/>
      <c r="U152" s="105"/>
      <c r="V152" s="106"/>
      <c r="W152" s="69"/>
      <c r="X152" s="106">
        <f t="shared" si="8"/>
        <v>0</v>
      </c>
      <c r="Y152" s="105">
        <f t="shared" si="9"/>
        <v>0</v>
      </c>
      <c r="Z152" s="105"/>
    </row>
    <row r="153" spans="1:26" ht="60" x14ac:dyDescent="0.25">
      <c r="A153" s="88">
        <f>IF(O153="","",SUBTOTAL(3,$O$7:O153))</f>
        <v>25</v>
      </c>
      <c r="B153" s="88"/>
      <c r="C153" s="84" t="s">
        <v>1083</v>
      </c>
      <c r="D153" s="89"/>
      <c r="E153" s="89" t="s">
        <v>334</v>
      </c>
      <c r="F153" s="89" t="s">
        <v>12</v>
      </c>
      <c r="G153" s="89" t="s">
        <v>387</v>
      </c>
      <c r="H153" s="89">
        <v>2489</v>
      </c>
      <c r="I153" s="89">
        <v>2488</v>
      </c>
      <c r="J153" s="89" t="s">
        <v>1084</v>
      </c>
      <c r="K153" s="89"/>
      <c r="L153" s="89">
        <f>[7]TH!$H$76</f>
        <v>8380</v>
      </c>
      <c r="M153" s="107">
        <v>11760</v>
      </c>
      <c r="N153" s="107">
        <f>I153*M153</f>
        <v>29258880</v>
      </c>
      <c r="O153" s="107">
        <f>[8]TH!$F$54</f>
        <v>11760</v>
      </c>
      <c r="P153" s="107">
        <f>'[9]Lớp 2'!$I$135</f>
        <v>16000</v>
      </c>
      <c r="Q153" s="107">
        <f>[10]L2!$I$129</f>
        <v>15000</v>
      </c>
      <c r="R153" s="107">
        <v>8400</v>
      </c>
      <c r="S153" s="110"/>
      <c r="T153" s="107"/>
      <c r="U153" s="107">
        <v>36000</v>
      </c>
      <c r="V153" s="110">
        <v>23400</v>
      </c>
      <c r="W153" s="89"/>
      <c r="X153" s="110">
        <f t="shared" si="8"/>
        <v>8400</v>
      </c>
      <c r="Y153" s="107">
        <f t="shared" si="9"/>
        <v>20899200</v>
      </c>
      <c r="Z153" s="107"/>
    </row>
    <row r="154" spans="1:26" ht="30" x14ac:dyDescent="0.25">
      <c r="A154" s="90" t="str">
        <f>IF(O154="","",SUBTOTAL(3,$O$7:O154))</f>
        <v/>
      </c>
      <c r="B154" s="90"/>
      <c r="C154" s="85"/>
      <c r="D154" s="92"/>
      <c r="E154" s="92"/>
      <c r="F154" s="92"/>
      <c r="G154" s="92"/>
      <c r="H154" s="92"/>
      <c r="I154" s="92"/>
      <c r="J154" s="92" t="s">
        <v>1085</v>
      </c>
      <c r="K154" s="92"/>
      <c r="L154" s="92"/>
      <c r="M154" s="108"/>
      <c r="N154" s="108"/>
      <c r="O154" s="108"/>
      <c r="P154" s="108"/>
      <c r="Q154" s="108"/>
      <c r="R154" s="108"/>
      <c r="S154" s="166"/>
      <c r="T154" s="108"/>
      <c r="U154" s="108"/>
      <c r="V154" s="166"/>
      <c r="W154" s="92"/>
      <c r="X154" s="166">
        <f t="shared" si="8"/>
        <v>0</v>
      </c>
      <c r="Y154" s="108">
        <f t="shared" si="9"/>
        <v>0</v>
      </c>
      <c r="Z154" s="108"/>
    </row>
    <row r="155" spans="1:26" x14ac:dyDescent="0.25">
      <c r="A155" s="91" t="str">
        <f>IF(O155="","",SUBTOTAL(3,$O$7:O155))</f>
        <v/>
      </c>
      <c r="B155" s="91"/>
      <c r="C155" s="86"/>
      <c r="D155" s="93"/>
      <c r="E155" s="93"/>
      <c r="F155" s="93"/>
      <c r="G155" s="93"/>
      <c r="H155" s="93"/>
      <c r="I155" s="93"/>
      <c r="J155" s="93" t="s">
        <v>1086</v>
      </c>
      <c r="K155" s="93"/>
      <c r="L155" s="93"/>
      <c r="M155" s="109"/>
      <c r="N155" s="109"/>
      <c r="O155" s="109"/>
      <c r="P155" s="109"/>
      <c r="Q155" s="109"/>
      <c r="R155" s="109"/>
      <c r="S155" s="167"/>
      <c r="T155" s="109"/>
      <c r="U155" s="109"/>
      <c r="V155" s="167"/>
      <c r="W155" s="93"/>
      <c r="X155" s="167">
        <f t="shared" si="8"/>
        <v>0</v>
      </c>
      <c r="Y155" s="109">
        <f t="shared" si="9"/>
        <v>0</v>
      </c>
      <c r="Z155" s="109"/>
    </row>
    <row r="156" spans="1:26" x14ac:dyDescent="0.25">
      <c r="A156" s="67" t="str">
        <f>IF(O156="","",SUBTOTAL(3,$O$7:O156))</f>
        <v/>
      </c>
      <c r="B156" s="64">
        <v>3</v>
      </c>
      <c r="C156" s="68" t="s">
        <v>1087</v>
      </c>
      <c r="D156" s="69"/>
      <c r="E156" s="69"/>
      <c r="F156" s="69"/>
      <c r="G156" s="69"/>
      <c r="H156" s="69"/>
      <c r="I156" s="69"/>
      <c r="J156" s="69"/>
      <c r="K156" s="69"/>
      <c r="L156" s="69"/>
      <c r="M156" s="105"/>
      <c r="N156" s="105"/>
      <c r="O156" s="105"/>
      <c r="P156" s="105"/>
      <c r="Q156" s="105"/>
      <c r="R156" s="105"/>
      <c r="S156" s="106"/>
      <c r="T156" s="105"/>
      <c r="U156" s="105"/>
      <c r="V156" s="106"/>
      <c r="W156" s="69"/>
      <c r="X156" s="106">
        <f t="shared" si="8"/>
        <v>0</v>
      </c>
      <c r="Y156" s="105">
        <f t="shared" si="9"/>
        <v>0</v>
      </c>
      <c r="Z156" s="105"/>
    </row>
    <row r="157" spans="1:26" ht="60" x14ac:dyDescent="0.25">
      <c r="A157" s="88">
        <f>IF(O157="","",SUBTOTAL(3,$O$7:O157))</f>
        <v>26</v>
      </c>
      <c r="B157" s="88"/>
      <c r="C157" s="84" t="s">
        <v>1088</v>
      </c>
      <c r="D157" s="89" t="s">
        <v>334</v>
      </c>
      <c r="E157" s="89" t="s">
        <v>334</v>
      </c>
      <c r="F157" s="89" t="s">
        <v>12</v>
      </c>
      <c r="G157" s="89" t="s">
        <v>387</v>
      </c>
      <c r="H157" s="89">
        <v>2494</v>
      </c>
      <c r="I157" s="89">
        <v>2493</v>
      </c>
      <c r="J157" s="89" t="s">
        <v>1089</v>
      </c>
      <c r="K157" s="89" t="s">
        <v>334</v>
      </c>
      <c r="L157" s="89">
        <f>[7]TH!$H$78</f>
        <v>8380</v>
      </c>
      <c r="M157" s="107">
        <v>11760</v>
      </c>
      <c r="N157" s="107">
        <f>I157*M157</f>
        <v>29317680</v>
      </c>
      <c r="O157" s="107">
        <f>[8]TH!$F$56</f>
        <v>11760</v>
      </c>
      <c r="P157" s="107">
        <f>'[9]Lớp 2'!$I$141</f>
        <v>16000</v>
      </c>
      <c r="Q157" s="107">
        <f>[10]L2!$I$134</f>
        <v>15000</v>
      </c>
      <c r="R157" s="107">
        <v>8400</v>
      </c>
      <c r="S157" s="110"/>
      <c r="T157" s="107"/>
      <c r="U157" s="107">
        <v>36000</v>
      </c>
      <c r="V157" s="110">
        <v>23400</v>
      </c>
      <c r="W157" s="89"/>
      <c r="X157" s="110">
        <f t="shared" ref="X157:X188" si="10">MIN(O157:V157)</f>
        <v>8400</v>
      </c>
      <c r="Y157" s="107">
        <f t="shared" si="9"/>
        <v>20941200</v>
      </c>
      <c r="Z157" s="107"/>
    </row>
    <row r="158" spans="1:26" x14ac:dyDescent="0.25">
      <c r="A158" s="90" t="str">
        <f>IF(O158="","",SUBTOTAL(3,$O$7:O158))</f>
        <v/>
      </c>
      <c r="B158" s="90"/>
      <c r="C158" s="85"/>
      <c r="D158" s="92"/>
      <c r="E158" s="92"/>
      <c r="F158" s="92"/>
      <c r="G158" s="92"/>
      <c r="H158" s="92"/>
      <c r="I158" s="92"/>
      <c r="J158" s="92" t="s">
        <v>1090</v>
      </c>
      <c r="K158" s="92" t="s">
        <v>334</v>
      </c>
      <c r="L158" s="92"/>
      <c r="M158" s="108"/>
      <c r="N158" s="108"/>
      <c r="O158" s="108"/>
      <c r="P158" s="108"/>
      <c r="Q158" s="108"/>
      <c r="R158" s="108"/>
      <c r="S158" s="166"/>
      <c r="T158" s="108"/>
      <c r="U158" s="108"/>
      <c r="V158" s="166"/>
      <c r="W158" s="92"/>
      <c r="X158" s="166">
        <f t="shared" si="10"/>
        <v>0</v>
      </c>
      <c r="Y158" s="108">
        <f t="shared" si="9"/>
        <v>0</v>
      </c>
      <c r="Z158" s="108"/>
    </row>
    <row r="159" spans="1:26" x14ac:dyDescent="0.25">
      <c r="A159" s="91" t="str">
        <f>IF(O159="","",SUBTOTAL(3,$O$7:O159))</f>
        <v/>
      </c>
      <c r="B159" s="91"/>
      <c r="C159" s="86"/>
      <c r="D159" s="93"/>
      <c r="E159" s="93"/>
      <c r="F159" s="93"/>
      <c r="G159" s="93"/>
      <c r="H159" s="93"/>
      <c r="I159" s="93"/>
      <c r="J159" s="93" t="s">
        <v>1091</v>
      </c>
      <c r="K159" s="93" t="s">
        <v>334</v>
      </c>
      <c r="L159" s="93"/>
      <c r="M159" s="109"/>
      <c r="N159" s="109"/>
      <c r="O159" s="109"/>
      <c r="P159" s="109"/>
      <c r="Q159" s="109"/>
      <c r="R159" s="109"/>
      <c r="S159" s="167"/>
      <c r="T159" s="109"/>
      <c r="U159" s="109"/>
      <c r="V159" s="167"/>
      <c r="W159" s="93"/>
      <c r="X159" s="167">
        <f t="shared" si="10"/>
        <v>0</v>
      </c>
      <c r="Y159" s="109">
        <f t="shared" si="9"/>
        <v>0</v>
      </c>
      <c r="Z159" s="109"/>
    </row>
    <row r="160" spans="1:26" x14ac:dyDescent="0.25">
      <c r="A160" s="67" t="str">
        <f>IF(O160="","",SUBTOTAL(3,$O$7:O160))</f>
        <v/>
      </c>
      <c r="B160" s="64">
        <v>4</v>
      </c>
      <c r="C160" s="68" t="s">
        <v>1092</v>
      </c>
      <c r="D160" s="69"/>
      <c r="E160" s="69"/>
      <c r="F160" s="69"/>
      <c r="G160" s="69"/>
      <c r="H160" s="69"/>
      <c r="I160" s="69"/>
      <c r="J160" s="69"/>
      <c r="K160" s="69"/>
      <c r="L160" s="69"/>
      <c r="M160" s="105"/>
      <c r="N160" s="105"/>
      <c r="O160" s="105"/>
      <c r="P160" s="105"/>
      <c r="Q160" s="105"/>
      <c r="R160" s="105"/>
      <c r="S160" s="106"/>
      <c r="T160" s="105"/>
      <c r="U160" s="105"/>
      <c r="V160" s="106"/>
      <c r="W160" s="69"/>
      <c r="X160" s="106">
        <f t="shared" si="10"/>
        <v>0</v>
      </c>
      <c r="Y160" s="105">
        <f t="shared" si="9"/>
        <v>0</v>
      </c>
      <c r="Z160" s="105"/>
    </row>
    <row r="161" spans="1:26" ht="60" x14ac:dyDescent="0.25">
      <c r="A161" s="88">
        <f>IF(O161="","",SUBTOTAL(3,$O$7:O161))</f>
        <v>27</v>
      </c>
      <c r="B161" s="88"/>
      <c r="C161" s="84" t="s">
        <v>1093</v>
      </c>
      <c r="D161" s="89" t="s">
        <v>334</v>
      </c>
      <c r="E161" s="89" t="s">
        <v>334</v>
      </c>
      <c r="F161" s="89" t="s">
        <v>12</v>
      </c>
      <c r="G161" s="89" t="s">
        <v>387</v>
      </c>
      <c r="H161" s="89">
        <v>2449</v>
      </c>
      <c r="I161" s="89">
        <v>2448</v>
      </c>
      <c r="J161" s="89" t="s">
        <v>1094</v>
      </c>
      <c r="K161" s="89" t="s">
        <v>334</v>
      </c>
      <c r="L161" s="89">
        <f>[7]TH!$H$80</f>
        <v>8380</v>
      </c>
      <c r="M161" s="107">
        <v>6615</v>
      </c>
      <c r="N161" s="107">
        <f>I161*M161</f>
        <v>16193520</v>
      </c>
      <c r="O161" s="107">
        <f>[8]TH!$F$58</f>
        <v>6615</v>
      </c>
      <c r="P161" s="107">
        <f>'[9]Lớp 2'!$I$147</f>
        <v>9000</v>
      </c>
      <c r="Q161" s="107">
        <f>[10]L2!$I$139</f>
        <v>10000</v>
      </c>
      <c r="R161" s="107">
        <v>4200</v>
      </c>
      <c r="S161" s="110"/>
      <c r="T161" s="107"/>
      <c r="U161" s="107">
        <v>18000</v>
      </c>
      <c r="V161" s="110">
        <v>12600</v>
      </c>
      <c r="W161" s="89"/>
      <c r="X161" s="110">
        <f t="shared" si="10"/>
        <v>4200</v>
      </c>
      <c r="Y161" s="107">
        <f t="shared" si="9"/>
        <v>10281600</v>
      </c>
      <c r="Z161" s="107"/>
    </row>
    <row r="162" spans="1:26" x14ac:dyDescent="0.25">
      <c r="A162" s="90" t="str">
        <f>IF(O162="","",SUBTOTAL(3,$O$7:O162))</f>
        <v/>
      </c>
      <c r="B162" s="90"/>
      <c r="C162" s="85"/>
      <c r="D162" s="92"/>
      <c r="E162" s="92"/>
      <c r="F162" s="92"/>
      <c r="G162" s="92"/>
      <c r="H162" s="92"/>
      <c r="I162" s="92"/>
      <c r="J162" s="92" t="s">
        <v>1095</v>
      </c>
      <c r="K162" s="92" t="s">
        <v>334</v>
      </c>
      <c r="L162" s="92"/>
      <c r="M162" s="108"/>
      <c r="N162" s="108"/>
      <c r="O162" s="108"/>
      <c r="P162" s="108"/>
      <c r="Q162" s="108"/>
      <c r="R162" s="108"/>
      <c r="S162" s="166"/>
      <c r="T162" s="108"/>
      <c r="U162" s="108"/>
      <c r="V162" s="166"/>
      <c r="W162" s="92"/>
      <c r="X162" s="166">
        <f t="shared" si="10"/>
        <v>0</v>
      </c>
      <c r="Y162" s="108">
        <f t="shared" si="9"/>
        <v>0</v>
      </c>
      <c r="Z162" s="108"/>
    </row>
    <row r="163" spans="1:26" x14ac:dyDescent="0.25">
      <c r="A163" s="91" t="str">
        <f>IF(O163="","",SUBTOTAL(3,$O$7:O163))</f>
        <v/>
      </c>
      <c r="B163" s="91"/>
      <c r="C163" s="86"/>
      <c r="D163" s="93"/>
      <c r="E163" s="93"/>
      <c r="F163" s="93"/>
      <c r="G163" s="93"/>
      <c r="H163" s="93"/>
      <c r="I163" s="93"/>
      <c r="J163" s="93" t="s">
        <v>1096</v>
      </c>
      <c r="K163" s="93" t="s">
        <v>334</v>
      </c>
      <c r="L163" s="93"/>
      <c r="M163" s="109"/>
      <c r="N163" s="109"/>
      <c r="O163" s="109"/>
      <c r="P163" s="109"/>
      <c r="Q163" s="109"/>
      <c r="R163" s="109"/>
      <c r="S163" s="167"/>
      <c r="T163" s="109"/>
      <c r="U163" s="109"/>
      <c r="V163" s="167"/>
      <c r="W163" s="93"/>
      <c r="X163" s="167">
        <f t="shared" si="10"/>
        <v>0</v>
      </c>
      <c r="Y163" s="109">
        <f t="shared" si="9"/>
        <v>0</v>
      </c>
      <c r="Z163" s="109"/>
    </row>
    <row r="164" spans="1:26" ht="28.5" customHeight="1" x14ac:dyDescent="0.25">
      <c r="A164" s="67" t="str">
        <f>IF(O164="","",SUBTOTAL(3,$O$7:O164))</f>
        <v/>
      </c>
      <c r="B164" s="64">
        <v>5</v>
      </c>
      <c r="C164" s="68" t="s">
        <v>1097</v>
      </c>
      <c r="D164" s="69"/>
      <c r="E164" s="69"/>
      <c r="F164" s="69"/>
      <c r="G164" s="69"/>
      <c r="H164" s="69"/>
      <c r="I164" s="69"/>
      <c r="J164" s="69"/>
      <c r="K164" s="69"/>
      <c r="L164" s="69"/>
      <c r="M164" s="105"/>
      <c r="N164" s="105"/>
      <c r="O164" s="105"/>
      <c r="P164" s="105"/>
      <c r="Q164" s="105"/>
      <c r="R164" s="105"/>
      <c r="S164" s="106"/>
      <c r="T164" s="105"/>
      <c r="U164" s="105"/>
      <c r="V164" s="106"/>
      <c r="W164" s="69"/>
      <c r="X164" s="106">
        <f t="shared" si="10"/>
        <v>0</v>
      </c>
      <c r="Y164" s="105">
        <f t="shared" si="9"/>
        <v>0</v>
      </c>
      <c r="Z164" s="105"/>
    </row>
    <row r="165" spans="1:26" ht="33.75" customHeight="1" x14ac:dyDescent="0.25">
      <c r="A165" s="88">
        <f>IF(O165="","",SUBTOTAL(3,$O$7:O165))</f>
        <v>28</v>
      </c>
      <c r="B165" s="88"/>
      <c r="C165" s="84" t="s">
        <v>1098</v>
      </c>
      <c r="D165" s="89" t="s">
        <v>334</v>
      </c>
      <c r="E165" s="89" t="s">
        <v>334</v>
      </c>
      <c r="F165" s="89" t="s">
        <v>12</v>
      </c>
      <c r="G165" s="89" t="s">
        <v>387</v>
      </c>
      <c r="H165" s="89">
        <v>2473</v>
      </c>
      <c r="I165" s="89">
        <v>2472</v>
      </c>
      <c r="J165" s="89" t="s">
        <v>1099</v>
      </c>
      <c r="K165" s="89"/>
      <c r="L165" s="89">
        <f>[7]TH!$H$84</f>
        <v>8380</v>
      </c>
      <c r="M165" s="107">
        <v>6615</v>
      </c>
      <c r="N165" s="107">
        <f>I165*M165</f>
        <v>16352280</v>
      </c>
      <c r="O165" s="107">
        <f>[8]TH!$F$60</f>
        <v>6615</v>
      </c>
      <c r="P165" s="107">
        <f>'[9]Lớp 2'!$I$153</f>
        <v>9000</v>
      </c>
      <c r="Q165" s="107">
        <f>[10]L2!$I$144</f>
        <v>10000</v>
      </c>
      <c r="R165" s="107">
        <v>4200</v>
      </c>
      <c r="S165" s="110"/>
      <c r="T165" s="107"/>
      <c r="U165" s="107">
        <v>18000</v>
      </c>
      <c r="V165" s="110">
        <v>12600</v>
      </c>
      <c r="W165" s="89"/>
      <c r="X165" s="110">
        <f t="shared" si="10"/>
        <v>4200</v>
      </c>
      <c r="Y165" s="107">
        <f t="shared" si="9"/>
        <v>10382400</v>
      </c>
      <c r="Z165" s="107"/>
    </row>
    <row r="166" spans="1:26" ht="30" x14ac:dyDescent="0.25">
      <c r="A166" s="90" t="str">
        <f>IF(O166="","",SUBTOTAL(3,$O$7:O166))</f>
        <v/>
      </c>
      <c r="B166" s="90"/>
      <c r="C166" s="85"/>
      <c r="D166" s="92"/>
      <c r="E166" s="92"/>
      <c r="F166" s="92"/>
      <c r="G166" s="92"/>
      <c r="H166" s="92"/>
      <c r="I166" s="92"/>
      <c r="J166" s="92" t="s">
        <v>1100</v>
      </c>
      <c r="K166" s="92"/>
      <c r="L166" s="92"/>
      <c r="M166" s="108"/>
      <c r="N166" s="108"/>
      <c r="O166" s="108"/>
      <c r="P166" s="108"/>
      <c r="Q166" s="108"/>
      <c r="R166" s="108"/>
      <c r="S166" s="166"/>
      <c r="T166" s="108"/>
      <c r="U166" s="108"/>
      <c r="V166" s="166"/>
      <c r="W166" s="92"/>
      <c r="X166" s="166">
        <f t="shared" si="10"/>
        <v>0</v>
      </c>
      <c r="Y166" s="108">
        <f t="shared" si="9"/>
        <v>0</v>
      </c>
      <c r="Z166" s="108"/>
    </row>
    <row r="167" spans="1:26" ht="30" x14ac:dyDescent="0.25">
      <c r="A167" s="90" t="str">
        <f>IF(O167="","",SUBTOTAL(3,$O$7:O167))</f>
        <v/>
      </c>
      <c r="B167" s="90"/>
      <c r="C167" s="85"/>
      <c r="D167" s="92"/>
      <c r="E167" s="92"/>
      <c r="F167" s="92"/>
      <c r="G167" s="92"/>
      <c r="H167" s="92"/>
      <c r="I167" s="92"/>
      <c r="J167" s="92" t="s">
        <v>1101</v>
      </c>
      <c r="K167" s="92"/>
      <c r="L167" s="92"/>
      <c r="M167" s="108"/>
      <c r="N167" s="108"/>
      <c r="O167" s="108"/>
      <c r="P167" s="108"/>
      <c r="Q167" s="108"/>
      <c r="R167" s="108"/>
      <c r="S167" s="166"/>
      <c r="T167" s="108"/>
      <c r="U167" s="108"/>
      <c r="V167" s="166"/>
      <c r="W167" s="92"/>
      <c r="X167" s="166">
        <f t="shared" si="10"/>
        <v>0</v>
      </c>
      <c r="Y167" s="108">
        <f t="shared" si="9"/>
        <v>0</v>
      </c>
      <c r="Z167" s="108"/>
    </row>
    <row r="168" spans="1:26" ht="45" x14ac:dyDescent="0.25">
      <c r="A168" s="91" t="str">
        <f>IF(O168="","",SUBTOTAL(3,$O$7:O168))</f>
        <v/>
      </c>
      <c r="B168" s="91"/>
      <c r="C168" s="86"/>
      <c r="D168" s="93"/>
      <c r="E168" s="93"/>
      <c r="F168" s="93"/>
      <c r="G168" s="93"/>
      <c r="H168" s="93"/>
      <c r="I168" s="93"/>
      <c r="J168" s="93" t="s">
        <v>1102</v>
      </c>
      <c r="K168" s="93"/>
      <c r="L168" s="93"/>
      <c r="M168" s="109"/>
      <c r="N168" s="109"/>
      <c r="O168" s="109"/>
      <c r="P168" s="109"/>
      <c r="Q168" s="109"/>
      <c r="R168" s="109"/>
      <c r="S168" s="167"/>
      <c r="T168" s="109"/>
      <c r="U168" s="109"/>
      <c r="V168" s="167"/>
      <c r="W168" s="93"/>
      <c r="X168" s="167">
        <f t="shared" si="10"/>
        <v>0</v>
      </c>
      <c r="Y168" s="109">
        <f t="shared" si="9"/>
        <v>0</v>
      </c>
      <c r="Z168" s="109"/>
    </row>
    <row r="169" spans="1:26" ht="28.5" x14ac:dyDescent="0.25">
      <c r="A169" s="67" t="str">
        <f>IF(O169="","",SUBTOTAL(3,$O$7:O169))</f>
        <v/>
      </c>
      <c r="B169" s="64">
        <v>6</v>
      </c>
      <c r="C169" s="68" t="s">
        <v>1103</v>
      </c>
      <c r="D169" s="69"/>
      <c r="E169" s="69"/>
      <c r="F169" s="69"/>
      <c r="G169" s="69"/>
      <c r="H169" s="69"/>
      <c r="I169" s="69"/>
      <c r="J169" s="69"/>
      <c r="K169" s="69"/>
      <c r="L169" s="69"/>
      <c r="M169" s="105"/>
      <c r="N169" s="105"/>
      <c r="O169" s="105"/>
      <c r="P169" s="105"/>
      <c r="Q169" s="105"/>
      <c r="R169" s="105"/>
      <c r="S169" s="106"/>
      <c r="T169" s="105"/>
      <c r="U169" s="105"/>
      <c r="V169" s="106"/>
      <c r="W169" s="69"/>
      <c r="X169" s="106">
        <f t="shared" si="10"/>
        <v>0</v>
      </c>
      <c r="Y169" s="105">
        <f t="shared" si="9"/>
        <v>0</v>
      </c>
      <c r="Z169" s="105"/>
    </row>
    <row r="170" spans="1:26" ht="30" x14ac:dyDescent="0.25">
      <c r="A170" s="88">
        <f>IF(O170="","",SUBTOTAL(3,$O$7:O170))</f>
        <v>29</v>
      </c>
      <c r="B170" s="88"/>
      <c r="C170" s="84" t="s">
        <v>1104</v>
      </c>
      <c r="D170" s="89" t="s">
        <v>334</v>
      </c>
      <c r="E170" s="89" t="s">
        <v>334</v>
      </c>
      <c r="F170" s="89" t="s">
        <v>12</v>
      </c>
      <c r="G170" s="89" t="s">
        <v>387</v>
      </c>
      <c r="H170" s="89">
        <v>2460</v>
      </c>
      <c r="I170" s="89">
        <v>2459</v>
      </c>
      <c r="J170" s="89" t="s">
        <v>1105</v>
      </c>
      <c r="K170" s="89"/>
      <c r="L170" s="89">
        <f>[7]TH!$H$86</f>
        <v>8380</v>
      </c>
      <c r="M170" s="107">
        <v>6615</v>
      </c>
      <c r="N170" s="107">
        <f>I170*M170</f>
        <v>16266285</v>
      </c>
      <c r="O170" s="107">
        <f>[8]TH!$F$62</f>
        <v>6615</v>
      </c>
      <c r="P170" s="107">
        <f>'[9]Lớp 2'!$I$160</f>
        <v>9000</v>
      </c>
      <c r="Q170" s="107">
        <f>[10]L2!$I$150</f>
        <v>10000</v>
      </c>
      <c r="R170" s="107">
        <v>4200</v>
      </c>
      <c r="S170" s="110"/>
      <c r="T170" s="107"/>
      <c r="U170" s="107">
        <v>18000</v>
      </c>
      <c r="V170" s="110">
        <v>14400</v>
      </c>
      <c r="W170" s="89"/>
      <c r="X170" s="110">
        <f t="shared" si="10"/>
        <v>4200</v>
      </c>
      <c r="Y170" s="107">
        <f t="shared" si="9"/>
        <v>10327800</v>
      </c>
      <c r="Z170" s="107"/>
    </row>
    <row r="171" spans="1:26" ht="30" x14ac:dyDescent="0.25">
      <c r="A171" s="90" t="str">
        <f>IF(O171="","",SUBTOTAL(3,$O$7:O171))</f>
        <v/>
      </c>
      <c r="B171" s="90"/>
      <c r="C171" s="85"/>
      <c r="D171" s="92"/>
      <c r="E171" s="92"/>
      <c r="F171" s="92"/>
      <c r="G171" s="92"/>
      <c r="H171" s="92"/>
      <c r="I171" s="92"/>
      <c r="J171" s="92" t="s">
        <v>1100</v>
      </c>
      <c r="K171" s="92"/>
      <c r="L171" s="92"/>
      <c r="M171" s="108"/>
      <c r="N171" s="108"/>
      <c r="O171" s="108"/>
      <c r="P171" s="108"/>
      <c r="Q171" s="108"/>
      <c r="R171" s="108"/>
      <c r="S171" s="166"/>
      <c r="T171" s="108"/>
      <c r="U171" s="108"/>
      <c r="V171" s="166"/>
      <c r="W171" s="92"/>
      <c r="X171" s="166">
        <f t="shared" si="10"/>
        <v>0</v>
      </c>
      <c r="Y171" s="108">
        <f t="shared" si="9"/>
        <v>0</v>
      </c>
      <c r="Z171" s="108"/>
    </row>
    <row r="172" spans="1:26" ht="30" x14ac:dyDescent="0.25">
      <c r="A172" s="91" t="str">
        <f>IF(O172="","",SUBTOTAL(3,$O$7:O172))</f>
        <v/>
      </c>
      <c r="B172" s="91"/>
      <c r="C172" s="86"/>
      <c r="D172" s="93"/>
      <c r="E172" s="93"/>
      <c r="F172" s="93"/>
      <c r="G172" s="93"/>
      <c r="H172" s="93"/>
      <c r="I172" s="93"/>
      <c r="J172" s="93" t="s">
        <v>1101</v>
      </c>
      <c r="K172" s="93"/>
      <c r="L172" s="93"/>
      <c r="M172" s="109"/>
      <c r="N172" s="109"/>
      <c r="O172" s="109"/>
      <c r="P172" s="109"/>
      <c r="Q172" s="109"/>
      <c r="R172" s="109"/>
      <c r="S172" s="167"/>
      <c r="T172" s="109"/>
      <c r="U172" s="109"/>
      <c r="V172" s="167"/>
      <c r="W172" s="93"/>
      <c r="X172" s="167">
        <f t="shared" si="10"/>
        <v>0</v>
      </c>
      <c r="Y172" s="109">
        <f t="shared" si="9"/>
        <v>0</v>
      </c>
      <c r="Z172" s="109"/>
    </row>
    <row r="173" spans="1:26" ht="28.5" x14ac:dyDescent="0.25">
      <c r="A173" s="67" t="str">
        <f>IF(O173="","",SUBTOTAL(3,$O$7:O173))</f>
        <v/>
      </c>
      <c r="B173" s="64">
        <v>7</v>
      </c>
      <c r="C173" s="68" t="s">
        <v>1106</v>
      </c>
      <c r="D173" s="69"/>
      <c r="E173" s="69"/>
      <c r="F173" s="69"/>
      <c r="G173" s="69"/>
      <c r="H173" s="69"/>
      <c r="I173" s="69"/>
      <c r="J173" s="69"/>
      <c r="K173" s="69"/>
      <c r="L173" s="69"/>
      <c r="M173" s="105"/>
      <c r="N173" s="105"/>
      <c r="O173" s="105"/>
      <c r="P173" s="105"/>
      <c r="Q173" s="105"/>
      <c r="R173" s="105"/>
      <c r="S173" s="106"/>
      <c r="T173" s="105"/>
      <c r="U173" s="105"/>
      <c r="V173" s="106"/>
      <c r="W173" s="69"/>
      <c r="X173" s="106">
        <f t="shared" si="10"/>
        <v>0</v>
      </c>
      <c r="Y173" s="105">
        <f t="shared" si="9"/>
        <v>0</v>
      </c>
      <c r="Z173" s="105"/>
    </row>
    <row r="174" spans="1:26" ht="45" x14ac:dyDescent="0.25">
      <c r="A174" s="67">
        <f>IF(O174="","",SUBTOTAL(3,$O$7:O174))</f>
        <v>30</v>
      </c>
      <c r="B174" s="67"/>
      <c r="C174" s="73" t="s">
        <v>1107</v>
      </c>
      <c r="D174" s="69" t="s">
        <v>334</v>
      </c>
      <c r="E174" s="69" t="s">
        <v>334</v>
      </c>
      <c r="F174" s="69" t="s">
        <v>12</v>
      </c>
      <c r="G174" s="69" t="s">
        <v>387</v>
      </c>
      <c r="H174" s="69">
        <v>2511</v>
      </c>
      <c r="I174" s="69">
        <v>2510</v>
      </c>
      <c r="J174" s="69" t="s">
        <v>1108</v>
      </c>
      <c r="K174" s="69"/>
      <c r="L174" s="69">
        <f>[7]TH!$H$88</f>
        <v>8380</v>
      </c>
      <c r="M174" s="105">
        <v>6615</v>
      </c>
      <c r="N174" s="105">
        <f>I174*M174</f>
        <v>16603650</v>
      </c>
      <c r="O174" s="105">
        <f>[8]TH!$F$62</f>
        <v>6615</v>
      </c>
      <c r="P174" s="105">
        <f>'[9]Lớp 2'!$I$166</f>
        <v>9000</v>
      </c>
      <c r="Q174" s="105">
        <f>[10]L2!$I$156</f>
        <v>10000</v>
      </c>
      <c r="R174" s="105">
        <v>4200</v>
      </c>
      <c r="S174" s="106"/>
      <c r="T174" s="105"/>
      <c r="U174" s="105">
        <v>18000</v>
      </c>
      <c r="V174" s="106">
        <v>14400</v>
      </c>
      <c r="W174" s="69"/>
      <c r="X174" s="106">
        <f t="shared" si="10"/>
        <v>4200</v>
      </c>
      <c r="Y174" s="105">
        <f t="shared" si="9"/>
        <v>10542000</v>
      </c>
      <c r="Z174" s="105"/>
    </row>
    <row r="175" spans="1:26" x14ac:dyDescent="0.25">
      <c r="A175" s="88" t="str">
        <f>IF(O175="","",SUBTOTAL(3,$O$7:O175))</f>
        <v/>
      </c>
      <c r="B175" s="88"/>
      <c r="C175" s="84"/>
      <c r="D175" s="89"/>
      <c r="E175" s="89"/>
      <c r="F175" s="89"/>
      <c r="G175" s="69"/>
      <c r="H175" s="69"/>
      <c r="I175" s="89"/>
      <c r="J175" s="89" t="s">
        <v>1109</v>
      </c>
      <c r="K175" s="69"/>
      <c r="L175" s="69"/>
      <c r="M175" s="107"/>
      <c r="N175" s="107"/>
      <c r="O175" s="107"/>
      <c r="P175" s="107"/>
      <c r="Q175" s="107"/>
      <c r="R175" s="107"/>
      <c r="S175" s="110"/>
      <c r="T175" s="107"/>
      <c r="U175" s="107"/>
      <c r="V175" s="110"/>
      <c r="W175" s="89"/>
      <c r="X175" s="110">
        <f t="shared" si="10"/>
        <v>0</v>
      </c>
      <c r="Y175" s="107">
        <f t="shared" si="9"/>
        <v>0</v>
      </c>
      <c r="Z175" s="107"/>
    </row>
    <row r="176" spans="1:26" x14ac:dyDescent="0.25">
      <c r="A176" s="91" t="str">
        <f>IF(O176="","",SUBTOTAL(3,$O$7:O176))</f>
        <v/>
      </c>
      <c r="B176" s="91"/>
      <c r="C176" s="86"/>
      <c r="D176" s="93"/>
      <c r="E176" s="93"/>
      <c r="F176" s="93"/>
      <c r="G176" s="69"/>
      <c r="H176" s="69"/>
      <c r="I176" s="93"/>
      <c r="J176" s="93" t="s">
        <v>1110</v>
      </c>
      <c r="K176" s="69"/>
      <c r="L176" s="69"/>
      <c r="M176" s="109"/>
      <c r="N176" s="109"/>
      <c r="O176" s="109"/>
      <c r="P176" s="109"/>
      <c r="Q176" s="109"/>
      <c r="R176" s="109"/>
      <c r="S176" s="167"/>
      <c r="T176" s="109"/>
      <c r="U176" s="109"/>
      <c r="V176" s="167"/>
      <c r="W176" s="93"/>
      <c r="X176" s="167">
        <f t="shared" si="10"/>
        <v>0</v>
      </c>
      <c r="Y176" s="109">
        <f t="shared" si="9"/>
        <v>0</v>
      </c>
      <c r="Z176" s="109"/>
    </row>
    <row r="177" spans="1:26" ht="28.5" x14ac:dyDescent="0.25">
      <c r="A177" s="67" t="str">
        <f>IF(O177="","",SUBTOTAL(3,$O$7:O177))</f>
        <v/>
      </c>
      <c r="B177" s="64">
        <v>9</v>
      </c>
      <c r="C177" s="68" t="s">
        <v>1111</v>
      </c>
      <c r="D177" s="69"/>
      <c r="E177" s="69"/>
      <c r="F177" s="69"/>
      <c r="G177" s="69"/>
      <c r="H177" s="69"/>
      <c r="I177" s="69"/>
      <c r="J177" s="69"/>
      <c r="K177" s="69"/>
      <c r="L177" s="69"/>
      <c r="M177" s="105"/>
      <c r="N177" s="105"/>
      <c r="O177" s="105"/>
      <c r="P177" s="105"/>
      <c r="Q177" s="105"/>
      <c r="R177" s="105"/>
      <c r="S177" s="106"/>
      <c r="T177" s="105"/>
      <c r="U177" s="105"/>
      <c r="V177" s="106"/>
      <c r="W177" s="69"/>
      <c r="X177" s="106">
        <f t="shared" si="10"/>
        <v>0</v>
      </c>
      <c r="Y177" s="105">
        <f t="shared" si="9"/>
        <v>0</v>
      </c>
      <c r="Z177" s="105"/>
    </row>
    <row r="178" spans="1:26" ht="45" x14ac:dyDescent="0.25">
      <c r="A178" s="67">
        <f>IF(O178="","",SUBTOTAL(3,$O$7:O178))</f>
        <v>31</v>
      </c>
      <c r="B178" s="67"/>
      <c r="C178" s="73" t="s">
        <v>1112</v>
      </c>
      <c r="D178" s="69" t="s">
        <v>334</v>
      </c>
      <c r="E178" s="69" t="s">
        <v>334</v>
      </c>
      <c r="F178" s="69" t="s">
        <v>12</v>
      </c>
      <c r="G178" s="69" t="s">
        <v>387</v>
      </c>
      <c r="H178" s="69">
        <v>2504</v>
      </c>
      <c r="I178" s="69">
        <v>2503</v>
      </c>
      <c r="J178" s="69" t="s">
        <v>1113</v>
      </c>
      <c r="K178" s="69"/>
      <c r="L178" s="69">
        <f>[7]TH!$H$88</f>
        <v>8380</v>
      </c>
      <c r="M178" s="105">
        <v>6615</v>
      </c>
      <c r="N178" s="105">
        <f>I178*M178</f>
        <v>16557345</v>
      </c>
      <c r="O178" s="105">
        <f>[8]TH!$F$66</f>
        <v>6615</v>
      </c>
      <c r="P178" s="105">
        <f>'[9]Lớp 2'!$I$172</f>
        <v>9000</v>
      </c>
      <c r="Q178" s="105">
        <f>[10]L2!$I$162</f>
        <v>10000</v>
      </c>
      <c r="R178" s="105">
        <v>4200</v>
      </c>
      <c r="S178" s="106"/>
      <c r="T178" s="105"/>
      <c r="U178" s="105">
        <v>18000</v>
      </c>
      <c r="V178" s="106">
        <v>14400</v>
      </c>
      <c r="W178" s="69"/>
      <c r="X178" s="106">
        <f t="shared" si="10"/>
        <v>4200</v>
      </c>
      <c r="Y178" s="105">
        <f t="shared" si="9"/>
        <v>10512600</v>
      </c>
      <c r="Z178" s="105"/>
    </row>
    <row r="179" spans="1:26" ht="30" x14ac:dyDescent="0.25">
      <c r="A179" s="88" t="str">
        <f>IF(O179="","",SUBTOTAL(3,$O$7:O179))</f>
        <v/>
      </c>
      <c r="B179" s="88"/>
      <c r="C179" s="84"/>
      <c r="D179" s="89"/>
      <c r="E179" s="89"/>
      <c r="F179" s="89"/>
      <c r="G179" s="69"/>
      <c r="H179" s="69"/>
      <c r="I179" s="89"/>
      <c r="J179" s="89" t="s">
        <v>1114</v>
      </c>
      <c r="K179" s="69"/>
      <c r="L179" s="69"/>
      <c r="M179" s="107"/>
      <c r="N179" s="107"/>
      <c r="O179" s="107"/>
      <c r="P179" s="107"/>
      <c r="Q179" s="107"/>
      <c r="R179" s="107"/>
      <c r="S179" s="110"/>
      <c r="T179" s="107"/>
      <c r="U179" s="107"/>
      <c r="V179" s="110"/>
      <c r="W179" s="89"/>
      <c r="X179" s="110">
        <f t="shared" si="10"/>
        <v>0</v>
      </c>
      <c r="Y179" s="107">
        <f t="shared" si="9"/>
        <v>0</v>
      </c>
      <c r="Z179" s="107"/>
    </row>
    <row r="180" spans="1:26" x14ac:dyDescent="0.25">
      <c r="A180" s="91" t="str">
        <f>IF(O180="","",SUBTOTAL(3,$O$7:O180))</f>
        <v/>
      </c>
      <c r="B180" s="91"/>
      <c r="C180" s="86"/>
      <c r="D180" s="93"/>
      <c r="E180" s="93"/>
      <c r="F180" s="93"/>
      <c r="G180" s="69"/>
      <c r="H180" s="69"/>
      <c r="I180" s="93"/>
      <c r="J180" s="93" t="s">
        <v>1115</v>
      </c>
      <c r="K180" s="69"/>
      <c r="L180" s="69"/>
      <c r="M180" s="109"/>
      <c r="N180" s="109"/>
      <c r="O180" s="109"/>
      <c r="P180" s="109"/>
      <c r="Q180" s="109"/>
      <c r="R180" s="109"/>
      <c r="S180" s="167"/>
      <c r="T180" s="109"/>
      <c r="U180" s="109"/>
      <c r="V180" s="167"/>
      <c r="W180" s="93"/>
      <c r="X180" s="167">
        <f t="shared" si="10"/>
        <v>0</v>
      </c>
      <c r="Y180" s="109">
        <f t="shared" si="9"/>
        <v>0</v>
      </c>
      <c r="Z180" s="109"/>
    </row>
    <row r="181" spans="1:26" ht="30" x14ac:dyDescent="0.25">
      <c r="A181" s="67" t="str">
        <f>IF(O181="","",SUBTOTAL(3,$O$7:O181))</f>
        <v/>
      </c>
      <c r="B181" s="67"/>
      <c r="C181" s="73" t="s">
        <v>1116</v>
      </c>
      <c r="D181" s="69"/>
      <c r="E181" s="69"/>
      <c r="F181" s="69"/>
      <c r="G181" s="69"/>
      <c r="H181" s="69"/>
      <c r="I181" s="69"/>
      <c r="J181" s="69"/>
      <c r="K181" s="69"/>
      <c r="L181" s="69"/>
      <c r="M181" s="105"/>
      <c r="N181" s="105"/>
      <c r="O181" s="105"/>
      <c r="P181" s="105"/>
      <c r="Q181" s="105"/>
      <c r="R181" s="105"/>
      <c r="S181" s="106"/>
      <c r="T181" s="105"/>
      <c r="U181" s="105"/>
      <c r="V181" s="106"/>
      <c r="W181" s="69"/>
      <c r="X181" s="106">
        <f t="shared" si="10"/>
        <v>0</v>
      </c>
      <c r="Y181" s="105">
        <f t="shared" si="9"/>
        <v>0</v>
      </c>
      <c r="Z181" s="105"/>
    </row>
    <row r="182" spans="1:26" x14ac:dyDescent="0.25">
      <c r="A182" s="67" t="str">
        <f>IF(O182="","",SUBTOTAL(3,$O$7:O182))</f>
        <v/>
      </c>
      <c r="B182" s="64" t="s">
        <v>21</v>
      </c>
      <c r="C182" s="68" t="s">
        <v>46</v>
      </c>
      <c r="D182" s="69"/>
      <c r="E182" s="69"/>
      <c r="F182" s="69"/>
      <c r="G182" s="69"/>
      <c r="H182" s="69"/>
      <c r="I182" s="69"/>
      <c r="J182" s="69"/>
      <c r="K182" s="69"/>
      <c r="L182" s="69"/>
      <c r="M182" s="105"/>
      <c r="N182" s="105"/>
      <c r="O182" s="105"/>
      <c r="P182" s="105"/>
      <c r="Q182" s="105"/>
      <c r="R182" s="105"/>
      <c r="S182" s="106"/>
      <c r="T182" s="105"/>
      <c r="U182" s="105"/>
      <c r="V182" s="106"/>
      <c r="W182" s="69"/>
      <c r="X182" s="106">
        <f t="shared" si="10"/>
        <v>0</v>
      </c>
      <c r="Y182" s="105">
        <f t="shared" si="9"/>
        <v>0</v>
      </c>
      <c r="Z182" s="105"/>
    </row>
    <row r="183" spans="1:26" x14ac:dyDescent="0.25">
      <c r="A183" s="67" t="str">
        <f>IF(O183="","",SUBTOTAL(3,$O$7:O183))</f>
        <v/>
      </c>
      <c r="B183" s="64">
        <v>1</v>
      </c>
      <c r="C183" s="68" t="s">
        <v>1117</v>
      </c>
      <c r="D183" s="69"/>
      <c r="E183" s="69"/>
      <c r="F183" s="69"/>
      <c r="G183" s="69"/>
      <c r="H183" s="69"/>
      <c r="I183" s="69"/>
      <c r="J183" s="69"/>
      <c r="K183" s="69"/>
      <c r="L183" s="69"/>
      <c r="M183" s="105"/>
      <c r="N183" s="105"/>
      <c r="O183" s="105"/>
      <c r="P183" s="105"/>
      <c r="Q183" s="105"/>
      <c r="R183" s="105"/>
      <c r="S183" s="106"/>
      <c r="T183" s="105"/>
      <c r="U183" s="105"/>
      <c r="V183" s="106"/>
      <c r="W183" s="69"/>
      <c r="X183" s="106">
        <f t="shared" si="10"/>
        <v>0</v>
      </c>
      <c r="Y183" s="105">
        <f t="shared" si="9"/>
        <v>0</v>
      </c>
      <c r="Z183" s="105"/>
    </row>
    <row r="184" spans="1:26" ht="45" x14ac:dyDescent="0.25">
      <c r="A184" s="67">
        <f>IF(O184="","",SUBTOTAL(3,$O$7:O184))</f>
        <v>32</v>
      </c>
      <c r="B184" s="67"/>
      <c r="C184" s="73" t="s">
        <v>1118</v>
      </c>
      <c r="D184" s="69"/>
      <c r="E184" s="69" t="s">
        <v>334</v>
      </c>
      <c r="F184" s="69" t="s">
        <v>12</v>
      </c>
      <c r="G184" s="69" t="s">
        <v>387</v>
      </c>
      <c r="H184" s="69">
        <v>2258</v>
      </c>
      <c r="I184" s="69">
        <v>2247</v>
      </c>
      <c r="J184" s="69" t="s">
        <v>1119</v>
      </c>
      <c r="K184" s="69"/>
      <c r="L184" s="69">
        <f>[7]TH!$H$95</f>
        <v>21757</v>
      </c>
      <c r="M184" s="105">
        <v>22050</v>
      </c>
      <c r="N184" s="105">
        <f t="shared" ref="N184:N185" si="11">I184*M184</f>
        <v>49546350</v>
      </c>
      <c r="O184" s="105">
        <f>[8]TH!$F$70</f>
        <v>22050</v>
      </c>
      <c r="P184" s="105">
        <f>'[9]Lớp 2'!$I$180</f>
        <v>25000</v>
      </c>
      <c r="Q184" s="105">
        <f>[10]L2!$I$170</f>
        <v>24100</v>
      </c>
      <c r="R184" s="105">
        <v>16800</v>
      </c>
      <c r="S184" s="106"/>
      <c r="T184" s="105"/>
      <c r="U184" s="105">
        <v>52000</v>
      </c>
      <c r="V184" s="106">
        <v>36000</v>
      </c>
      <c r="W184" s="69"/>
      <c r="X184" s="106">
        <f t="shared" si="10"/>
        <v>16800</v>
      </c>
      <c r="Y184" s="105">
        <f t="shared" si="9"/>
        <v>37749600</v>
      </c>
      <c r="Z184" s="105"/>
    </row>
    <row r="185" spans="1:26" ht="150" x14ac:dyDescent="0.25">
      <c r="A185" s="67">
        <f>IF(O185="","",SUBTOTAL(3,$O$7:O185))</f>
        <v>33</v>
      </c>
      <c r="B185" s="67"/>
      <c r="C185" s="73" t="s">
        <v>1120</v>
      </c>
      <c r="D185" s="69"/>
      <c r="E185" s="69" t="s">
        <v>334</v>
      </c>
      <c r="F185" s="69" t="s">
        <v>12</v>
      </c>
      <c r="G185" s="69" t="s">
        <v>387</v>
      </c>
      <c r="H185" s="69">
        <v>2452</v>
      </c>
      <c r="I185" s="69">
        <v>2441</v>
      </c>
      <c r="J185" s="69" t="s">
        <v>1121</v>
      </c>
      <c r="K185" s="69"/>
      <c r="L185" s="69">
        <f>[7]TH!$H$96</f>
        <v>70007</v>
      </c>
      <c r="M185" s="105">
        <v>57330</v>
      </c>
      <c r="N185" s="105">
        <f t="shared" si="11"/>
        <v>139942530</v>
      </c>
      <c r="O185" s="105">
        <f>[8]TH!$F$71</f>
        <v>57330</v>
      </c>
      <c r="P185" s="105">
        <f>'[9]Lớp 2'!$I$183</f>
        <v>76000</v>
      </c>
      <c r="Q185" s="105">
        <f>[10]L2!$I$173</f>
        <v>72300</v>
      </c>
      <c r="R185" s="105">
        <v>42000</v>
      </c>
      <c r="S185" s="106"/>
      <c r="T185" s="105"/>
      <c r="U185" s="105">
        <v>151000</v>
      </c>
      <c r="V185" s="106">
        <v>91800</v>
      </c>
      <c r="W185" s="69"/>
      <c r="X185" s="106">
        <f t="shared" si="10"/>
        <v>42000</v>
      </c>
      <c r="Y185" s="105">
        <f t="shared" si="9"/>
        <v>102522000</v>
      </c>
      <c r="Z185" s="105"/>
    </row>
    <row r="186" spans="1:26" ht="28.5" x14ac:dyDescent="0.25">
      <c r="A186" s="67" t="str">
        <f>IF(O186="","",SUBTOTAL(3,$O$7:O186))</f>
        <v/>
      </c>
      <c r="B186" s="64">
        <v>3</v>
      </c>
      <c r="C186" s="68" t="s">
        <v>1122</v>
      </c>
      <c r="D186" s="69"/>
      <c r="E186" s="69"/>
      <c r="F186" s="69"/>
      <c r="G186" s="69"/>
      <c r="H186" s="69"/>
      <c r="I186" s="69"/>
      <c r="J186" s="69"/>
      <c r="K186" s="69"/>
      <c r="L186" s="69"/>
      <c r="M186" s="105"/>
      <c r="N186" s="105"/>
      <c r="O186" s="105"/>
      <c r="P186" s="105"/>
      <c r="Q186" s="105"/>
      <c r="R186" s="105"/>
      <c r="S186" s="106"/>
      <c r="T186" s="105"/>
      <c r="U186" s="105"/>
      <c r="V186" s="106"/>
      <c r="W186" s="69"/>
      <c r="X186" s="106">
        <f t="shared" si="10"/>
        <v>0</v>
      </c>
      <c r="Y186" s="105">
        <f t="shared" si="9"/>
        <v>0</v>
      </c>
      <c r="Z186" s="105"/>
    </row>
    <row r="187" spans="1:26" ht="30" x14ac:dyDescent="0.25">
      <c r="A187" s="67">
        <f>IF(O187="","",SUBTOTAL(3,$O$7:O187))</f>
        <v>34</v>
      </c>
      <c r="B187" s="67"/>
      <c r="C187" s="73" t="s">
        <v>1123</v>
      </c>
      <c r="D187" s="69"/>
      <c r="E187" s="69" t="s">
        <v>334</v>
      </c>
      <c r="F187" s="69" t="s">
        <v>12</v>
      </c>
      <c r="G187" s="69" t="s">
        <v>387</v>
      </c>
      <c r="H187" s="69">
        <v>2514</v>
      </c>
      <c r="I187" s="69">
        <v>2503</v>
      </c>
      <c r="J187" s="69" t="s">
        <v>1124</v>
      </c>
      <c r="K187" s="69"/>
      <c r="L187" s="69">
        <f>[7]TH!$H$106</f>
        <v>34900</v>
      </c>
      <c r="M187" s="105">
        <v>24255</v>
      </c>
      <c r="N187" s="105">
        <f>I187*M187</f>
        <v>60710265</v>
      </c>
      <c r="O187" s="105">
        <f>[8]TH!$F$74</f>
        <v>24255</v>
      </c>
      <c r="P187" s="105">
        <f>'[9]Lớp 2'!$I$187</f>
        <v>38000</v>
      </c>
      <c r="Q187" s="105">
        <f>[10]L2!$I$176</f>
        <v>37600</v>
      </c>
      <c r="R187" s="105">
        <v>35500</v>
      </c>
      <c r="S187" s="106">
        <v>28586</v>
      </c>
      <c r="T187" s="105"/>
      <c r="U187" s="105">
        <v>72000</v>
      </c>
      <c r="V187" s="106">
        <v>39600</v>
      </c>
      <c r="W187" s="69"/>
      <c r="X187" s="106">
        <f t="shared" si="10"/>
        <v>24255</v>
      </c>
      <c r="Y187" s="105">
        <f t="shared" si="9"/>
        <v>60710265</v>
      </c>
      <c r="Z187" s="105"/>
    </row>
    <row r="188" spans="1:26" ht="105" x14ac:dyDescent="0.25">
      <c r="A188" s="67" t="str">
        <f>IF(O188="","",SUBTOTAL(3,$O$7:O188))</f>
        <v/>
      </c>
      <c r="B188" s="67"/>
      <c r="C188" s="73"/>
      <c r="D188" s="69"/>
      <c r="E188" s="69"/>
      <c r="F188" s="69"/>
      <c r="G188" s="69"/>
      <c r="H188" s="69"/>
      <c r="I188" s="69"/>
      <c r="J188" s="69" t="s">
        <v>1125</v>
      </c>
      <c r="K188" s="69"/>
      <c r="L188" s="69"/>
      <c r="M188" s="105"/>
      <c r="N188" s="105"/>
      <c r="O188" s="105"/>
      <c r="P188" s="105"/>
      <c r="Q188" s="105"/>
      <c r="R188" s="105"/>
      <c r="S188" s="106"/>
      <c r="T188" s="105"/>
      <c r="U188" s="105"/>
      <c r="V188" s="106"/>
      <c r="W188" s="69"/>
      <c r="X188" s="106">
        <f t="shared" si="10"/>
        <v>0</v>
      </c>
      <c r="Y188" s="105">
        <f t="shared" si="9"/>
        <v>0</v>
      </c>
      <c r="Z188" s="105"/>
    </row>
    <row r="189" spans="1:26" ht="39" customHeight="1" x14ac:dyDescent="0.25">
      <c r="A189" s="67">
        <f>IF(O189="","",SUBTOTAL(3,$O$7:O189))</f>
        <v>35</v>
      </c>
      <c r="B189" s="67"/>
      <c r="C189" s="73" t="s">
        <v>1126</v>
      </c>
      <c r="D189" s="69"/>
      <c r="E189" s="69" t="s">
        <v>334</v>
      </c>
      <c r="F189" s="69" t="s">
        <v>12</v>
      </c>
      <c r="G189" s="69" t="s">
        <v>387</v>
      </c>
      <c r="H189" s="69">
        <v>2514</v>
      </c>
      <c r="I189" s="69">
        <v>2503</v>
      </c>
      <c r="J189" s="69" t="s">
        <v>1127</v>
      </c>
      <c r="K189" s="69" t="s">
        <v>334</v>
      </c>
      <c r="L189" s="69">
        <f>[7]TH!$H$107</f>
        <v>32169</v>
      </c>
      <c r="M189" s="105">
        <v>23520</v>
      </c>
      <c r="N189" s="105">
        <f>I189*M189</f>
        <v>58870560</v>
      </c>
      <c r="O189" s="105">
        <f>[8]TH!$F$75</f>
        <v>23520</v>
      </c>
      <c r="P189" s="105">
        <f>'[9]Lớp 2'!$I$190</f>
        <v>34000</v>
      </c>
      <c r="Q189" s="105">
        <f>[10]L2!$I$179</f>
        <v>32600</v>
      </c>
      <c r="R189" s="105">
        <v>32700</v>
      </c>
      <c r="S189" s="106">
        <v>27720</v>
      </c>
      <c r="T189" s="105"/>
      <c r="U189" s="105">
        <v>67000</v>
      </c>
      <c r="V189" s="106">
        <v>39600</v>
      </c>
      <c r="W189" s="69"/>
      <c r="X189" s="106">
        <f t="shared" ref="X189:X220" si="12">MIN(O189:V189)</f>
        <v>23520</v>
      </c>
      <c r="Y189" s="105">
        <f t="shared" si="9"/>
        <v>58870560</v>
      </c>
      <c r="Z189" s="105"/>
    </row>
    <row r="190" spans="1:26" ht="75" x14ac:dyDescent="0.25">
      <c r="A190" s="67" t="str">
        <f>IF(O190="","",SUBTOTAL(3,$O$7:O190))</f>
        <v/>
      </c>
      <c r="B190" s="67"/>
      <c r="C190" s="73"/>
      <c r="D190" s="69"/>
      <c r="E190" s="69"/>
      <c r="F190" s="69"/>
      <c r="G190" s="69"/>
      <c r="H190" s="69"/>
      <c r="I190" s="69"/>
      <c r="J190" s="69" t="s">
        <v>1128</v>
      </c>
      <c r="K190" s="69" t="s">
        <v>334</v>
      </c>
      <c r="L190" s="69"/>
      <c r="M190" s="105"/>
      <c r="N190" s="105"/>
      <c r="O190" s="105"/>
      <c r="P190" s="105"/>
      <c r="Q190" s="105"/>
      <c r="R190" s="105"/>
      <c r="S190" s="106"/>
      <c r="T190" s="105"/>
      <c r="U190" s="105"/>
      <c r="V190" s="106"/>
      <c r="W190" s="69"/>
      <c r="X190" s="106">
        <f t="shared" si="12"/>
        <v>0</v>
      </c>
      <c r="Y190" s="105">
        <f t="shared" si="9"/>
        <v>0</v>
      </c>
      <c r="Z190" s="105"/>
    </row>
    <row r="191" spans="1:26" ht="30" x14ac:dyDescent="0.25">
      <c r="A191" s="67">
        <f>IF(O191="","",SUBTOTAL(3,$O$7:O191))</f>
        <v>36</v>
      </c>
      <c r="B191" s="67"/>
      <c r="C191" s="73" t="s">
        <v>1129</v>
      </c>
      <c r="D191" s="69"/>
      <c r="E191" s="69" t="s">
        <v>334</v>
      </c>
      <c r="F191" s="69" t="s">
        <v>12</v>
      </c>
      <c r="G191" s="69" t="s">
        <v>387</v>
      </c>
      <c r="H191" s="69">
        <v>2514</v>
      </c>
      <c r="I191" s="69">
        <v>2503</v>
      </c>
      <c r="J191" s="69" t="s">
        <v>1127</v>
      </c>
      <c r="K191" s="69"/>
      <c r="L191" s="69">
        <f>[7]TH!$H$108</f>
        <v>25029</v>
      </c>
      <c r="M191" s="105">
        <v>22050</v>
      </c>
      <c r="N191" s="105">
        <f>I191*M191</f>
        <v>55191150</v>
      </c>
      <c r="O191" s="105">
        <f>[8]TH!$F$76</f>
        <v>22050</v>
      </c>
      <c r="P191" s="105">
        <f>'[9]Lớp 2'!$I$193</f>
        <v>33000</v>
      </c>
      <c r="Q191" s="105">
        <f>[10]L2!$I$182</f>
        <v>31700</v>
      </c>
      <c r="R191" s="105">
        <v>29900</v>
      </c>
      <c r="S191" s="106">
        <v>25988</v>
      </c>
      <c r="T191" s="105"/>
      <c r="U191" s="105">
        <v>60000</v>
      </c>
      <c r="V191" s="106">
        <v>39600</v>
      </c>
      <c r="W191" s="69"/>
      <c r="X191" s="106">
        <f t="shared" si="12"/>
        <v>22050</v>
      </c>
      <c r="Y191" s="105">
        <f t="shared" si="9"/>
        <v>55191150</v>
      </c>
      <c r="Z191" s="105"/>
    </row>
    <row r="192" spans="1:26" ht="75" x14ac:dyDescent="0.25">
      <c r="A192" s="67" t="str">
        <f>IF(O192="","",SUBTOTAL(3,$O$7:O192))</f>
        <v/>
      </c>
      <c r="B192" s="67"/>
      <c r="C192" s="73"/>
      <c r="D192" s="69"/>
      <c r="E192" s="69"/>
      <c r="F192" s="69"/>
      <c r="G192" s="69"/>
      <c r="H192" s="69"/>
      <c r="I192" s="69"/>
      <c r="J192" s="69" t="s">
        <v>1130</v>
      </c>
      <c r="K192" s="69"/>
      <c r="L192" s="69"/>
      <c r="M192" s="105"/>
      <c r="N192" s="105"/>
      <c r="O192" s="105"/>
      <c r="P192" s="105"/>
      <c r="Q192" s="105"/>
      <c r="R192" s="105"/>
      <c r="S192" s="106"/>
      <c r="T192" s="105"/>
      <c r="U192" s="105"/>
      <c r="V192" s="106"/>
      <c r="W192" s="69"/>
      <c r="X192" s="106">
        <f t="shared" si="12"/>
        <v>0</v>
      </c>
      <c r="Y192" s="105">
        <f t="shared" si="9"/>
        <v>0</v>
      </c>
      <c r="Z192" s="105"/>
    </row>
    <row r="193" spans="1:26" ht="45" x14ac:dyDescent="0.25">
      <c r="A193" s="67">
        <f>IF(O193="","",SUBTOTAL(3,$O$7:O193))</f>
        <v>37</v>
      </c>
      <c r="B193" s="67"/>
      <c r="C193" s="73" t="s">
        <v>1131</v>
      </c>
      <c r="D193" s="69"/>
      <c r="E193" s="69" t="s">
        <v>334</v>
      </c>
      <c r="F193" s="69" t="s">
        <v>12</v>
      </c>
      <c r="G193" s="69" t="s">
        <v>387</v>
      </c>
      <c r="H193" s="69">
        <v>2514</v>
      </c>
      <c r="I193" s="69">
        <v>2503</v>
      </c>
      <c r="J193" s="69" t="s">
        <v>1132</v>
      </c>
      <c r="K193" s="69"/>
      <c r="L193" s="69">
        <f>[7]TH!$H$109</f>
        <v>25314</v>
      </c>
      <c r="M193" s="105">
        <v>23520</v>
      </c>
      <c r="N193" s="105">
        <f>I193*M193</f>
        <v>58870560</v>
      </c>
      <c r="O193" s="105">
        <f>[8]TH!$F$77</f>
        <v>23520</v>
      </c>
      <c r="P193" s="105">
        <f>'[9]Lớp 2'!$I$196</f>
        <v>33000</v>
      </c>
      <c r="Q193" s="105">
        <f>[10]L2!$I$185</f>
        <v>31700</v>
      </c>
      <c r="R193" s="105">
        <v>29900</v>
      </c>
      <c r="S193" s="106">
        <v>27720</v>
      </c>
      <c r="T193" s="105"/>
      <c r="U193" s="105">
        <v>62000</v>
      </c>
      <c r="V193" s="106">
        <v>39600</v>
      </c>
      <c r="W193" s="69"/>
      <c r="X193" s="106">
        <f t="shared" si="12"/>
        <v>23520</v>
      </c>
      <c r="Y193" s="105">
        <f t="shared" si="9"/>
        <v>58870560</v>
      </c>
      <c r="Z193" s="105"/>
    </row>
    <row r="194" spans="1:26" ht="75" x14ac:dyDescent="0.25">
      <c r="A194" s="67" t="str">
        <f>IF(O194="","",SUBTOTAL(3,$O$7:O194))</f>
        <v/>
      </c>
      <c r="B194" s="67"/>
      <c r="C194" s="73"/>
      <c r="D194" s="69"/>
      <c r="E194" s="69"/>
      <c r="F194" s="69"/>
      <c r="G194" s="69"/>
      <c r="H194" s="69"/>
      <c r="I194" s="69"/>
      <c r="J194" s="69" t="s">
        <v>1133</v>
      </c>
      <c r="K194" s="69"/>
      <c r="L194" s="69"/>
      <c r="M194" s="105"/>
      <c r="N194" s="105"/>
      <c r="O194" s="105"/>
      <c r="P194" s="105"/>
      <c r="Q194" s="105"/>
      <c r="R194" s="105"/>
      <c r="S194" s="106"/>
      <c r="T194" s="105"/>
      <c r="U194" s="105"/>
      <c r="V194" s="106"/>
      <c r="W194" s="69"/>
      <c r="X194" s="106">
        <f t="shared" si="12"/>
        <v>0</v>
      </c>
      <c r="Y194" s="105">
        <f t="shared" si="9"/>
        <v>0</v>
      </c>
      <c r="Z194" s="105"/>
    </row>
    <row r="195" spans="1:26" ht="28.5" x14ac:dyDescent="0.25">
      <c r="A195" s="67" t="str">
        <f>IF(O195="","",SUBTOTAL(3,$O$7:O195))</f>
        <v/>
      </c>
      <c r="B195" s="64">
        <v>4</v>
      </c>
      <c r="C195" s="68" t="s">
        <v>1134</v>
      </c>
      <c r="D195" s="69"/>
      <c r="E195" s="69"/>
      <c r="F195" s="69"/>
      <c r="G195" s="69"/>
      <c r="H195" s="69"/>
      <c r="I195" s="69"/>
      <c r="J195" s="69"/>
      <c r="K195" s="69"/>
      <c r="L195" s="69"/>
      <c r="M195" s="105"/>
      <c r="N195" s="105"/>
      <c r="O195" s="105"/>
      <c r="P195" s="105"/>
      <c r="Q195" s="105"/>
      <c r="R195" s="105"/>
      <c r="S195" s="106"/>
      <c r="T195" s="105"/>
      <c r="U195" s="105"/>
      <c r="V195" s="106"/>
      <c r="W195" s="69"/>
      <c r="X195" s="106">
        <f t="shared" si="12"/>
        <v>0</v>
      </c>
      <c r="Y195" s="105">
        <f t="shared" si="9"/>
        <v>0</v>
      </c>
      <c r="Z195" s="105"/>
    </row>
    <row r="196" spans="1:26" ht="30" x14ac:dyDescent="0.25">
      <c r="A196" s="67">
        <f>IF(O196="","",SUBTOTAL(3,$O$7:O196))</f>
        <v>38</v>
      </c>
      <c r="B196" s="67"/>
      <c r="C196" s="73" t="s">
        <v>1135</v>
      </c>
      <c r="D196" s="69"/>
      <c r="E196" s="69" t="s">
        <v>334</v>
      </c>
      <c r="F196" s="69" t="s">
        <v>12</v>
      </c>
      <c r="G196" s="69" t="s">
        <v>387</v>
      </c>
      <c r="H196" s="69">
        <v>2483</v>
      </c>
      <c r="I196" s="69">
        <v>2482</v>
      </c>
      <c r="J196" s="69" t="s">
        <v>1136</v>
      </c>
      <c r="K196" s="69"/>
      <c r="L196" s="69">
        <f>[7]TH!$H$114</f>
        <v>14769</v>
      </c>
      <c r="M196" s="105">
        <v>11025</v>
      </c>
      <c r="N196" s="105">
        <f>I196*M196</f>
        <v>27364050</v>
      </c>
      <c r="O196" s="105">
        <f>[8]TH!$F$79</f>
        <v>11025</v>
      </c>
      <c r="P196" s="105">
        <f>'[9]Lớp 2'!$I$200</f>
        <v>16000</v>
      </c>
      <c r="Q196" s="105">
        <f>[10]L2!$I$189</f>
        <v>15000</v>
      </c>
      <c r="R196" s="105">
        <v>8400</v>
      </c>
      <c r="S196" s="106">
        <v>12994</v>
      </c>
      <c r="T196" s="105"/>
      <c r="U196" s="105">
        <v>35000</v>
      </c>
      <c r="V196" s="106">
        <v>39600</v>
      </c>
      <c r="W196" s="69"/>
      <c r="X196" s="106">
        <f t="shared" si="12"/>
        <v>8400</v>
      </c>
      <c r="Y196" s="105">
        <f t="shared" si="9"/>
        <v>20848800</v>
      </c>
      <c r="Z196" s="105"/>
    </row>
    <row r="197" spans="1:26" x14ac:dyDescent="0.25">
      <c r="A197" s="67" t="str">
        <f>IF(O197="","",SUBTOTAL(3,$O$7:O197))</f>
        <v/>
      </c>
      <c r="B197" s="67"/>
      <c r="C197" s="73"/>
      <c r="D197" s="69"/>
      <c r="E197" s="69"/>
      <c r="F197" s="69"/>
      <c r="G197" s="69"/>
      <c r="H197" s="69"/>
      <c r="I197" s="69"/>
      <c r="J197" s="69" t="s">
        <v>1137</v>
      </c>
      <c r="K197" s="69"/>
      <c r="L197" s="69"/>
      <c r="M197" s="105"/>
      <c r="N197" s="105"/>
      <c r="O197" s="105"/>
      <c r="P197" s="105"/>
      <c r="Q197" s="105"/>
      <c r="R197" s="105"/>
      <c r="S197" s="106"/>
      <c r="T197" s="105"/>
      <c r="U197" s="105"/>
      <c r="V197" s="106"/>
      <c r="W197" s="69"/>
      <c r="X197" s="106">
        <f t="shared" si="12"/>
        <v>0</v>
      </c>
      <c r="Y197" s="105">
        <f t="shared" si="9"/>
        <v>0</v>
      </c>
      <c r="Z197" s="105"/>
    </row>
    <row r="198" spans="1:26" ht="30" x14ac:dyDescent="0.25">
      <c r="A198" s="67">
        <f>IF(O198="","",SUBTOTAL(3,$O$7:O198))</f>
        <v>39</v>
      </c>
      <c r="B198" s="67"/>
      <c r="C198" s="73" t="s">
        <v>1138</v>
      </c>
      <c r="D198" s="69"/>
      <c r="E198" s="69" t="s">
        <v>334</v>
      </c>
      <c r="F198" s="69" t="s">
        <v>12</v>
      </c>
      <c r="G198" s="69" t="s">
        <v>387</v>
      </c>
      <c r="H198" s="69">
        <v>2483</v>
      </c>
      <c r="I198" s="69">
        <v>2482</v>
      </c>
      <c r="J198" s="69" t="s">
        <v>1139</v>
      </c>
      <c r="K198" s="69"/>
      <c r="L198" s="69">
        <f>[7]TH!$H$115</f>
        <v>8010</v>
      </c>
      <c r="M198" s="105">
        <v>6615</v>
      </c>
      <c r="N198" s="105">
        <f>I198*M198</f>
        <v>16418430</v>
      </c>
      <c r="O198" s="105">
        <f>[8]TH!$F$80</f>
        <v>6615</v>
      </c>
      <c r="P198" s="105">
        <f>'[9]Lớp 2'!$I$204</f>
        <v>9000</v>
      </c>
      <c r="Q198" s="105">
        <f>[10]L2!$I$192</f>
        <v>10000</v>
      </c>
      <c r="R198" s="105">
        <v>4200</v>
      </c>
      <c r="S198" s="106">
        <v>7796</v>
      </c>
      <c r="T198" s="105"/>
      <c r="U198" s="105">
        <v>18000</v>
      </c>
      <c r="V198" s="106">
        <v>12600</v>
      </c>
      <c r="W198" s="69"/>
      <c r="X198" s="106">
        <f t="shared" si="12"/>
        <v>4200</v>
      </c>
      <c r="Y198" s="105">
        <f t="shared" si="9"/>
        <v>10424400</v>
      </c>
      <c r="Z198" s="105"/>
    </row>
    <row r="199" spans="1:26" x14ac:dyDescent="0.25">
      <c r="A199" s="67" t="str">
        <f>IF(O199="","",SUBTOTAL(3,$O$7:O199))</f>
        <v/>
      </c>
      <c r="B199" s="67"/>
      <c r="C199" s="73"/>
      <c r="D199" s="69"/>
      <c r="E199" s="69"/>
      <c r="F199" s="69"/>
      <c r="G199" s="69"/>
      <c r="H199" s="69"/>
      <c r="I199" s="69"/>
      <c r="J199" s="69" t="s">
        <v>1137</v>
      </c>
      <c r="K199" s="69"/>
      <c r="L199" s="69"/>
      <c r="M199" s="105"/>
      <c r="N199" s="105"/>
      <c r="O199" s="105"/>
      <c r="P199" s="105"/>
      <c r="Q199" s="105"/>
      <c r="R199" s="105"/>
      <c r="S199" s="106"/>
      <c r="T199" s="105"/>
      <c r="U199" s="105"/>
      <c r="V199" s="106"/>
      <c r="W199" s="69"/>
      <c r="X199" s="106">
        <f t="shared" si="12"/>
        <v>0</v>
      </c>
      <c r="Y199" s="105">
        <f t="shared" ref="Y199:Y262" si="13">I199*X199</f>
        <v>0</v>
      </c>
      <c r="Z199" s="105"/>
    </row>
    <row r="200" spans="1:26" ht="45" x14ac:dyDescent="0.25">
      <c r="A200" s="67">
        <f>IF(O200="","",SUBTOTAL(3,$O$7:O200))</f>
        <v>40</v>
      </c>
      <c r="B200" s="67"/>
      <c r="C200" s="73" t="s">
        <v>1140</v>
      </c>
      <c r="D200" s="69"/>
      <c r="E200" s="69" t="s">
        <v>334</v>
      </c>
      <c r="F200" s="69" t="s">
        <v>12</v>
      </c>
      <c r="G200" s="69" t="s">
        <v>387</v>
      </c>
      <c r="H200" s="69">
        <v>2483</v>
      </c>
      <c r="I200" s="69">
        <v>2482</v>
      </c>
      <c r="J200" s="69" t="s">
        <v>1141</v>
      </c>
      <c r="K200" s="69"/>
      <c r="L200" s="69">
        <f>[7]TH!$H$116</f>
        <v>16871</v>
      </c>
      <c r="M200" s="105">
        <v>13965</v>
      </c>
      <c r="N200" s="105">
        <f>I200*M200</f>
        <v>34661130</v>
      </c>
      <c r="O200" s="105">
        <f>[8]TH!$F$81</f>
        <v>13965</v>
      </c>
      <c r="P200" s="105">
        <f>'[9]Lớp 2'!$I$208</f>
        <v>20000</v>
      </c>
      <c r="Q200" s="105">
        <f>[10]L2!$I$195</f>
        <v>18800</v>
      </c>
      <c r="R200" s="105">
        <v>10500</v>
      </c>
      <c r="S200" s="106">
        <v>16459</v>
      </c>
      <c r="T200" s="105"/>
      <c r="U200" s="105">
        <v>44000</v>
      </c>
      <c r="V200" s="106">
        <v>28800</v>
      </c>
      <c r="W200" s="69"/>
      <c r="X200" s="106">
        <f t="shared" si="12"/>
        <v>10500</v>
      </c>
      <c r="Y200" s="105">
        <f t="shared" si="13"/>
        <v>26061000</v>
      </c>
      <c r="Z200" s="105"/>
    </row>
    <row r="201" spans="1:26" x14ac:dyDescent="0.25">
      <c r="A201" s="67" t="str">
        <f>IF(O201="","",SUBTOTAL(3,$O$7:O201))</f>
        <v/>
      </c>
      <c r="B201" s="67"/>
      <c r="C201" s="73"/>
      <c r="D201" s="69"/>
      <c r="E201" s="69"/>
      <c r="F201" s="69"/>
      <c r="G201" s="69"/>
      <c r="H201" s="69"/>
      <c r="I201" s="69"/>
      <c r="J201" s="69" t="s">
        <v>1137</v>
      </c>
      <c r="K201" s="69"/>
      <c r="L201" s="69"/>
      <c r="M201" s="105"/>
      <c r="N201" s="105"/>
      <c r="O201" s="105"/>
      <c r="P201" s="105"/>
      <c r="Q201" s="105"/>
      <c r="R201" s="105"/>
      <c r="S201" s="106"/>
      <c r="T201" s="105"/>
      <c r="U201" s="105"/>
      <c r="V201" s="106"/>
      <c r="W201" s="69"/>
      <c r="X201" s="106">
        <f t="shared" si="12"/>
        <v>0</v>
      </c>
      <c r="Y201" s="105">
        <f t="shared" si="13"/>
        <v>0</v>
      </c>
      <c r="Z201" s="105"/>
    </row>
    <row r="202" spans="1:26" x14ac:dyDescent="0.25">
      <c r="A202" s="67" t="str">
        <f>IF(O202="","",SUBTOTAL(3,$O$7:O202))</f>
        <v/>
      </c>
      <c r="B202" s="64" t="s">
        <v>43</v>
      </c>
      <c r="C202" s="68" t="s">
        <v>256</v>
      </c>
      <c r="D202" s="69"/>
      <c r="E202" s="69"/>
      <c r="F202" s="69"/>
      <c r="G202" s="69"/>
      <c r="H202" s="69"/>
      <c r="I202" s="69"/>
      <c r="J202" s="69"/>
      <c r="K202" s="69"/>
      <c r="L202" s="69"/>
      <c r="M202" s="105"/>
      <c r="N202" s="105"/>
      <c r="O202" s="105"/>
      <c r="P202" s="105"/>
      <c r="Q202" s="105"/>
      <c r="R202" s="105"/>
      <c r="S202" s="106"/>
      <c r="T202" s="105"/>
      <c r="U202" s="105"/>
      <c r="V202" s="106"/>
      <c r="W202" s="69"/>
      <c r="X202" s="106">
        <f t="shared" si="12"/>
        <v>0</v>
      </c>
      <c r="Y202" s="105">
        <f t="shared" si="13"/>
        <v>0</v>
      </c>
      <c r="Z202" s="105"/>
    </row>
    <row r="203" spans="1:26" ht="28.5" x14ac:dyDescent="0.25">
      <c r="A203" s="67" t="str">
        <f>IF(O203="","",SUBTOTAL(3,$O$7:O203))</f>
        <v/>
      </c>
      <c r="B203" s="64">
        <v>2</v>
      </c>
      <c r="C203" s="68" t="s">
        <v>1142</v>
      </c>
      <c r="D203" s="69"/>
      <c r="E203" s="69"/>
      <c r="F203" s="69"/>
      <c r="G203" s="69"/>
      <c r="H203" s="69"/>
      <c r="I203" s="69"/>
      <c r="J203" s="69"/>
      <c r="K203" s="69"/>
      <c r="L203" s="69"/>
      <c r="M203" s="105"/>
      <c r="N203" s="105"/>
      <c r="O203" s="105"/>
      <c r="P203" s="105"/>
      <c r="Q203" s="105"/>
      <c r="R203" s="105"/>
      <c r="S203" s="106"/>
      <c r="T203" s="105"/>
      <c r="U203" s="105"/>
      <c r="V203" s="106"/>
      <c r="W203" s="69"/>
      <c r="X203" s="106">
        <f t="shared" si="12"/>
        <v>0</v>
      </c>
      <c r="Y203" s="105">
        <f t="shared" si="13"/>
        <v>0</v>
      </c>
      <c r="Z203" s="105"/>
    </row>
    <row r="204" spans="1:26" ht="45" x14ac:dyDescent="0.25">
      <c r="A204" s="67">
        <f>IF(O204="","",SUBTOTAL(3,$O$7:O204))</f>
        <v>41</v>
      </c>
      <c r="B204" s="67"/>
      <c r="C204" s="73" t="s">
        <v>1143</v>
      </c>
      <c r="D204" s="69" t="s">
        <v>334</v>
      </c>
      <c r="E204" s="69"/>
      <c r="F204" s="69" t="s">
        <v>12</v>
      </c>
      <c r="G204" s="69" t="s">
        <v>387</v>
      </c>
      <c r="H204" s="69">
        <v>286</v>
      </c>
      <c r="I204" s="69">
        <v>221</v>
      </c>
      <c r="J204" s="69" t="s">
        <v>1144</v>
      </c>
      <c r="K204" s="69"/>
      <c r="L204" s="69">
        <f>[7]TH!$H$121</f>
        <v>1854480</v>
      </c>
      <c r="M204" s="105">
        <v>1323000</v>
      </c>
      <c r="N204" s="105">
        <f>I204*M204</f>
        <v>292383000</v>
      </c>
      <c r="O204" s="105">
        <f>[8]TH!$F$85</f>
        <v>1323000</v>
      </c>
      <c r="P204" s="105">
        <f>'[9]Lớp 2'!$I$214</f>
        <v>1400000</v>
      </c>
      <c r="Q204" s="105">
        <f>[10]L2!$I$200</f>
        <v>1980000</v>
      </c>
      <c r="R204" s="105">
        <v>3217000</v>
      </c>
      <c r="S204" s="106">
        <v>1559250</v>
      </c>
      <c r="T204" s="105"/>
      <c r="U204" s="105">
        <v>1980000</v>
      </c>
      <c r="V204" s="106">
        <v>1660000</v>
      </c>
      <c r="W204" s="69"/>
      <c r="X204" s="106">
        <f t="shared" si="12"/>
        <v>1323000</v>
      </c>
      <c r="Y204" s="105">
        <f t="shared" si="13"/>
        <v>292383000</v>
      </c>
      <c r="Z204" s="105"/>
    </row>
    <row r="205" spans="1:26" x14ac:dyDescent="0.25">
      <c r="A205" s="67" t="str">
        <f>IF(O205="","",SUBTOTAL(3,$O$7:O205))</f>
        <v/>
      </c>
      <c r="B205" s="67"/>
      <c r="C205" s="73"/>
      <c r="D205" s="69"/>
      <c r="E205" s="69"/>
      <c r="F205" s="69"/>
      <c r="G205" s="69"/>
      <c r="H205" s="69"/>
      <c r="I205" s="69"/>
      <c r="J205" s="69" t="s">
        <v>1145</v>
      </c>
      <c r="K205" s="69"/>
      <c r="L205" s="69"/>
      <c r="M205" s="105"/>
      <c r="N205" s="105"/>
      <c r="O205" s="105"/>
      <c r="P205" s="105"/>
      <c r="Q205" s="105"/>
      <c r="R205" s="105"/>
      <c r="S205" s="106"/>
      <c r="T205" s="105"/>
      <c r="U205" s="105"/>
      <c r="V205" s="106"/>
      <c r="W205" s="69"/>
      <c r="X205" s="106">
        <f t="shared" si="12"/>
        <v>0</v>
      </c>
      <c r="Y205" s="105">
        <f t="shared" si="13"/>
        <v>0</v>
      </c>
      <c r="Z205" s="105"/>
    </row>
    <row r="206" spans="1:26" ht="30" x14ac:dyDescent="0.25">
      <c r="A206" s="67">
        <f>IF(O206="","",SUBTOTAL(3,$O$7:O206))</f>
        <v>42</v>
      </c>
      <c r="B206" s="67"/>
      <c r="C206" s="73" t="s">
        <v>1146</v>
      </c>
      <c r="D206" s="69" t="s">
        <v>334</v>
      </c>
      <c r="E206" s="69"/>
      <c r="F206" s="69" t="s">
        <v>12</v>
      </c>
      <c r="G206" s="69" t="s">
        <v>387</v>
      </c>
      <c r="H206" s="69">
        <v>289</v>
      </c>
      <c r="I206" s="69">
        <v>224</v>
      </c>
      <c r="J206" s="69" t="s">
        <v>1147</v>
      </c>
      <c r="K206" s="69"/>
      <c r="L206" s="69">
        <f>[7]TH!$H$122</f>
        <v>10437083</v>
      </c>
      <c r="M206" s="105">
        <v>8084999.9999999991</v>
      </c>
      <c r="N206" s="105">
        <f>I206*M206</f>
        <v>1811039999.9999998</v>
      </c>
      <c r="O206" s="105">
        <f>[8]TH!$F$86</f>
        <v>8084999.9999999991</v>
      </c>
      <c r="P206" s="105">
        <f>'[9]Lớp 2'!$I$216</f>
        <v>9486000</v>
      </c>
      <c r="Q206" s="105">
        <f>[10]L2!$I$202</f>
        <v>10075000</v>
      </c>
      <c r="R206" s="105">
        <v>10075000</v>
      </c>
      <c r="S206" s="106">
        <v>9528750</v>
      </c>
      <c r="T206" s="105"/>
      <c r="U206" s="105">
        <v>12100000</v>
      </c>
      <c r="V206" s="106">
        <v>9500000</v>
      </c>
      <c r="W206" s="69"/>
      <c r="X206" s="106">
        <f t="shared" si="12"/>
        <v>8084999.9999999991</v>
      </c>
      <c r="Y206" s="105">
        <f t="shared" si="13"/>
        <v>1811039999.9999998</v>
      </c>
      <c r="Z206" s="105"/>
    </row>
    <row r="207" spans="1:26" x14ac:dyDescent="0.25">
      <c r="A207" s="67" t="str">
        <f>IF(O207="","",SUBTOTAL(3,$O$7:O207))</f>
        <v/>
      </c>
      <c r="B207" s="67"/>
      <c r="C207" s="73"/>
      <c r="D207" s="69"/>
      <c r="E207" s="69"/>
      <c r="F207" s="69"/>
      <c r="G207" s="69"/>
      <c r="H207" s="69"/>
      <c r="I207" s="69"/>
      <c r="J207" s="69" t="s">
        <v>1148</v>
      </c>
      <c r="K207" s="69"/>
      <c r="L207" s="69"/>
      <c r="M207" s="105"/>
      <c r="N207" s="105"/>
      <c r="O207" s="105"/>
      <c r="P207" s="105"/>
      <c r="Q207" s="105"/>
      <c r="R207" s="105"/>
      <c r="S207" s="106"/>
      <c r="T207" s="105"/>
      <c r="U207" s="105"/>
      <c r="V207" s="106"/>
      <c r="W207" s="69"/>
      <c r="X207" s="106">
        <f t="shared" si="12"/>
        <v>0</v>
      </c>
      <c r="Y207" s="105">
        <f t="shared" si="13"/>
        <v>0</v>
      </c>
      <c r="Z207" s="105"/>
    </row>
    <row r="208" spans="1:26" ht="30" x14ac:dyDescent="0.25">
      <c r="A208" s="67">
        <f>IF(O208="","",SUBTOTAL(3,$O$7:O208))</f>
        <v>43</v>
      </c>
      <c r="B208" s="67"/>
      <c r="C208" s="73" t="s">
        <v>1149</v>
      </c>
      <c r="D208" s="69" t="s">
        <v>334</v>
      </c>
      <c r="E208" s="69"/>
      <c r="F208" s="69" t="s">
        <v>12</v>
      </c>
      <c r="G208" s="69" t="s">
        <v>387</v>
      </c>
      <c r="H208" s="69">
        <v>267</v>
      </c>
      <c r="I208" s="69">
        <v>202</v>
      </c>
      <c r="J208" s="69" t="s">
        <v>1150</v>
      </c>
      <c r="K208" s="69"/>
      <c r="L208" s="69">
        <f>[7]TH!$H$123</f>
        <v>3712417</v>
      </c>
      <c r="M208" s="105">
        <v>2793000</v>
      </c>
      <c r="N208" s="105">
        <f>I208*M208</f>
        <v>564186000</v>
      </c>
      <c r="O208" s="105">
        <f>[8]TH!$F$87</f>
        <v>2793000</v>
      </c>
      <c r="P208" s="105">
        <f>'[9]Lớp 2'!$I$218</f>
        <v>3140000</v>
      </c>
      <c r="Q208" s="105">
        <f>[10]L2!$I$204</f>
        <v>3925000</v>
      </c>
      <c r="R208" s="105">
        <v>3470000</v>
      </c>
      <c r="S208" s="106">
        <v>3291750</v>
      </c>
      <c r="T208" s="105"/>
      <c r="U208" s="105">
        <v>4180000</v>
      </c>
      <c r="V208" s="106">
        <v>2620000</v>
      </c>
      <c r="W208" s="69"/>
      <c r="X208" s="106">
        <f t="shared" si="12"/>
        <v>2620000</v>
      </c>
      <c r="Y208" s="105">
        <f t="shared" si="13"/>
        <v>529240000</v>
      </c>
      <c r="Z208" s="105"/>
    </row>
    <row r="209" spans="1:26" ht="30" x14ac:dyDescent="0.25">
      <c r="A209" s="88" t="str">
        <f>IF(O209="","",SUBTOTAL(3,$O$7:O209))</f>
        <v/>
      </c>
      <c r="B209" s="88"/>
      <c r="C209" s="84"/>
      <c r="D209" s="89"/>
      <c r="E209" s="89"/>
      <c r="F209" s="89"/>
      <c r="G209" s="69"/>
      <c r="H209" s="69"/>
      <c r="I209" s="89"/>
      <c r="J209" s="89" t="s">
        <v>1151</v>
      </c>
      <c r="K209" s="69"/>
      <c r="L209" s="69"/>
      <c r="M209" s="107"/>
      <c r="N209" s="107"/>
      <c r="O209" s="107"/>
      <c r="P209" s="107"/>
      <c r="Q209" s="107"/>
      <c r="R209" s="107"/>
      <c r="S209" s="110"/>
      <c r="T209" s="107"/>
      <c r="U209" s="107"/>
      <c r="V209" s="110"/>
      <c r="W209" s="89"/>
      <c r="X209" s="110">
        <f t="shared" si="12"/>
        <v>0</v>
      </c>
      <c r="Y209" s="107">
        <f t="shared" si="13"/>
        <v>0</v>
      </c>
      <c r="Z209" s="107"/>
    </row>
    <row r="210" spans="1:26" x14ac:dyDescent="0.25">
      <c r="A210" s="91" t="str">
        <f>IF(O210="","",SUBTOTAL(3,$O$7:O210))</f>
        <v/>
      </c>
      <c r="B210" s="91"/>
      <c r="C210" s="86"/>
      <c r="D210" s="93"/>
      <c r="E210" s="93"/>
      <c r="F210" s="93"/>
      <c r="G210" s="69"/>
      <c r="H210" s="69"/>
      <c r="I210" s="93"/>
      <c r="J210" s="93" t="s">
        <v>1152</v>
      </c>
      <c r="K210" s="69"/>
      <c r="L210" s="69"/>
      <c r="M210" s="109"/>
      <c r="N210" s="109"/>
      <c r="O210" s="109"/>
      <c r="P210" s="109"/>
      <c r="Q210" s="109"/>
      <c r="R210" s="109"/>
      <c r="S210" s="167"/>
      <c r="T210" s="109"/>
      <c r="U210" s="109"/>
      <c r="V210" s="167"/>
      <c r="W210" s="93"/>
      <c r="X210" s="167">
        <f t="shared" si="12"/>
        <v>0</v>
      </c>
      <c r="Y210" s="109">
        <f t="shared" si="13"/>
        <v>0</v>
      </c>
      <c r="Z210" s="109"/>
    </row>
    <row r="211" spans="1:26" ht="30" x14ac:dyDescent="0.25">
      <c r="A211" s="67" t="str">
        <f>IF(O211="","",SUBTOTAL(3,$O$7:O211))</f>
        <v/>
      </c>
      <c r="B211" s="67"/>
      <c r="C211" s="73" t="s">
        <v>269</v>
      </c>
      <c r="D211" s="69"/>
      <c r="E211" s="69"/>
      <c r="F211" s="69"/>
      <c r="G211" s="69"/>
      <c r="H211" s="69"/>
      <c r="I211" s="69"/>
      <c r="J211" s="69"/>
      <c r="K211" s="69"/>
      <c r="L211" s="69"/>
      <c r="M211" s="105"/>
      <c r="N211" s="105"/>
      <c r="O211" s="105"/>
      <c r="P211" s="105"/>
      <c r="Q211" s="105"/>
      <c r="R211" s="105"/>
      <c r="S211" s="106"/>
      <c r="T211" s="105"/>
      <c r="U211" s="105"/>
      <c r="V211" s="106"/>
      <c r="W211" s="69"/>
      <c r="X211" s="106">
        <f t="shared" si="12"/>
        <v>0</v>
      </c>
      <c r="Y211" s="105">
        <f t="shared" si="13"/>
        <v>0</v>
      </c>
      <c r="Z211" s="105"/>
    </row>
    <row r="212" spans="1:26" ht="28.5" x14ac:dyDescent="0.25">
      <c r="A212" s="67" t="str">
        <f>IF(O212="","",SUBTOTAL(3,$O$7:O212))</f>
        <v/>
      </c>
      <c r="B212" s="64" t="s">
        <v>21</v>
      </c>
      <c r="C212" s="68" t="s">
        <v>2</v>
      </c>
      <c r="D212" s="69"/>
      <c r="E212" s="69"/>
      <c r="F212" s="69"/>
      <c r="G212" s="69"/>
      <c r="H212" s="69"/>
      <c r="I212" s="69"/>
      <c r="J212" s="69"/>
      <c r="K212" s="69"/>
      <c r="L212" s="69"/>
      <c r="M212" s="105"/>
      <c r="N212" s="105"/>
      <c r="O212" s="105"/>
      <c r="P212" s="105"/>
      <c r="Q212" s="105"/>
      <c r="R212" s="105"/>
      <c r="S212" s="106"/>
      <c r="T212" s="105"/>
      <c r="U212" s="105"/>
      <c r="V212" s="106"/>
      <c r="W212" s="69"/>
      <c r="X212" s="106">
        <f t="shared" si="12"/>
        <v>0</v>
      </c>
      <c r="Y212" s="105">
        <f t="shared" si="13"/>
        <v>0</v>
      </c>
      <c r="Z212" s="105"/>
    </row>
    <row r="213" spans="1:26" ht="45" x14ac:dyDescent="0.25">
      <c r="A213" s="67">
        <f>IF(O213="","",SUBTOTAL(3,$O$7:O213))</f>
        <v>44</v>
      </c>
      <c r="B213" s="67"/>
      <c r="C213" s="73" t="s">
        <v>135</v>
      </c>
      <c r="D213" s="69" t="s">
        <v>334</v>
      </c>
      <c r="E213" s="69"/>
      <c r="F213" s="69" t="s">
        <v>4</v>
      </c>
      <c r="G213" s="69" t="s">
        <v>387</v>
      </c>
      <c r="H213" s="69">
        <v>67</v>
      </c>
      <c r="I213" s="69">
        <v>64</v>
      </c>
      <c r="J213" s="69" t="s">
        <v>1153</v>
      </c>
      <c r="K213" s="69"/>
      <c r="L213" s="69">
        <f>[7]TH!$H$166</f>
        <v>451775</v>
      </c>
      <c r="M213" s="105">
        <v>438480</v>
      </c>
      <c r="N213" s="105">
        <f t="shared" ref="N213:N222" si="14">I213*M213</f>
        <v>28062720</v>
      </c>
      <c r="O213" s="105">
        <f>[8]TH!$F$106</f>
        <v>438480</v>
      </c>
      <c r="P213" s="105">
        <f>'[9]Lớp 2'!$I$223</f>
        <v>590000</v>
      </c>
      <c r="Q213" s="105">
        <f>[10]L2!$I$209</f>
        <v>640000</v>
      </c>
      <c r="R213" s="105"/>
      <c r="S213" s="106">
        <v>516780</v>
      </c>
      <c r="T213" s="105"/>
      <c r="U213" s="105">
        <v>440000</v>
      </c>
      <c r="V213" s="106">
        <v>558000</v>
      </c>
      <c r="W213" s="69" t="s">
        <v>1256</v>
      </c>
      <c r="X213" s="106">
        <f t="shared" si="12"/>
        <v>438480</v>
      </c>
      <c r="Y213" s="105">
        <f t="shared" si="13"/>
        <v>28062720</v>
      </c>
      <c r="Z213" s="105"/>
    </row>
    <row r="214" spans="1:26" ht="30" x14ac:dyDescent="0.25">
      <c r="A214" s="67">
        <f>IF(O214="","",SUBTOTAL(3,$O$7:O214))</f>
        <v>45</v>
      </c>
      <c r="B214" s="67"/>
      <c r="C214" s="73" t="s">
        <v>270</v>
      </c>
      <c r="D214" s="69" t="s">
        <v>334</v>
      </c>
      <c r="E214" s="69"/>
      <c r="F214" s="69" t="s">
        <v>4</v>
      </c>
      <c r="G214" s="69" t="s">
        <v>387</v>
      </c>
      <c r="H214" s="69">
        <v>272</v>
      </c>
      <c r="I214" s="69">
        <v>263</v>
      </c>
      <c r="J214" s="69" t="s">
        <v>1154</v>
      </c>
      <c r="K214" s="69"/>
      <c r="L214" s="69">
        <f>[7]TH!$H$167</f>
        <v>7088</v>
      </c>
      <c r="M214" s="105">
        <v>6000</v>
      </c>
      <c r="N214" s="105">
        <f t="shared" si="14"/>
        <v>1578000</v>
      </c>
      <c r="O214" s="105">
        <f>[8]TH!$F$107</f>
        <v>7559.9999999999991</v>
      </c>
      <c r="P214" s="105">
        <f>'[9]Lớp 2'!$I$224</f>
        <v>6000</v>
      </c>
      <c r="Q214" s="105">
        <f>[10]L2!$I$210</f>
        <v>9000</v>
      </c>
      <c r="R214" s="105">
        <v>6000</v>
      </c>
      <c r="S214" s="106">
        <v>8910</v>
      </c>
      <c r="T214" s="105"/>
      <c r="U214" s="105">
        <v>22000</v>
      </c>
      <c r="V214" s="106">
        <v>9000</v>
      </c>
      <c r="W214" s="69"/>
      <c r="X214" s="106">
        <f t="shared" si="12"/>
        <v>6000</v>
      </c>
      <c r="Y214" s="105">
        <f t="shared" si="13"/>
        <v>1578000</v>
      </c>
      <c r="Z214" s="105"/>
    </row>
    <row r="215" spans="1:26" ht="30" x14ac:dyDescent="0.25">
      <c r="A215" s="67">
        <f>IF(O215="","",SUBTOTAL(3,$O$7:O215))</f>
        <v>46</v>
      </c>
      <c r="B215" s="67"/>
      <c r="C215" s="73" t="s">
        <v>271</v>
      </c>
      <c r="D215" s="69" t="s">
        <v>334</v>
      </c>
      <c r="E215" s="69" t="s">
        <v>334</v>
      </c>
      <c r="F215" s="69" t="s">
        <v>4</v>
      </c>
      <c r="G215" s="69" t="s">
        <v>387</v>
      </c>
      <c r="H215" s="69">
        <v>80</v>
      </c>
      <c r="I215" s="69">
        <v>77</v>
      </c>
      <c r="J215" s="69" t="s">
        <v>1155</v>
      </c>
      <c r="K215" s="69"/>
      <c r="L215" s="69">
        <f>[7]TH!$H$168</f>
        <v>104898</v>
      </c>
      <c r="M215" s="105">
        <v>68040</v>
      </c>
      <c r="N215" s="105">
        <f t="shared" si="14"/>
        <v>5239080</v>
      </c>
      <c r="O215" s="105">
        <f>[8]TH!$F$108</f>
        <v>68040</v>
      </c>
      <c r="P215" s="105">
        <f>'[9]Lớp 2'!$I$225</f>
        <v>102600</v>
      </c>
      <c r="Q215" s="105">
        <f>[10]L2!$I$211</f>
        <v>114000</v>
      </c>
      <c r="R215" s="105"/>
      <c r="S215" s="106">
        <v>160380</v>
      </c>
      <c r="T215" s="105"/>
      <c r="U215" s="105">
        <v>143000</v>
      </c>
      <c r="V215" s="106"/>
      <c r="W215" s="69"/>
      <c r="X215" s="106">
        <f t="shared" si="12"/>
        <v>68040</v>
      </c>
      <c r="Y215" s="105">
        <f t="shared" si="13"/>
        <v>5239080</v>
      </c>
      <c r="Z215" s="105"/>
    </row>
    <row r="216" spans="1:26" ht="45" x14ac:dyDescent="0.25">
      <c r="A216" s="67">
        <f>IF(O216="","",SUBTOTAL(3,$O$7:O216))</f>
        <v>47</v>
      </c>
      <c r="B216" s="67"/>
      <c r="C216" s="73" t="s">
        <v>272</v>
      </c>
      <c r="D216" s="69" t="s">
        <v>334</v>
      </c>
      <c r="E216" s="69" t="s">
        <v>334</v>
      </c>
      <c r="F216" s="69" t="s">
        <v>4</v>
      </c>
      <c r="G216" s="69" t="s">
        <v>387</v>
      </c>
      <c r="H216" s="69">
        <v>575</v>
      </c>
      <c r="I216" s="69">
        <v>521</v>
      </c>
      <c r="J216" s="69" t="s">
        <v>1156</v>
      </c>
      <c r="K216" s="69"/>
      <c r="L216" s="69">
        <f>[7]TH!$H$169</f>
        <v>67400</v>
      </c>
      <c r="M216" s="105">
        <v>63200</v>
      </c>
      <c r="N216" s="105">
        <f t="shared" si="14"/>
        <v>32927200</v>
      </c>
      <c r="O216" s="105">
        <f>[8]TH!$F$109</f>
        <v>143640</v>
      </c>
      <c r="P216" s="105">
        <f>'[9]Lớp 2'!$I$226</f>
        <v>63200</v>
      </c>
      <c r="Q216" s="105">
        <f>[10]L2!$I$212</f>
        <v>97200</v>
      </c>
      <c r="R216" s="105">
        <v>32000</v>
      </c>
      <c r="S216" s="106">
        <v>169290</v>
      </c>
      <c r="T216" s="105"/>
      <c r="U216" s="105">
        <v>550000</v>
      </c>
      <c r="V216" s="106">
        <v>117000</v>
      </c>
      <c r="W216" s="69"/>
      <c r="X216" s="106">
        <f t="shared" si="12"/>
        <v>32000</v>
      </c>
      <c r="Y216" s="105">
        <f t="shared" si="13"/>
        <v>16672000</v>
      </c>
      <c r="Z216" s="105"/>
    </row>
    <row r="217" spans="1:26" ht="75" x14ac:dyDescent="0.25">
      <c r="A217" s="67">
        <f>IF(O217="","",SUBTOTAL(3,$O$7:O217))</f>
        <v>48</v>
      </c>
      <c r="B217" s="67"/>
      <c r="C217" s="73" t="s">
        <v>273</v>
      </c>
      <c r="D217" s="69" t="s">
        <v>334</v>
      </c>
      <c r="E217" s="69" t="s">
        <v>334</v>
      </c>
      <c r="F217" s="69" t="s">
        <v>12</v>
      </c>
      <c r="G217" s="69" t="s">
        <v>387</v>
      </c>
      <c r="H217" s="69">
        <v>150</v>
      </c>
      <c r="I217" s="69">
        <v>144</v>
      </c>
      <c r="J217" s="69" t="s">
        <v>1157</v>
      </c>
      <c r="K217" s="69"/>
      <c r="L217" s="69">
        <f>[7]TH!$H$170</f>
        <v>67400</v>
      </c>
      <c r="M217" s="105">
        <v>468719.99999999994</v>
      </c>
      <c r="N217" s="105">
        <f t="shared" si="14"/>
        <v>67495679.999999985</v>
      </c>
      <c r="O217" s="105">
        <f>[8]TH!$F$110</f>
        <v>468719.99999999994</v>
      </c>
      <c r="P217" s="105">
        <f>'[9]Lớp 2'!$I$227</f>
        <v>626400</v>
      </c>
      <c r="Q217" s="105">
        <f>[10]L2!$I$213</f>
        <v>626400</v>
      </c>
      <c r="R217" s="105">
        <v>720000</v>
      </c>
      <c r="S217" s="106">
        <v>552420</v>
      </c>
      <c r="T217" s="105"/>
      <c r="U217" s="105">
        <v>1056000</v>
      </c>
      <c r="V217" s="106">
        <v>568000</v>
      </c>
      <c r="W217" s="69"/>
      <c r="X217" s="106">
        <f t="shared" si="12"/>
        <v>468719.99999999994</v>
      </c>
      <c r="Y217" s="105">
        <f t="shared" si="13"/>
        <v>67495679.999999985</v>
      </c>
      <c r="Z217" s="105"/>
    </row>
    <row r="218" spans="1:26" ht="30" x14ac:dyDescent="0.25">
      <c r="A218" s="67">
        <f>IF(O218="","",SUBTOTAL(3,$O$7:O218))</f>
        <v>49</v>
      </c>
      <c r="B218" s="67"/>
      <c r="C218" s="73" t="s">
        <v>274</v>
      </c>
      <c r="D218" s="69" t="s">
        <v>334</v>
      </c>
      <c r="E218" s="69" t="s">
        <v>334</v>
      </c>
      <c r="F218" s="69" t="s">
        <v>4</v>
      </c>
      <c r="G218" s="69" t="s">
        <v>387</v>
      </c>
      <c r="H218" s="69">
        <v>2475</v>
      </c>
      <c r="I218" s="69">
        <v>2380</v>
      </c>
      <c r="J218" s="69" t="s">
        <v>789</v>
      </c>
      <c r="K218" s="69"/>
      <c r="L218" s="69">
        <f>[7]TH!$H$171</f>
        <v>20298</v>
      </c>
      <c r="M218" s="105">
        <v>13910.4</v>
      </c>
      <c r="N218" s="105">
        <f t="shared" si="14"/>
        <v>33106752</v>
      </c>
      <c r="O218" s="105">
        <f>[8]TH!$F$111</f>
        <v>13910.4</v>
      </c>
      <c r="P218" s="105">
        <f>'[9]Lớp 2'!$I$228</f>
        <v>19000</v>
      </c>
      <c r="Q218" s="105">
        <f>[10]L2!$I$214</f>
        <v>19000</v>
      </c>
      <c r="R218" s="105"/>
      <c r="S218" s="106"/>
      <c r="T218" s="105"/>
      <c r="U218" s="105">
        <v>55000</v>
      </c>
      <c r="V218" s="106">
        <v>15000</v>
      </c>
      <c r="W218" s="69"/>
      <c r="X218" s="106">
        <f t="shared" si="12"/>
        <v>13910.4</v>
      </c>
      <c r="Y218" s="105">
        <f t="shared" si="13"/>
        <v>33106752</v>
      </c>
      <c r="Z218" s="105"/>
    </row>
    <row r="219" spans="1:26" ht="45" x14ac:dyDescent="0.25">
      <c r="A219" s="67">
        <f>IF(O219="","",SUBTOTAL(3,$O$7:O219))</f>
        <v>50</v>
      </c>
      <c r="B219" s="67"/>
      <c r="C219" s="73" t="s">
        <v>1158</v>
      </c>
      <c r="D219" s="69" t="s">
        <v>334</v>
      </c>
      <c r="E219" s="69" t="s">
        <v>334</v>
      </c>
      <c r="F219" s="69" t="s">
        <v>4</v>
      </c>
      <c r="G219" s="69" t="s">
        <v>387</v>
      </c>
      <c r="H219" s="69">
        <v>126</v>
      </c>
      <c r="I219" s="69">
        <v>126</v>
      </c>
      <c r="J219" s="69" t="s">
        <v>1159</v>
      </c>
      <c r="K219" s="69"/>
      <c r="L219" s="69">
        <f>[7]TH!$H$172</f>
        <v>567250</v>
      </c>
      <c r="M219" s="105">
        <v>315000</v>
      </c>
      <c r="N219" s="105">
        <f t="shared" si="14"/>
        <v>39690000</v>
      </c>
      <c r="O219" s="105">
        <f>[8]TH!$F$112</f>
        <v>378000</v>
      </c>
      <c r="P219" s="105">
        <f>'[9]Lớp 2'!$I$229</f>
        <v>315000</v>
      </c>
      <c r="Q219" s="105">
        <f>[10]L2!$I$215</f>
        <v>350000</v>
      </c>
      <c r="R219" s="105"/>
      <c r="S219" s="106"/>
      <c r="T219" s="105"/>
      <c r="U219" s="105">
        <v>440000</v>
      </c>
      <c r="V219" s="106">
        <v>525000</v>
      </c>
      <c r="W219" s="69"/>
      <c r="X219" s="106">
        <f t="shared" si="12"/>
        <v>315000</v>
      </c>
      <c r="Y219" s="105">
        <f t="shared" si="13"/>
        <v>39690000</v>
      </c>
      <c r="Z219" s="105"/>
    </row>
    <row r="220" spans="1:26" ht="45" x14ac:dyDescent="0.25">
      <c r="A220" s="67">
        <f>IF(O220="","",SUBTOTAL(3,$O$7:O220))</f>
        <v>51</v>
      </c>
      <c r="B220" s="67"/>
      <c r="C220" s="73" t="s">
        <v>1160</v>
      </c>
      <c r="D220" s="69"/>
      <c r="E220" s="69" t="s">
        <v>334</v>
      </c>
      <c r="F220" s="69" t="s">
        <v>4</v>
      </c>
      <c r="G220" s="69" t="s">
        <v>387</v>
      </c>
      <c r="H220" s="69">
        <v>2057</v>
      </c>
      <c r="I220" s="69">
        <v>2047</v>
      </c>
      <c r="J220" s="69" t="s">
        <v>1161</v>
      </c>
      <c r="K220" s="69"/>
      <c r="L220" s="69">
        <f>[7]TH!$H$173</f>
        <v>22036</v>
      </c>
      <c r="M220" s="105">
        <v>21000</v>
      </c>
      <c r="N220" s="105">
        <f t="shared" si="14"/>
        <v>42987000</v>
      </c>
      <c r="O220" s="105">
        <f>[8]TH!$F$113</f>
        <v>33264</v>
      </c>
      <c r="P220" s="105">
        <f>'[9]Lớp 2'!$I$230</f>
        <v>21000</v>
      </c>
      <c r="Q220" s="105">
        <f>[10]L2!$I$216</f>
        <v>28000</v>
      </c>
      <c r="R220" s="105"/>
      <c r="S220" s="106">
        <v>39204</v>
      </c>
      <c r="T220" s="105">
        <v>20500</v>
      </c>
      <c r="U220" s="105">
        <v>31000</v>
      </c>
      <c r="V220" s="106">
        <v>45000</v>
      </c>
      <c r="W220" s="76" t="s">
        <v>1331</v>
      </c>
      <c r="X220" s="106">
        <f t="shared" si="12"/>
        <v>20500</v>
      </c>
      <c r="Y220" s="105">
        <f t="shared" si="13"/>
        <v>41963500</v>
      </c>
      <c r="Z220" s="105"/>
    </row>
    <row r="221" spans="1:26" ht="30" x14ac:dyDescent="0.25">
      <c r="A221" s="67">
        <f>IF(O221="","",SUBTOTAL(3,$O$7:O221))</f>
        <v>52</v>
      </c>
      <c r="B221" s="67"/>
      <c r="C221" s="73" t="s">
        <v>276</v>
      </c>
      <c r="D221" s="69"/>
      <c r="E221" s="69" t="s">
        <v>334</v>
      </c>
      <c r="F221" s="69" t="s">
        <v>4</v>
      </c>
      <c r="G221" s="69" t="s">
        <v>387</v>
      </c>
      <c r="H221" s="69">
        <v>187</v>
      </c>
      <c r="I221" s="69">
        <v>187</v>
      </c>
      <c r="J221" s="69" t="s">
        <v>1162</v>
      </c>
      <c r="K221" s="69"/>
      <c r="L221" s="69">
        <f>[7]TH!$H$174</f>
        <v>47317</v>
      </c>
      <c r="M221" s="105">
        <v>49100</v>
      </c>
      <c r="N221" s="105">
        <f t="shared" si="14"/>
        <v>9181700</v>
      </c>
      <c r="O221" s="105">
        <f>[8]TH!$F$114</f>
        <v>57455.999999999993</v>
      </c>
      <c r="P221" s="105">
        <f>'[9]Lớp 2'!$I$231</f>
        <v>49100</v>
      </c>
      <c r="Q221" s="105">
        <f>[10]L2!$I$217</f>
        <v>56000</v>
      </c>
      <c r="R221" s="105"/>
      <c r="S221" s="106">
        <v>67716</v>
      </c>
      <c r="T221" s="105"/>
      <c r="U221" s="105">
        <v>66000</v>
      </c>
      <c r="V221" s="106">
        <v>98000</v>
      </c>
      <c r="W221" s="69"/>
      <c r="X221" s="106">
        <f t="shared" ref="X221:X244" si="15">MIN(O221:V221)</f>
        <v>49100</v>
      </c>
      <c r="Y221" s="105">
        <f t="shared" si="13"/>
        <v>9181700</v>
      </c>
      <c r="Z221" s="105"/>
    </row>
    <row r="222" spans="1:26" ht="45" x14ac:dyDescent="0.25">
      <c r="A222" s="67">
        <f>IF(O222="","",SUBTOTAL(3,$O$7:O222))</f>
        <v>53</v>
      </c>
      <c r="B222" s="67"/>
      <c r="C222" s="73" t="s">
        <v>279</v>
      </c>
      <c r="D222" s="69" t="s">
        <v>334</v>
      </c>
      <c r="E222" s="69" t="s">
        <v>334</v>
      </c>
      <c r="F222" s="69" t="s">
        <v>280</v>
      </c>
      <c r="G222" s="69" t="s">
        <v>387</v>
      </c>
      <c r="H222" s="69">
        <v>127</v>
      </c>
      <c r="I222" s="69">
        <v>121</v>
      </c>
      <c r="J222" s="69" t="s">
        <v>1163</v>
      </c>
      <c r="K222" s="69"/>
      <c r="L222" s="69">
        <f>[7]TH!$H$175</f>
        <v>968088</v>
      </c>
      <c r="M222" s="105">
        <v>869400</v>
      </c>
      <c r="N222" s="105">
        <f t="shared" si="14"/>
        <v>105197400</v>
      </c>
      <c r="O222" s="105">
        <f>[8]TH!$F$115</f>
        <v>869400</v>
      </c>
      <c r="P222" s="105">
        <f>'[9]Lớp 2'!$I$232</f>
        <v>1200000</v>
      </c>
      <c r="Q222" s="105">
        <f>[10]L2!$I$218</f>
        <v>1360000</v>
      </c>
      <c r="R222" s="105">
        <v>1584000</v>
      </c>
      <c r="S222" s="106">
        <v>1037050</v>
      </c>
      <c r="T222" s="105"/>
      <c r="U222" s="105">
        <v>1870000</v>
      </c>
      <c r="V222" s="106">
        <v>980000</v>
      </c>
      <c r="W222" s="69"/>
      <c r="X222" s="106">
        <f t="shared" si="15"/>
        <v>869400</v>
      </c>
      <c r="Y222" s="105">
        <f t="shared" si="13"/>
        <v>105197400</v>
      </c>
      <c r="Z222" s="105"/>
    </row>
    <row r="223" spans="1:26" ht="28.5" x14ac:dyDescent="0.25">
      <c r="A223" s="67" t="str">
        <f>IF(O223="","",SUBTOTAL(3,$O$7:O223))</f>
        <v/>
      </c>
      <c r="B223" s="64" t="s">
        <v>43</v>
      </c>
      <c r="C223" s="68" t="s">
        <v>281</v>
      </c>
      <c r="D223" s="69"/>
      <c r="E223" s="69"/>
      <c r="F223" s="69"/>
      <c r="G223" s="69"/>
      <c r="H223" s="69"/>
      <c r="I223" s="69"/>
      <c r="J223" s="69"/>
      <c r="K223" s="69"/>
      <c r="L223" s="69"/>
      <c r="M223" s="105"/>
      <c r="N223" s="105"/>
      <c r="O223" s="105"/>
      <c r="P223" s="105"/>
      <c r="Q223" s="105"/>
      <c r="R223" s="105"/>
      <c r="S223" s="106"/>
      <c r="T223" s="105"/>
      <c r="U223" s="105"/>
      <c r="V223" s="106"/>
      <c r="W223" s="69"/>
      <c r="X223" s="106">
        <f t="shared" si="15"/>
        <v>0</v>
      </c>
      <c r="Y223" s="105">
        <f t="shared" si="13"/>
        <v>0</v>
      </c>
      <c r="Z223" s="105"/>
    </row>
    <row r="224" spans="1:26" ht="28.5" x14ac:dyDescent="0.25">
      <c r="A224" s="67" t="str">
        <f>IF(O224="","",SUBTOTAL(3,$O$7:O224))</f>
        <v/>
      </c>
      <c r="B224" s="64">
        <v>1</v>
      </c>
      <c r="C224" s="68" t="s">
        <v>1164</v>
      </c>
      <c r="D224" s="69"/>
      <c r="E224" s="69"/>
      <c r="F224" s="69"/>
      <c r="G224" s="69"/>
      <c r="H224" s="69"/>
      <c r="I224" s="69"/>
      <c r="J224" s="69"/>
      <c r="K224" s="69"/>
      <c r="L224" s="69"/>
      <c r="M224" s="105"/>
      <c r="N224" s="105"/>
      <c r="O224" s="105"/>
      <c r="P224" s="105"/>
      <c r="Q224" s="105"/>
      <c r="R224" s="105"/>
      <c r="S224" s="106"/>
      <c r="T224" s="105"/>
      <c r="U224" s="105"/>
      <c r="V224" s="106"/>
      <c r="W224" s="69"/>
      <c r="X224" s="106">
        <f t="shared" si="15"/>
        <v>0</v>
      </c>
      <c r="Y224" s="105">
        <f t="shared" si="13"/>
        <v>0</v>
      </c>
      <c r="Z224" s="105"/>
    </row>
    <row r="225" spans="1:26" ht="60" x14ac:dyDescent="0.25">
      <c r="A225" s="67">
        <f>IF(O225="","",SUBTOTAL(3,$O$7:O225))</f>
        <v>54</v>
      </c>
      <c r="B225" s="67"/>
      <c r="C225" s="73" t="s">
        <v>1165</v>
      </c>
      <c r="D225" s="69"/>
      <c r="E225" s="69" t="s">
        <v>334</v>
      </c>
      <c r="F225" s="69" t="s">
        <v>1166</v>
      </c>
      <c r="G225" s="69" t="s">
        <v>387</v>
      </c>
      <c r="H225" s="69">
        <v>2257</v>
      </c>
      <c r="I225" s="69">
        <v>2257</v>
      </c>
      <c r="J225" s="69" t="s">
        <v>1167</v>
      </c>
      <c r="K225" s="69"/>
      <c r="L225" s="69">
        <f>[7]TH!$H$178</f>
        <v>386208</v>
      </c>
      <c r="M225" s="105">
        <v>287280</v>
      </c>
      <c r="N225" s="105">
        <f>I225*M225</f>
        <v>648390960</v>
      </c>
      <c r="O225" s="105">
        <f>[8]TH!$F$118</f>
        <v>287280</v>
      </c>
      <c r="P225" s="105">
        <f>'[9]Lớp 2'!$I$235</f>
        <v>366400</v>
      </c>
      <c r="Q225" s="105">
        <f>[10]L2!$I$221</f>
        <v>427700</v>
      </c>
      <c r="R225" s="105"/>
      <c r="S225" s="106"/>
      <c r="T225" s="105"/>
      <c r="U225" s="105">
        <v>4840000</v>
      </c>
      <c r="V225" s="106">
        <v>360000</v>
      </c>
      <c r="W225" s="69"/>
      <c r="X225" s="106">
        <f t="shared" si="15"/>
        <v>287280</v>
      </c>
      <c r="Y225" s="105">
        <f t="shared" si="13"/>
        <v>648390960</v>
      </c>
      <c r="Z225" s="105"/>
    </row>
    <row r="226" spans="1:26" ht="42.75" x14ac:dyDescent="0.25">
      <c r="A226" s="67" t="str">
        <f>IF(O226="","",SUBTOTAL(3,$O$7:O226))</f>
        <v/>
      </c>
      <c r="B226" s="64" t="s">
        <v>44</v>
      </c>
      <c r="C226" s="68" t="s">
        <v>1168</v>
      </c>
      <c r="D226" s="69"/>
      <c r="E226" s="69"/>
      <c r="F226" s="69"/>
      <c r="G226" s="69"/>
      <c r="H226" s="69"/>
      <c r="I226" s="69"/>
      <c r="J226" s="69"/>
      <c r="K226" s="69"/>
      <c r="L226" s="69"/>
      <c r="M226" s="105"/>
      <c r="N226" s="105"/>
      <c r="O226" s="105"/>
      <c r="P226" s="105"/>
      <c r="Q226" s="105"/>
      <c r="R226" s="105"/>
      <c r="S226" s="106"/>
      <c r="T226" s="105"/>
      <c r="U226" s="105"/>
      <c r="V226" s="106"/>
      <c r="W226" s="69"/>
      <c r="X226" s="106">
        <f t="shared" si="15"/>
        <v>0</v>
      </c>
      <c r="Y226" s="105">
        <f t="shared" si="13"/>
        <v>0</v>
      </c>
      <c r="Z226" s="105"/>
    </row>
    <row r="227" spans="1:26" x14ac:dyDescent="0.25">
      <c r="A227" s="67" t="str">
        <f>IF(O227="","",SUBTOTAL(3,$O$7:O227))</f>
        <v/>
      </c>
      <c r="B227" s="64">
        <v>1</v>
      </c>
      <c r="C227" s="68" t="s">
        <v>285</v>
      </c>
      <c r="D227" s="69"/>
      <c r="E227" s="69"/>
      <c r="F227" s="69"/>
      <c r="G227" s="69"/>
      <c r="H227" s="69"/>
      <c r="I227" s="69"/>
      <c r="J227" s="69"/>
      <c r="K227" s="69"/>
      <c r="L227" s="69"/>
      <c r="M227" s="105"/>
      <c r="N227" s="105"/>
      <c r="O227" s="105"/>
      <c r="P227" s="105"/>
      <c r="Q227" s="105"/>
      <c r="R227" s="105"/>
      <c r="S227" s="106"/>
      <c r="T227" s="105"/>
      <c r="U227" s="105"/>
      <c r="V227" s="106"/>
      <c r="W227" s="69"/>
      <c r="X227" s="106">
        <f t="shared" si="15"/>
        <v>0</v>
      </c>
      <c r="Y227" s="105">
        <f t="shared" si="13"/>
        <v>0</v>
      </c>
      <c r="Z227" s="105"/>
    </row>
    <row r="228" spans="1:26" ht="60" x14ac:dyDescent="0.25">
      <c r="A228" s="67">
        <f>IF(O228="","",SUBTOTAL(3,$O$7:O228))</f>
        <v>55</v>
      </c>
      <c r="B228" s="67"/>
      <c r="C228" s="73" t="s">
        <v>286</v>
      </c>
      <c r="D228" s="69" t="s">
        <v>334</v>
      </c>
      <c r="E228" s="69" t="s">
        <v>334</v>
      </c>
      <c r="F228" s="69" t="s">
        <v>278</v>
      </c>
      <c r="G228" s="69" t="s">
        <v>387</v>
      </c>
      <c r="H228" s="69">
        <v>1315</v>
      </c>
      <c r="I228" s="69">
        <v>1061</v>
      </c>
      <c r="J228" s="69" t="s">
        <v>1169</v>
      </c>
      <c r="K228" s="69"/>
      <c r="L228" s="69">
        <f>[7]TH!$H$181</f>
        <v>182700</v>
      </c>
      <c r="M228" s="105">
        <v>180500</v>
      </c>
      <c r="N228" s="105">
        <f t="shared" ref="N228:N229" si="16">I228*M228</f>
        <v>191510500</v>
      </c>
      <c r="O228" s="105">
        <f>[8]TH!$F$121</f>
        <v>189000</v>
      </c>
      <c r="P228" s="105">
        <f>'[9]Lớp 2'!$I$238</f>
        <v>180500</v>
      </c>
      <c r="Q228" s="105">
        <f>[10]L2!$I$224</f>
        <v>190000</v>
      </c>
      <c r="R228" s="105"/>
      <c r="S228" s="106"/>
      <c r="T228" s="105"/>
      <c r="U228" s="105">
        <v>242000</v>
      </c>
      <c r="V228" s="106">
        <v>285000</v>
      </c>
      <c r="W228" s="69"/>
      <c r="X228" s="106">
        <f t="shared" si="15"/>
        <v>180500</v>
      </c>
      <c r="Y228" s="105">
        <f t="shared" si="13"/>
        <v>191510500</v>
      </c>
      <c r="Z228" s="105"/>
    </row>
    <row r="229" spans="1:26" ht="60" x14ac:dyDescent="0.25">
      <c r="A229" s="67">
        <f>IF(O229="","",SUBTOTAL(3,$O$7:O229))</f>
        <v>56</v>
      </c>
      <c r="B229" s="67"/>
      <c r="C229" s="73" t="s">
        <v>287</v>
      </c>
      <c r="D229" s="69" t="s">
        <v>334</v>
      </c>
      <c r="E229" s="69" t="s">
        <v>334</v>
      </c>
      <c r="F229" s="69" t="s">
        <v>12</v>
      </c>
      <c r="G229" s="69" t="s">
        <v>387</v>
      </c>
      <c r="H229" s="69">
        <v>87</v>
      </c>
      <c r="I229" s="69">
        <v>79</v>
      </c>
      <c r="J229" s="69" t="s">
        <v>1170</v>
      </c>
      <c r="K229" s="69"/>
      <c r="L229" s="69">
        <f>[7]TH!$H$182</f>
        <v>9095000</v>
      </c>
      <c r="M229" s="105">
        <v>7529759.9999999991</v>
      </c>
      <c r="N229" s="105">
        <f t="shared" si="16"/>
        <v>594851039.99999988</v>
      </c>
      <c r="O229" s="105">
        <f>[8]TH!$F$122</f>
        <v>7529759.9999999991</v>
      </c>
      <c r="P229" s="105">
        <f>'[9]Lớp 2'!$I$239</f>
        <v>9050000</v>
      </c>
      <c r="Q229" s="105">
        <f>[10]L2!$I$225</f>
        <v>11016000</v>
      </c>
      <c r="R229" s="105"/>
      <c r="S229" s="106"/>
      <c r="T229" s="105"/>
      <c r="U229" s="105">
        <v>12100000</v>
      </c>
      <c r="V229" s="106">
        <v>12520000</v>
      </c>
      <c r="W229" s="69"/>
      <c r="X229" s="106">
        <f t="shared" si="15"/>
        <v>7529759.9999999991</v>
      </c>
      <c r="Y229" s="105">
        <f t="shared" si="13"/>
        <v>594851039.99999988</v>
      </c>
      <c r="Z229" s="105"/>
    </row>
    <row r="230" spans="1:26" ht="60" x14ac:dyDescent="0.25">
      <c r="A230" s="67" t="str">
        <f>IF(O230="","",SUBTOTAL(3,$O$7:O230))</f>
        <v/>
      </c>
      <c r="B230" s="67"/>
      <c r="C230" s="73"/>
      <c r="D230" s="69"/>
      <c r="E230" s="69"/>
      <c r="F230" s="69"/>
      <c r="G230" s="69"/>
      <c r="H230" s="69"/>
      <c r="I230" s="69"/>
      <c r="J230" s="69" t="s">
        <v>1171</v>
      </c>
      <c r="K230" s="69"/>
      <c r="L230" s="69"/>
      <c r="M230" s="105"/>
      <c r="N230" s="105"/>
      <c r="O230" s="105"/>
      <c r="P230" s="105"/>
      <c r="Q230" s="105"/>
      <c r="R230" s="105"/>
      <c r="S230" s="106"/>
      <c r="T230" s="105"/>
      <c r="U230" s="105"/>
      <c r="V230" s="106"/>
      <c r="W230" s="69"/>
      <c r="X230" s="106">
        <f t="shared" si="15"/>
        <v>0</v>
      </c>
      <c r="Y230" s="105">
        <f t="shared" si="13"/>
        <v>0</v>
      </c>
      <c r="Z230" s="105"/>
    </row>
    <row r="231" spans="1:26" x14ac:dyDescent="0.25">
      <c r="A231" s="67" t="str">
        <f>IF(O231="","",SUBTOTAL(3,$O$7:O231))</f>
        <v/>
      </c>
      <c r="B231" s="64">
        <v>2</v>
      </c>
      <c r="C231" s="68" t="s">
        <v>288</v>
      </c>
      <c r="D231" s="69"/>
      <c r="E231" s="69"/>
      <c r="F231" s="69"/>
      <c r="G231" s="69"/>
      <c r="H231" s="69"/>
      <c r="I231" s="69"/>
      <c r="J231" s="69"/>
      <c r="K231" s="69"/>
      <c r="L231" s="69"/>
      <c r="M231" s="105"/>
      <c r="N231" s="105"/>
      <c r="O231" s="105"/>
      <c r="P231" s="105"/>
      <c r="Q231" s="105"/>
      <c r="R231" s="105"/>
      <c r="S231" s="106"/>
      <c r="T231" s="105"/>
      <c r="U231" s="105"/>
      <c r="V231" s="106"/>
      <c r="W231" s="69"/>
      <c r="X231" s="106">
        <f t="shared" si="15"/>
        <v>0</v>
      </c>
      <c r="Y231" s="105">
        <f t="shared" si="13"/>
        <v>0</v>
      </c>
      <c r="Z231" s="105"/>
    </row>
    <row r="232" spans="1:26" ht="75" x14ac:dyDescent="0.25">
      <c r="A232" s="67">
        <f>IF(O232="","",SUBTOTAL(3,$O$7:O232))</f>
        <v>57</v>
      </c>
      <c r="B232" s="67"/>
      <c r="C232" s="73" t="s">
        <v>289</v>
      </c>
      <c r="D232" s="69" t="s">
        <v>334</v>
      </c>
      <c r="E232" s="69" t="s">
        <v>334</v>
      </c>
      <c r="F232" s="69" t="s">
        <v>278</v>
      </c>
      <c r="G232" s="69" t="s">
        <v>387</v>
      </c>
      <c r="H232" s="69">
        <v>998</v>
      </c>
      <c r="I232" s="69">
        <v>852</v>
      </c>
      <c r="J232" s="69" t="s">
        <v>1172</v>
      </c>
      <c r="K232" s="69"/>
      <c r="L232" s="69">
        <f>[7]TH!$H$184</f>
        <v>147700</v>
      </c>
      <c r="M232" s="105">
        <v>133056</v>
      </c>
      <c r="N232" s="105">
        <f t="shared" ref="N232:N233" si="17">I232*M232</f>
        <v>113363712</v>
      </c>
      <c r="O232" s="105">
        <f>[8]TH!$F$124</f>
        <v>133056</v>
      </c>
      <c r="P232" s="105">
        <f>'[9]Lớp 2'!$I$242</f>
        <v>143000</v>
      </c>
      <c r="Q232" s="105">
        <f>[10]L2!$I$228</f>
        <v>160000</v>
      </c>
      <c r="R232" s="105"/>
      <c r="S232" s="106"/>
      <c r="T232" s="105"/>
      <c r="U232" s="105">
        <v>209000</v>
      </c>
      <c r="V232" s="106">
        <v>260000</v>
      </c>
      <c r="W232" s="69"/>
      <c r="X232" s="106">
        <f t="shared" si="15"/>
        <v>133056</v>
      </c>
      <c r="Y232" s="105">
        <f t="shared" si="13"/>
        <v>113363712</v>
      </c>
      <c r="Z232" s="105"/>
    </row>
    <row r="233" spans="1:26" ht="45" x14ac:dyDescent="0.25">
      <c r="A233" s="88">
        <f>IF(O233="","",SUBTOTAL(3,$O$7:O233))</f>
        <v>58</v>
      </c>
      <c r="B233" s="88"/>
      <c r="C233" s="84" t="s">
        <v>290</v>
      </c>
      <c r="D233" s="89" t="s">
        <v>334</v>
      </c>
      <c r="E233" s="89" t="s">
        <v>334</v>
      </c>
      <c r="F233" s="89" t="s">
        <v>12</v>
      </c>
      <c r="G233" s="89" t="s">
        <v>387</v>
      </c>
      <c r="H233" s="89">
        <v>76</v>
      </c>
      <c r="I233" s="89">
        <v>69</v>
      </c>
      <c r="J233" s="89" t="s">
        <v>1173</v>
      </c>
      <c r="K233" s="89"/>
      <c r="L233" s="89">
        <f>[7]TH!$H$185</f>
        <v>10199100</v>
      </c>
      <c r="M233" s="107">
        <v>7937999.9999999991</v>
      </c>
      <c r="N233" s="107">
        <f t="shared" si="17"/>
        <v>547721999.99999988</v>
      </c>
      <c r="O233" s="107">
        <f>[8]TH!$F$125</f>
        <v>7937999.9999999991</v>
      </c>
      <c r="P233" s="107">
        <f>'[9]Lớp 2'!$I$243</f>
        <v>8200000</v>
      </c>
      <c r="Q233" s="107">
        <f>[10]L2!$I$229</f>
        <v>9020000</v>
      </c>
      <c r="R233" s="107"/>
      <c r="S233" s="110"/>
      <c r="T233" s="107"/>
      <c r="U233" s="107">
        <v>9900000</v>
      </c>
      <c r="V233" s="110">
        <v>13500000</v>
      </c>
      <c r="W233" s="89"/>
      <c r="X233" s="110">
        <f t="shared" si="15"/>
        <v>7937999.9999999991</v>
      </c>
      <c r="Y233" s="107">
        <f t="shared" si="13"/>
        <v>547721999.99999988</v>
      </c>
      <c r="Z233" s="107"/>
    </row>
    <row r="234" spans="1:26" ht="45" x14ac:dyDescent="0.25">
      <c r="A234" s="90" t="str">
        <f>IF(O234="","",SUBTOTAL(3,$O$7:O234))</f>
        <v/>
      </c>
      <c r="B234" s="90"/>
      <c r="C234" s="85"/>
      <c r="D234" s="92"/>
      <c r="E234" s="92"/>
      <c r="F234" s="92"/>
      <c r="G234" s="92"/>
      <c r="H234" s="92"/>
      <c r="I234" s="92"/>
      <c r="J234" s="92" t="s">
        <v>1174</v>
      </c>
      <c r="K234" s="92"/>
      <c r="L234" s="92"/>
      <c r="M234" s="108"/>
      <c r="N234" s="108"/>
      <c r="O234" s="108"/>
      <c r="P234" s="108"/>
      <c r="Q234" s="108"/>
      <c r="R234" s="108"/>
      <c r="S234" s="166"/>
      <c r="T234" s="108"/>
      <c r="U234" s="108"/>
      <c r="V234" s="166"/>
      <c r="W234" s="92"/>
      <c r="X234" s="166">
        <f t="shared" si="15"/>
        <v>0</v>
      </c>
      <c r="Y234" s="108">
        <f t="shared" si="13"/>
        <v>0</v>
      </c>
      <c r="Z234" s="108"/>
    </row>
    <row r="235" spans="1:26" ht="60" x14ac:dyDescent="0.25">
      <c r="A235" s="91" t="str">
        <f>IF(O235="","",SUBTOTAL(3,$O$7:O235))</f>
        <v/>
      </c>
      <c r="B235" s="91"/>
      <c r="C235" s="86"/>
      <c r="D235" s="93"/>
      <c r="E235" s="93"/>
      <c r="F235" s="93"/>
      <c r="G235" s="93"/>
      <c r="H235" s="93"/>
      <c r="I235" s="93"/>
      <c r="J235" s="93" t="s">
        <v>1175</v>
      </c>
      <c r="K235" s="93"/>
      <c r="L235" s="93"/>
      <c r="M235" s="109"/>
      <c r="N235" s="109"/>
      <c r="O235" s="109"/>
      <c r="P235" s="109"/>
      <c r="Q235" s="109"/>
      <c r="R235" s="109"/>
      <c r="S235" s="167"/>
      <c r="T235" s="109"/>
      <c r="U235" s="109"/>
      <c r="V235" s="167"/>
      <c r="W235" s="93"/>
      <c r="X235" s="167">
        <f t="shared" si="15"/>
        <v>0</v>
      </c>
      <c r="Y235" s="109">
        <f t="shared" si="13"/>
        <v>0</v>
      </c>
      <c r="Z235" s="109"/>
    </row>
    <row r="236" spans="1:26" x14ac:dyDescent="0.25">
      <c r="A236" s="67" t="str">
        <f>IF(O236="","",SUBTOTAL(3,$O$7:O236))</f>
        <v/>
      </c>
      <c r="B236" s="67"/>
      <c r="C236" s="73" t="s">
        <v>294</v>
      </c>
      <c r="D236" s="69"/>
      <c r="E236" s="69"/>
      <c r="F236" s="69"/>
      <c r="G236" s="69"/>
      <c r="H236" s="69"/>
      <c r="I236" s="69"/>
      <c r="J236" s="69"/>
      <c r="K236" s="69"/>
      <c r="L236" s="69"/>
      <c r="M236" s="105"/>
      <c r="N236" s="105"/>
      <c r="O236" s="105"/>
      <c r="P236" s="105"/>
      <c r="Q236" s="105"/>
      <c r="R236" s="105"/>
      <c r="S236" s="106"/>
      <c r="T236" s="105"/>
      <c r="U236" s="105"/>
      <c r="V236" s="106"/>
      <c r="W236" s="69"/>
      <c r="X236" s="106">
        <f t="shared" si="15"/>
        <v>0</v>
      </c>
      <c r="Y236" s="105">
        <f t="shared" si="13"/>
        <v>0</v>
      </c>
      <c r="Z236" s="105"/>
    </row>
    <row r="237" spans="1:26" ht="13.9" customHeight="1" x14ac:dyDescent="0.25">
      <c r="A237" s="67" t="str">
        <f>IF(O237="","",SUBTOTAL(3,$O$7:O237))</f>
        <v/>
      </c>
      <c r="B237" s="64" t="s">
        <v>21</v>
      </c>
      <c r="C237" s="68" t="s">
        <v>295</v>
      </c>
      <c r="D237" s="69"/>
      <c r="E237" s="69"/>
      <c r="F237" s="69"/>
      <c r="G237" s="69"/>
      <c r="H237" s="69"/>
      <c r="I237" s="69"/>
      <c r="J237" s="69"/>
      <c r="K237" s="69"/>
      <c r="L237" s="69"/>
      <c r="M237" s="105"/>
      <c r="N237" s="105"/>
      <c r="O237" s="105"/>
      <c r="P237" s="105"/>
      <c r="Q237" s="105"/>
      <c r="R237" s="105"/>
      <c r="S237" s="106"/>
      <c r="T237" s="105"/>
      <c r="U237" s="105"/>
      <c r="V237" s="106"/>
      <c r="W237" s="69"/>
      <c r="X237" s="106">
        <f t="shared" si="15"/>
        <v>0</v>
      </c>
      <c r="Y237" s="105">
        <f t="shared" si="13"/>
        <v>0</v>
      </c>
      <c r="Z237" s="105"/>
    </row>
    <row r="238" spans="1:26" ht="27.6" customHeight="1" x14ac:dyDescent="0.25">
      <c r="A238" s="67">
        <f>IF(O238="","",SUBTOTAL(3,$O$7:O238))</f>
        <v>59</v>
      </c>
      <c r="B238" s="67"/>
      <c r="C238" s="73" t="s">
        <v>296</v>
      </c>
      <c r="D238" s="69" t="s">
        <v>334</v>
      </c>
      <c r="E238" s="69" t="s">
        <v>334</v>
      </c>
      <c r="F238" s="69" t="s">
        <v>12</v>
      </c>
      <c r="G238" s="69" t="s">
        <v>387</v>
      </c>
      <c r="H238" s="69">
        <v>192</v>
      </c>
      <c r="I238" s="69">
        <v>177</v>
      </c>
      <c r="J238" s="69" t="s">
        <v>806</v>
      </c>
      <c r="K238" s="69"/>
      <c r="L238" s="69">
        <f>[7]TH!$H$209</f>
        <v>152408</v>
      </c>
      <c r="M238" s="105">
        <v>115500</v>
      </c>
      <c r="N238" s="105">
        <f t="shared" ref="N238:N243" si="18">I238*M238</f>
        <v>20443500</v>
      </c>
      <c r="O238" s="105">
        <f>[8]TH!$F$139</f>
        <v>128519.99999999999</v>
      </c>
      <c r="P238" s="105">
        <f>'[9]Lớp 2'!$I$256</f>
        <v>115500</v>
      </c>
      <c r="Q238" s="105">
        <f>[10]L2!$I$242</f>
        <v>115500</v>
      </c>
      <c r="R238" s="105"/>
      <c r="S238" s="106"/>
      <c r="T238" s="105"/>
      <c r="U238" s="105">
        <v>165000</v>
      </c>
      <c r="V238" s="106">
        <v>135000</v>
      </c>
      <c r="W238" s="69"/>
      <c r="X238" s="106">
        <f t="shared" si="15"/>
        <v>115500</v>
      </c>
      <c r="Y238" s="105">
        <f t="shared" si="13"/>
        <v>20443500</v>
      </c>
      <c r="Z238" s="105"/>
    </row>
    <row r="239" spans="1:26" ht="45" x14ac:dyDescent="0.25">
      <c r="A239" s="67">
        <f>IF(O239="","",SUBTOTAL(3,$O$7:O239))</f>
        <v>60</v>
      </c>
      <c r="B239" s="67"/>
      <c r="C239" s="73" t="s">
        <v>297</v>
      </c>
      <c r="D239" s="69" t="s">
        <v>334</v>
      </c>
      <c r="E239" s="69" t="s">
        <v>334</v>
      </c>
      <c r="F239" s="69" t="s">
        <v>19</v>
      </c>
      <c r="G239" s="69" t="s">
        <v>387</v>
      </c>
      <c r="H239" s="69">
        <v>385</v>
      </c>
      <c r="I239" s="69">
        <v>385</v>
      </c>
      <c r="J239" s="69" t="s">
        <v>807</v>
      </c>
      <c r="K239" s="69"/>
      <c r="L239" s="69">
        <f>[7]TH!$H$210</f>
        <v>53900</v>
      </c>
      <c r="M239" s="105">
        <v>16800</v>
      </c>
      <c r="N239" s="105">
        <f t="shared" si="18"/>
        <v>6468000</v>
      </c>
      <c r="O239" s="105">
        <f>[8]TH!$F$140</f>
        <v>18144</v>
      </c>
      <c r="P239" s="105">
        <f>'[9]Lớp 2'!$I$257</f>
        <v>16800</v>
      </c>
      <c r="Q239" s="105">
        <f>[10]L2!$I$243</f>
        <v>16800</v>
      </c>
      <c r="R239" s="105"/>
      <c r="S239" s="106"/>
      <c r="T239" s="105"/>
      <c r="U239" s="105">
        <v>40000</v>
      </c>
      <c r="V239" s="106">
        <v>28800</v>
      </c>
      <c r="W239" s="69"/>
      <c r="X239" s="106">
        <f t="shared" si="15"/>
        <v>16800</v>
      </c>
      <c r="Y239" s="105">
        <f t="shared" si="13"/>
        <v>6468000</v>
      </c>
      <c r="Z239" s="105"/>
    </row>
    <row r="240" spans="1:26" ht="30" x14ac:dyDescent="0.25">
      <c r="A240" s="67">
        <f>IF(O240="","",SUBTOTAL(3,$O$7:O240))</f>
        <v>61</v>
      </c>
      <c r="B240" s="67"/>
      <c r="C240" s="73" t="s">
        <v>298</v>
      </c>
      <c r="D240" s="69" t="s">
        <v>334</v>
      </c>
      <c r="E240" s="69" t="s">
        <v>334</v>
      </c>
      <c r="F240" s="69" t="s">
        <v>299</v>
      </c>
      <c r="G240" s="69" t="s">
        <v>387</v>
      </c>
      <c r="H240" s="69">
        <v>1037</v>
      </c>
      <c r="I240" s="69">
        <v>1037</v>
      </c>
      <c r="J240" s="69" t="s">
        <v>1176</v>
      </c>
      <c r="K240" s="69"/>
      <c r="L240" s="69">
        <f>[7]TH!$H$211</f>
        <v>28258</v>
      </c>
      <c r="M240" s="105">
        <v>15100</v>
      </c>
      <c r="N240" s="105">
        <f t="shared" si="18"/>
        <v>15658700</v>
      </c>
      <c r="O240" s="105">
        <f>[8]TH!$F$141</f>
        <v>15875.999999999998</v>
      </c>
      <c r="P240" s="105">
        <f>'[9]Lớp 2'!$I$258</f>
        <v>15100</v>
      </c>
      <c r="Q240" s="105">
        <f>[10]L2!$I$244</f>
        <v>15100</v>
      </c>
      <c r="R240" s="105"/>
      <c r="S240" s="106"/>
      <c r="T240" s="105"/>
      <c r="U240" s="105">
        <v>22000</v>
      </c>
      <c r="V240" s="106">
        <v>27000</v>
      </c>
      <c r="W240" s="69"/>
      <c r="X240" s="106">
        <f t="shared" si="15"/>
        <v>15100</v>
      </c>
      <c r="Y240" s="105">
        <f t="shared" si="13"/>
        <v>15658700</v>
      </c>
      <c r="Z240" s="105"/>
    </row>
    <row r="241" spans="1:26" ht="45" x14ac:dyDescent="0.25">
      <c r="A241" s="67">
        <f>IF(O241="","",SUBTOTAL(3,$O$7:O241))</f>
        <v>62</v>
      </c>
      <c r="B241" s="67"/>
      <c r="C241" s="73" t="s">
        <v>300</v>
      </c>
      <c r="D241" s="69" t="s">
        <v>334</v>
      </c>
      <c r="E241" s="69" t="s">
        <v>334</v>
      </c>
      <c r="F241" s="69" t="s">
        <v>12</v>
      </c>
      <c r="G241" s="69" t="s">
        <v>387</v>
      </c>
      <c r="H241" s="69">
        <v>241</v>
      </c>
      <c r="I241" s="69">
        <v>241</v>
      </c>
      <c r="J241" s="69" t="s">
        <v>810</v>
      </c>
      <c r="K241" s="69"/>
      <c r="L241" s="69">
        <f>[7]TH!$H$212</f>
        <v>104570</v>
      </c>
      <c r="M241" s="105">
        <v>83160</v>
      </c>
      <c r="N241" s="105">
        <f t="shared" si="18"/>
        <v>20041560</v>
      </c>
      <c r="O241" s="105">
        <f>[8]TH!$F$142</f>
        <v>83160</v>
      </c>
      <c r="P241" s="105">
        <f>'[9]Lớp 2'!$I$259</f>
        <v>108000</v>
      </c>
      <c r="Q241" s="105">
        <f>[10]L2!$I$245</f>
        <v>121800</v>
      </c>
      <c r="R241" s="105"/>
      <c r="S241" s="106"/>
      <c r="T241" s="105"/>
      <c r="U241" s="105">
        <v>99000</v>
      </c>
      <c r="V241" s="106">
        <v>99000</v>
      </c>
      <c r="W241" s="69"/>
      <c r="X241" s="106">
        <f t="shared" si="15"/>
        <v>83160</v>
      </c>
      <c r="Y241" s="105">
        <f t="shared" si="13"/>
        <v>20041560</v>
      </c>
      <c r="Z241" s="105"/>
    </row>
    <row r="242" spans="1:26" ht="30" x14ac:dyDescent="0.25">
      <c r="A242" s="67">
        <f>IF(O242="","",SUBTOTAL(3,$O$7:O242))</f>
        <v>63</v>
      </c>
      <c r="B242" s="67"/>
      <c r="C242" s="73" t="s">
        <v>301</v>
      </c>
      <c r="D242" s="69" t="s">
        <v>334</v>
      </c>
      <c r="E242" s="69" t="s">
        <v>334</v>
      </c>
      <c r="F242" s="69" t="s">
        <v>19</v>
      </c>
      <c r="G242" s="69" t="s">
        <v>387</v>
      </c>
      <c r="H242" s="69">
        <v>412</v>
      </c>
      <c r="I242" s="69">
        <v>407</v>
      </c>
      <c r="J242" s="69" t="s">
        <v>1177</v>
      </c>
      <c r="K242" s="69"/>
      <c r="L242" s="69">
        <f>[7]TH!$H$213</f>
        <v>535494</v>
      </c>
      <c r="M242" s="105">
        <v>294840</v>
      </c>
      <c r="N242" s="105">
        <f t="shared" si="18"/>
        <v>119999880</v>
      </c>
      <c r="O242" s="105">
        <f>[8]TH!$F$143</f>
        <v>294840</v>
      </c>
      <c r="P242" s="105">
        <f>'[9]Lớp 2'!$I$260</f>
        <v>315000</v>
      </c>
      <c r="Q242" s="105">
        <f>[10]L2!$I$246</f>
        <v>315000</v>
      </c>
      <c r="R242" s="105"/>
      <c r="S242" s="106"/>
      <c r="T242" s="105"/>
      <c r="U242" s="105">
        <v>440000</v>
      </c>
      <c r="V242" s="106">
        <v>356400</v>
      </c>
      <c r="W242" s="69"/>
      <c r="X242" s="106">
        <f t="shared" si="15"/>
        <v>294840</v>
      </c>
      <c r="Y242" s="105">
        <f t="shared" si="13"/>
        <v>119999880</v>
      </c>
      <c r="Z242" s="105"/>
    </row>
    <row r="243" spans="1:26" ht="45" x14ac:dyDescent="0.25">
      <c r="A243" s="67">
        <f>IF(O243="","",SUBTOTAL(3,$O$7:O243))</f>
        <v>64</v>
      </c>
      <c r="B243" s="67"/>
      <c r="C243" s="73" t="s">
        <v>1178</v>
      </c>
      <c r="D243" s="69" t="s">
        <v>334</v>
      </c>
      <c r="E243" s="69" t="s">
        <v>334</v>
      </c>
      <c r="F243" s="69" t="s">
        <v>19</v>
      </c>
      <c r="G243" s="69" t="s">
        <v>387</v>
      </c>
      <c r="H243" s="69">
        <v>421</v>
      </c>
      <c r="I243" s="69">
        <v>416</v>
      </c>
      <c r="J243" s="69" t="s">
        <v>1179</v>
      </c>
      <c r="K243" s="69"/>
      <c r="L243" s="69">
        <f>[7]TH!$H$214</f>
        <v>99397</v>
      </c>
      <c r="M243" s="105">
        <v>60479.999999999993</v>
      </c>
      <c r="N243" s="105">
        <f t="shared" si="18"/>
        <v>25159679.999999996</v>
      </c>
      <c r="O243" s="105">
        <f>[8]TH!$F$144</f>
        <v>60479.999999999993</v>
      </c>
      <c r="P243" s="105">
        <f>'[9]Lớp 2'!$I$261</f>
        <v>136500</v>
      </c>
      <c r="Q243" s="105">
        <f>[10]L2!$I$247</f>
        <v>210000</v>
      </c>
      <c r="R243" s="105">
        <v>162000</v>
      </c>
      <c r="S243" s="106"/>
      <c r="T243" s="105"/>
      <c r="U243" s="105">
        <v>209000</v>
      </c>
      <c r="V243" s="106">
        <v>117000</v>
      </c>
      <c r="W243" s="69"/>
      <c r="X243" s="106">
        <f t="shared" si="15"/>
        <v>60479.999999999993</v>
      </c>
      <c r="Y243" s="105">
        <f t="shared" si="13"/>
        <v>25159679.999999996</v>
      </c>
      <c r="Z243" s="105"/>
    </row>
    <row r="244" spans="1:26" ht="28.5" x14ac:dyDescent="0.25">
      <c r="A244" s="67" t="str">
        <f>IF(O244="","",SUBTOTAL(3,$O$7:O244))</f>
        <v/>
      </c>
      <c r="B244" s="64" t="s">
        <v>43</v>
      </c>
      <c r="C244" s="68" t="s">
        <v>1180</v>
      </c>
      <c r="D244" s="69"/>
      <c r="E244" s="69"/>
      <c r="F244" s="69"/>
      <c r="G244" s="69"/>
      <c r="H244" s="69"/>
      <c r="I244" s="69"/>
      <c r="J244" s="69"/>
      <c r="K244" s="69"/>
      <c r="L244" s="69"/>
      <c r="M244" s="105"/>
      <c r="N244" s="105"/>
      <c r="O244" s="105"/>
      <c r="P244" s="105"/>
      <c r="Q244" s="105"/>
      <c r="R244" s="105"/>
      <c r="S244" s="106"/>
      <c r="T244" s="105"/>
      <c r="U244" s="105"/>
      <c r="V244" s="106"/>
      <c r="W244" s="69"/>
      <c r="X244" s="106">
        <f t="shared" si="15"/>
        <v>0</v>
      </c>
      <c r="Y244" s="105">
        <f t="shared" si="13"/>
        <v>0</v>
      </c>
      <c r="Z244" s="105"/>
    </row>
    <row r="245" spans="1:26" s="246" customFormat="1" ht="27.6" customHeight="1" x14ac:dyDescent="0.2">
      <c r="A245" s="248">
        <f>IF(O245="","",SUBTOTAL(3,$O$7:O245))</f>
        <v>65</v>
      </c>
      <c r="B245" s="248"/>
      <c r="C245" s="177" t="s">
        <v>304</v>
      </c>
      <c r="D245" s="179" t="s">
        <v>334</v>
      </c>
      <c r="E245" s="179"/>
      <c r="F245" s="179" t="s">
        <v>303</v>
      </c>
      <c r="G245" s="179"/>
      <c r="H245" s="179">
        <v>32</v>
      </c>
      <c r="I245" s="179">
        <v>28</v>
      </c>
      <c r="J245" s="179" t="s">
        <v>812</v>
      </c>
      <c r="K245" s="179"/>
      <c r="L245" s="179">
        <f>[7]TH!$H$217</f>
        <v>11043250</v>
      </c>
      <c r="M245" s="249">
        <v>14000000</v>
      </c>
      <c r="N245" s="249">
        <f>I245*M245</f>
        <v>392000000</v>
      </c>
      <c r="O245" s="249">
        <f>[8]TH!$F$146</f>
        <v>14000000</v>
      </c>
      <c r="P245" s="249"/>
      <c r="Q245" s="249"/>
      <c r="R245" s="249">
        <v>12611111</v>
      </c>
      <c r="S245" s="250"/>
      <c r="T245" s="249">
        <v>9790000</v>
      </c>
      <c r="U245" s="249">
        <v>13000000</v>
      </c>
      <c r="V245" s="250">
        <v>13600000</v>
      </c>
      <c r="W245" s="179" t="s">
        <v>1281</v>
      </c>
      <c r="X245" s="250"/>
      <c r="Y245" s="249">
        <f t="shared" si="13"/>
        <v>0</v>
      </c>
      <c r="Z245" s="249" t="s">
        <v>1302</v>
      </c>
    </row>
    <row r="246" spans="1:26" ht="90" x14ac:dyDescent="0.25">
      <c r="A246" s="90" t="str">
        <f>IF(O246="","",SUBTOTAL(3,$O$7:O246))</f>
        <v/>
      </c>
      <c r="B246" s="90"/>
      <c r="C246" s="85"/>
      <c r="D246" s="92"/>
      <c r="E246" s="92"/>
      <c r="F246" s="92"/>
      <c r="G246" s="92"/>
      <c r="H246" s="92"/>
      <c r="I246" s="92"/>
      <c r="J246" s="92" t="s">
        <v>1181</v>
      </c>
      <c r="K246" s="92"/>
      <c r="L246" s="92"/>
      <c r="M246" s="108"/>
      <c r="N246" s="108"/>
      <c r="O246" s="108"/>
      <c r="P246" s="108"/>
      <c r="Q246" s="108"/>
      <c r="R246" s="108"/>
      <c r="S246" s="166"/>
      <c r="T246" s="108"/>
      <c r="U246" s="108"/>
      <c r="V246" s="166"/>
      <c r="W246" s="176" t="s">
        <v>1332</v>
      </c>
      <c r="X246" s="166">
        <f t="shared" ref="X246:X277" si="19">MIN(O246:V246)</f>
        <v>0</v>
      </c>
      <c r="Y246" s="108">
        <f t="shared" si="13"/>
        <v>0</v>
      </c>
      <c r="Z246" s="108"/>
    </row>
    <row r="247" spans="1:26" ht="75" x14ac:dyDescent="0.25">
      <c r="A247" s="90" t="str">
        <f>IF(O247="","",SUBTOTAL(3,$O$7:O247))</f>
        <v/>
      </c>
      <c r="B247" s="90"/>
      <c r="C247" s="85"/>
      <c r="D247" s="92"/>
      <c r="E247" s="92"/>
      <c r="F247" s="92"/>
      <c r="G247" s="92"/>
      <c r="H247" s="92"/>
      <c r="I247" s="92"/>
      <c r="J247" s="92" t="s">
        <v>814</v>
      </c>
      <c r="K247" s="92"/>
      <c r="L247" s="92"/>
      <c r="M247" s="108"/>
      <c r="N247" s="108"/>
      <c r="O247" s="108"/>
      <c r="P247" s="108"/>
      <c r="Q247" s="108"/>
      <c r="R247" s="108"/>
      <c r="S247" s="166"/>
      <c r="T247" s="108"/>
      <c r="U247" s="108"/>
      <c r="V247" s="166"/>
      <c r="W247" s="92"/>
      <c r="X247" s="166">
        <f t="shared" si="19"/>
        <v>0</v>
      </c>
      <c r="Y247" s="108">
        <f t="shared" si="13"/>
        <v>0</v>
      </c>
      <c r="Z247" s="108"/>
    </row>
    <row r="248" spans="1:26" x14ac:dyDescent="0.25">
      <c r="A248" s="90" t="str">
        <f>IF(O248="","",SUBTOTAL(3,$O$7:O248))</f>
        <v/>
      </c>
      <c r="B248" s="90"/>
      <c r="C248" s="85"/>
      <c r="D248" s="92"/>
      <c r="E248" s="92"/>
      <c r="F248" s="92"/>
      <c r="G248" s="92"/>
      <c r="H248" s="92"/>
      <c r="I248" s="92"/>
      <c r="J248" s="92" t="s">
        <v>815</v>
      </c>
      <c r="K248" s="92"/>
      <c r="L248" s="92"/>
      <c r="M248" s="108"/>
      <c r="N248" s="108"/>
      <c r="O248" s="108"/>
      <c r="P248" s="108"/>
      <c r="Q248" s="108"/>
      <c r="R248" s="108"/>
      <c r="S248" s="166"/>
      <c r="T248" s="108"/>
      <c r="U248" s="108"/>
      <c r="V248" s="166"/>
      <c r="W248" s="92"/>
      <c r="X248" s="166">
        <f t="shared" si="19"/>
        <v>0</v>
      </c>
      <c r="Y248" s="108">
        <f t="shared" si="13"/>
        <v>0</v>
      </c>
      <c r="Z248" s="108"/>
    </row>
    <row r="249" spans="1:26" ht="30" x14ac:dyDescent="0.25">
      <c r="A249" s="90" t="str">
        <f>IF(O249="","",SUBTOTAL(3,$O$7:O249))</f>
        <v/>
      </c>
      <c r="B249" s="90"/>
      <c r="C249" s="85"/>
      <c r="D249" s="92"/>
      <c r="E249" s="92"/>
      <c r="F249" s="92"/>
      <c r="G249" s="92"/>
      <c r="H249" s="92"/>
      <c r="I249" s="92"/>
      <c r="J249" s="92" t="s">
        <v>816</v>
      </c>
      <c r="K249" s="92"/>
      <c r="L249" s="92"/>
      <c r="M249" s="108"/>
      <c r="N249" s="108"/>
      <c r="O249" s="108"/>
      <c r="P249" s="108"/>
      <c r="Q249" s="108"/>
      <c r="R249" s="108"/>
      <c r="S249" s="166"/>
      <c r="T249" s="108"/>
      <c r="U249" s="108"/>
      <c r="V249" s="166"/>
      <c r="W249" s="92"/>
      <c r="X249" s="166">
        <f t="shared" si="19"/>
        <v>0</v>
      </c>
      <c r="Y249" s="108">
        <f t="shared" si="13"/>
        <v>0</v>
      </c>
      <c r="Z249" s="108"/>
    </row>
    <row r="250" spans="1:26" ht="45" x14ac:dyDescent="0.25">
      <c r="A250" s="90" t="str">
        <f>IF(O250="","",SUBTOTAL(3,$O$7:O250))</f>
        <v/>
      </c>
      <c r="B250" s="90"/>
      <c r="C250" s="85"/>
      <c r="D250" s="92"/>
      <c r="E250" s="92"/>
      <c r="F250" s="92"/>
      <c r="G250" s="92"/>
      <c r="H250" s="92"/>
      <c r="I250" s="92"/>
      <c r="J250" s="92" t="s">
        <v>1182</v>
      </c>
      <c r="K250" s="92"/>
      <c r="L250" s="92"/>
      <c r="M250" s="108"/>
      <c r="N250" s="108"/>
      <c r="O250" s="108"/>
      <c r="P250" s="108"/>
      <c r="Q250" s="108"/>
      <c r="R250" s="108"/>
      <c r="S250" s="166"/>
      <c r="T250" s="108"/>
      <c r="U250" s="108"/>
      <c r="V250" s="166"/>
      <c r="W250" s="92"/>
      <c r="X250" s="166">
        <f t="shared" si="19"/>
        <v>0</v>
      </c>
      <c r="Y250" s="108">
        <f t="shared" si="13"/>
        <v>0</v>
      </c>
      <c r="Z250" s="108"/>
    </row>
    <row r="251" spans="1:26" ht="135" x14ac:dyDescent="0.25">
      <c r="A251" s="90" t="str">
        <f>IF(O251="","",SUBTOTAL(3,$O$7:O251))</f>
        <v/>
      </c>
      <c r="B251" s="90"/>
      <c r="C251" s="85"/>
      <c r="D251" s="92"/>
      <c r="E251" s="92"/>
      <c r="F251" s="92"/>
      <c r="G251" s="92"/>
      <c r="H251" s="92"/>
      <c r="I251" s="92"/>
      <c r="J251" s="92" t="s">
        <v>1183</v>
      </c>
      <c r="K251" s="92"/>
      <c r="L251" s="92"/>
      <c r="M251" s="108"/>
      <c r="N251" s="108"/>
      <c r="O251" s="108"/>
      <c r="P251" s="108"/>
      <c r="Q251" s="108"/>
      <c r="R251" s="108"/>
      <c r="S251" s="166"/>
      <c r="T251" s="108"/>
      <c r="U251" s="108"/>
      <c r="V251" s="166"/>
      <c r="W251" s="92"/>
      <c r="X251" s="166">
        <f t="shared" si="19"/>
        <v>0</v>
      </c>
      <c r="Y251" s="108">
        <f t="shared" si="13"/>
        <v>0</v>
      </c>
      <c r="Z251" s="108"/>
    </row>
    <row r="252" spans="1:26" ht="75" x14ac:dyDescent="0.25">
      <c r="A252" s="91" t="str">
        <f>IF(O252="","",SUBTOTAL(3,$O$7:O252))</f>
        <v/>
      </c>
      <c r="B252" s="91"/>
      <c r="C252" s="86"/>
      <c r="D252" s="93"/>
      <c r="E252" s="93"/>
      <c r="F252" s="93"/>
      <c r="G252" s="93"/>
      <c r="H252" s="93"/>
      <c r="I252" s="93"/>
      <c r="J252" s="93" t="s">
        <v>1184</v>
      </c>
      <c r="K252" s="93"/>
      <c r="L252" s="93"/>
      <c r="M252" s="109"/>
      <c r="N252" s="109"/>
      <c r="O252" s="109"/>
      <c r="P252" s="109"/>
      <c r="Q252" s="109"/>
      <c r="R252" s="109"/>
      <c r="S252" s="167"/>
      <c r="T252" s="109"/>
      <c r="U252" s="109"/>
      <c r="V252" s="167"/>
      <c r="W252" s="93"/>
      <c r="X252" s="167">
        <f t="shared" si="19"/>
        <v>0</v>
      </c>
      <c r="Y252" s="109">
        <f t="shared" si="13"/>
        <v>0</v>
      </c>
      <c r="Z252" s="109"/>
    </row>
    <row r="253" spans="1:26" x14ac:dyDescent="0.25">
      <c r="A253" s="67" t="str">
        <f>IF(O253="","",SUBTOTAL(3,$O$7:O253))</f>
        <v/>
      </c>
      <c r="B253" s="67"/>
      <c r="C253" s="73" t="s">
        <v>305</v>
      </c>
      <c r="D253" s="69"/>
      <c r="E253" s="69"/>
      <c r="F253" s="69"/>
      <c r="G253" s="69"/>
      <c r="H253" s="69"/>
      <c r="I253" s="69"/>
      <c r="J253" s="69"/>
      <c r="K253" s="69"/>
      <c r="L253" s="69"/>
      <c r="M253" s="105"/>
      <c r="N253" s="105"/>
      <c r="O253" s="105"/>
      <c r="P253" s="105"/>
      <c r="Q253" s="105"/>
      <c r="R253" s="105"/>
      <c r="S253" s="106"/>
      <c r="T253" s="105"/>
      <c r="U253" s="105"/>
      <c r="V253" s="106"/>
      <c r="W253" s="69"/>
      <c r="X253" s="106">
        <f t="shared" si="19"/>
        <v>0</v>
      </c>
      <c r="Y253" s="105">
        <f t="shared" si="13"/>
        <v>0</v>
      </c>
      <c r="Z253" s="105"/>
    </row>
    <row r="254" spans="1:26" ht="28.5" x14ac:dyDescent="0.25">
      <c r="A254" s="67" t="str">
        <f>IF(O254="","",SUBTOTAL(3,$O$7:O254))</f>
        <v/>
      </c>
      <c r="B254" s="64" t="s">
        <v>21</v>
      </c>
      <c r="C254" s="68" t="s">
        <v>2</v>
      </c>
      <c r="D254" s="69"/>
      <c r="E254" s="69"/>
      <c r="F254" s="69"/>
      <c r="G254" s="69"/>
      <c r="H254" s="69"/>
      <c r="I254" s="69"/>
      <c r="J254" s="69"/>
      <c r="K254" s="69"/>
      <c r="L254" s="69"/>
      <c r="M254" s="105"/>
      <c r="N254" s="105"/>
      <c r="O254" s="105"/>
      <c r="P254" s="105"/>
      <c r="Q254" s="105"/>
      <c r="R254" s="105"/>
      <c r="S254" s="106"/>
      <c r="T254" s="105"/>
      <c r="U254" s="105"/>
      <c r="V254" s="106"/>
      <c r="W254" s="69"/>
      <c r="X254" s="106">
        <f t="shared" si="19"/>
        <v>0</v>
      </c>
      <c r="Y254" s="105">
        <f t="shared" si="13"/>
        <v>0</v>
      </c>
      <c r="Z254" s="105"/>
    </row>
    <row r="255" spans="1:26" ht="45" x14ac:dyDescent="0.25">
      <c r="A255" s="67">
        <f>IF(O255="","",SUBTOTAL(3,$O$7:O255))</f>
        <v>66</v>
      </c>
      <c r="B255" s="67"/>
      <c r="C255" s="73" t="s">
        <v>1185</v>
      </c>
      <c r="D255" s="69"/>
      <c r="E255" s="69" t="s">
        <v>334</v>
      </c>
      <c r="F255" s="69" t="s">
        <v>19</v>
      </c>
      <c r="G255" s="69" t="s">
        <v>387</v>
      </c>
      <c r="H255" s="69">
        <v>1345</v>
      </c>
      <c r="I255" s="69">
        <v>1240</v>
      </c>
      <c r="J255" s="69" t="s">
        <v>1186</v>
      </c>
      <c r="K255" s="69"/>
      <c r="L255" s="69">
        <f>[7]TH!$H$222</f>
        <v>142663</v>
      </c>
      <c r="M255" s="105">
        <v>47040</v>
      </c>
      <c r="N255" s="105">
        <f>I255*M255</f>
        <v>58329600</v>
      </c>
      <c r="O255" s="105">
        <f>[8]TH!$F$150</f>
        <v>47040</v>
      </c>
      <c r="P255" s="105">
        <f>'[9]Lớp 2'!$I$265</f>
        <v>70000</v>
      </c>
      <c r="Q255" s="105">
        <f>[10]L2!$I$251</f>
        <v>57800</v>
      </c>
      <c r="R255" s="105"/>
      <c r="S255" s="106"/>
      <c r="T255" s="105"/>
      <c r="U255" s="105">
        <v>81000</v>
      </c>
      <c r="V255" s="106">
        <v>57600</v>
      </c>
      <c r="W255" s="69"/>
      <c r="X255" s="106">
        <f t="shared" si="19"/>
        <v>47040</v>
      </c>
      <c r="Y255" s="105">
        <f t="shared" si="13"/>
        <v>58329600</v>
      </c>
      <c r="Z255" s="105"/>
    </row>
    <row r="256" spans="1:26" x14ac:dyDescent="0.25">
      <c r="A256" s="67" t="str">
        <f>IF(O256="","",SUBTOTAL(3,$O$7:O256))</f>
        <v/>
      </c>
      <c r="B256" s="67"/>
      <c r="C256" s="73"/>
      <c r="D256" s="69"/>
      <c r="E256" s="69"/>
      <c r="F256" s="69"/>
      <c r="G256" s="69"/>
      <c r="H256" s="69"/>
      <c r="I256" s="69"/>
      <c r="J256" s="69" t="s">
        <v>1187</v>
      </c>
      <c r="K256" s="69"/>
      <c r="L256" s="69"/>
      <c r="M256" s="105"/>
      <c r="N256" s="105"/>
      <c r="O256" s="105"/>
      <c r="P256" s="105"/>
      <c r="Q256" s="105"/>
      <c r="R256" s="105"/>
      <c r="S256" s="106"/>
      <c r="T256" s="105"/>
      <c r="U256" s="105"/>
      <c r="V256" s="106"/>
      <c r="W256" s="69"/>
      <c r="X256" s="106">
        <f t="shared" si="19"/>
        <v>0</v>
      </c>
      <c r="Y256" s="105">
        <f t="shared" si="13"/>
        <v>0</v>
      </c>
      <c r="Z256" s="105"/>
    </row>
    <row r="257" spans="1:26" ht="45" x14ac:dyDescent="0.25">
      <c r="A257" s="88">
        <f>IF(O257="","",SUBTOTAL(3,$O$7:O257))</f>
        <v>67</v>
      </c>
      <c r="B257" s="88"/>
      <c r="C257" s="84" t="s">
        <v>309</v>
      </c>
      <c r="D257" s="89"/>
      <c r="E257" s="89" t="s">
        <v>334</v>
      </c>
      <c r="F257" s="89" t="s">
        <v>19</v>
      </c>
      <c r="G257" s="89" t="s">
        <v>387</v>
      </c>
      <c r="H257" s="89">
        <v>584</v>
      </c>
      <c r="I257" s="89">
        <v>514</v>
      </c>
      <c r="J257" s="89" t="s">
        <v>1186</v>
      </c>
      <c r="K257" s="89" t="s">
        <v>334</v>
      </c>
      <c r="L257" s="89">
        <f>[7]TH!$H$223</f>
        <v>388558</v>
      </c>
      <c r="M257" s="107">
        <v>271950</v>
      </c>
      <c r="N257" s="107">
        <f>I257*M257</f>
        <v>139782300</v>
      </c>
      <c r="O257" s="107">
        <f>[8]TH!$F$151</f>
        <v>271950</v>
      </c>
      <c r="P257" s="107">
        <f>'[9]Lớp 2'!$I$267</f>
        <v>350000</v>
      </c>
      <c r="Q257" s="107">
        <f>[10]L2!$I$253</f>
        <v>335000</v>
      </c>
      <c r="R257" s="107"/>
      <c r="S257" s="110"/>
      <c r="T257" s="107"/>
      <c r="U257" s="107">
        <v>685000</v>
      </c>
      <c r="V257" s="110">
        <v>351000</v>
      </c>
      <c r="W257" s="89"/>
      <c r="X257" s="110">
        <f t="shared" si="19"/>
        <v>271950</v>
      </c>
      <c r="Y257" s="107">
        <f t="shared" si="13"/>
        <v>139782300</v>
      </c>
      <c r="Z257" s="107"/>
    </row>
    <row r="258" spans="1:26" ht="30" x14ac:dyDescent="0.25">
      <c r="A258" s="90" t="str">
        <f>IF(O258="","",SUBTOTAL(3,$O$7:O258))</f>
        <v/>
      </c>
      <c r="B258" s="90"/>
      <c r="C258" s="85"/>
      <c r="D258" s="92"/>
      <c r="E258" s="92"/>
      <c r="F258" s="92"/>
      <c r="G258" s="92"/>
      <c r="H258" s="92"/>
      <c r="I258" s="92"/>
      <c r="J258" s="92" t="s">
        <v>1188</v>
      </c>
      <c r="K258" s="92" t="s">
        <v>334</v>
      </c>
      <c r="L258" s="92"/>
      <c r="M258" s="108"/>
      <c r="N258" s="108"/>
      <c r="O258" s="108"/>
      <c r="P258" s="108"/>
      <c r="Q258" s="108"/>
      <c r="R258" s="108"/>
      <c r="S258" s="166"/>
      <c r="T258" s="108"/>
      <c r="U258" s="108"/>
      <c r="V258" s="166"/>
      <c r="W258" s="92"/>
      <c r="X258" s="166">
        <f t="shared" si="19"/>
        <v>0</v>
      </c>
      <c r="Y258" s="108">
        <f t="shared" si="13"/>
        <v>0</v>
      </c>
      <c r="Z258" s="108"/>
    </row>
    <row r="259" spans="1:26" x14ac:dyDescent="0.25">
      <c r="A259" s="90" t="str">
        <f>IF(O259="","",SUBTOTAL(3,$O$7:O259))</f>
        <v/>
      </c>
      <c r="B259" s="90"/>
      <c r="C259" s="85"/>
      <c r="D259" s="92"/>
      <c r="E259" s="92"/>
      <c r="F259" s="92"/>
      <c r="G259" s="92"/>
      <c r="H259" s="92"/>
      <c r="I259" s="92"/>
      <c r="J259" s="92" t="s">
        <v>1189</v>
      </c>
      <c r="K259" s="92" t="s">
        <v>334</v>
      </c>
      <c r="L259" s="92"/>
      <c r="M259" s="108"/>
      <c r="N259" s="108"/>
      <c r="O259" s="108"/>
      <c r="P259" s="108"/>
      <c r="Q259" s="108"/>
      <c r="R259" s="108"/>
      <c r="S259" s="166"/>
      <c r="T259" s="108"/>
      <c r="U259" s="108"/>
      <c r="V259" s="166"/>
      <c r="W259" s="92"/>
      <c r="X259" s="166">
        <f t="shared" si="19"/>
        <v>0</v>
      </c>
      <c r="Y259" s="108">
        <f t="shared" si="13"/>
        <v>0</v>
      </c>
      <c r="Z259" s="108"/>
    </row>
    <row r="260" spans="1:26" ht="30" x14ac:dyDescent="0.25">
      <c r="A260" s="91"/>
      <c r="B260" s="91"/>
      <c r="C260" s="86"/>
      <c r="D260" s="93"/>
      <c r="E260" s="93"/>
      <c r="F260" s="93"/>
      <c r="G260" s="93"/>
      <c r="H260" s="93"/>
      <c r="I260" s="93"/>
      <c r="J260" s="93" t="s">
        <v>1190</v>
      </c>
      <c r="K260" s="93" t="s">
        <v>334</v>
      </c>
      <c r="L260" s="93"/>
      <c r="M260" s="109"/>
      <c r="N260" s="109"/>
      <c r="O260" s="109"/>
      <c r="P260" s="109"/>
      <c r="Q260" s="109"/>
      <c r="R260" s="109"/>
      <c r="S260" s="167"/>
      <c r="T260" s="109"/>
      <c r="U260" s="109"/>
      <c r="V260" s="167"/>
      <c r="W260" s="93"/>
      <c r="X260" s="167">
        <f t="shared" si="19"/>
        <v>0</v>
      </c>
      <c r="Y260" s="109">
        <f t="shared" si="13"/>
        <v>0</v>
      </c>
      <c r="Z260" s="109"/>
    </row>
    <row r="261" spans="1:26" ht="45" x14ac:dyDescent="0.25">
      <c r="A261" s="88">
        <f>IF(O261="","",SUBTOTAL(3,$O$7:O261))</f>
        <v>68</v>
      </c>
      <c r="B261" s="88"/>
      <c r="C261" s="84" t="s">
        <v>1191</v>
      </c>
      <c r="D261" s="89" t="s">
        <v>334</v>
      </c>
      <c r="E261" s="89" t="s">
        <v>334</v>
      </c>
      <c r="F261" s="89" t="s">
        <v>19</v>
      </c>
      <c r="G261" s="89" t="s">
        <v>387</v>
      </c>
      <c r="H261" s="89">
        <v>96</v>
      </c>
      <c r="I261" s="89">
        <v>96</v>
      </c>
      <c r="J261" s="89" t="s">
        <v>1186</v>
      </c>
      <c r="K261" s="89"/>
      <c r="L261" s="89">
        <f>[7]TH!$H$224</f>
        <v>2902060</v>
      </c>
      <c r="M261" s="107">
        <v>463049.99999999994</v>
      </c>
      <c r="N261" s="107">
        <f>I261*M261</f>
        <v>44452799.999999993</v>
      </c>
      <c r="O261" s="107">
        <f>[8]TH!$F$152</f>
        <v>463049.99999999994</v>
      </c>
      <c r="P261" s="107">
        <f>'[9]Lớp 2'!$I$271</f>
        <v>950000</v>
      </c>
      <c r="Q261" s="107">
        <f>[10]L2!$I$257</f>
        <v>716100</v>
      </c>
      <c r="R261" s="107"/>
      <c r="S261" s="110"/>
      <c r="T261" s="107"/>
      <c r="U261" s="107">
        <v>2180000</v>
      </c>
      <c r="V261" s="110">
        <v>720000</v>
      </c>
      <c r="W261" s="89"/>
      <c r="X261" s="110">
        <f t="shared" si="19"/>
        <v>463049.99999999994</v>
      </c>
      <c r="Y261" s="107">
        <f t="shared" si="13"/>
        <v>44452799.999999993</v>
      </c>
      <c r="Z261" s="107"/>
    </row>
    <row r="262" spans="1:26" ht="45" x14ac:dyDescent="0.25">
      <c r="A262" s="90" t="str">
        <f>IF(O262="","",SUBTOTAL(3,$O$7:O262))</f>
        <v/>
      </c>
      <c r="B262" s="90"/>
      <c r="C262" s="85"/>
      <c r="D262" s="92"/>
      <c r="E262" s="92"/>
      <c r="F262" s="92"/>
      <c r="G262" s="92"/>
      <c r="H262" s="92"/>
      <c r="I262" s="92"/>
      <c r="J262" s="92" t="s">
        <v>1192</v>
      </c>
      <c r="K262" s="92"/>
      <c r="L262" s="92"/>
      <c r="M262" s="108"/>
      <c r="N262" s="108"/>
      <c r="O262" s="108"/>
      <c r="P262" s="108"/>
      <c r="Q262" s="108"/>
      <c r="R262" s="108"/>
      <c r="S262" s="166"/>
      <c r="T262" s="108"/>
      <c r="U262" s="108"/>
      <c r="V262" s="166"/>
      <c r="W262" s="92"/>
      <c r="X262" s="166">
        <f t="shared" si="19"/>
        <v>0</v>
      </c>
      <c r="Y262" s="108">
        <f t="shared" si="13"/>
        <v>0</v>
      </c>
      <c r="Z262" s="108"/>
    </row>
    <row r="263" spans="1:26" ht="30" x14ac:dyDescent="0.25">
      <c r="A263" s="91" t="str">
        <f>IF(O263="","",SUBTOTAL(3,$O$7:O263))</f>
        <v/>
      </c>
      <c r="B263" s="91"/>
      <c r="C263" s="86"/>
      <c r="D263" s="93"/>
      <c r="E263" s="93"/>
      <c r="F263" s="93"/>
      <c r="G263" s="93"/>
      <c r="H263" s="93"/>
      <c r="I263" s="93"/>
      <c r="J263" s="93" t="s">
        <v>1193</v>
      </c>
      <c r="K263" s="93"/>
      <c r="L263" s="93"/>
      <c r="M263" s="109"/>
      <c r="N263" s="109"/>
      <c r="O263" s="109"/>
      <c r="P263" s="109"/>
      <c r="Q263" s="109"/>
      <c r="R263" s="109"/>
      <c r="S263" s="167"/>
      <c r="T263" s="109"/>
      <c r="U263" s="109"/>
      <c r="V263" s="167"/>
      <c r="W263" s="93"/>
      <c r="X263" s="167">
        <f t="shared" si="19"/>
        <v>0</v>
      </c>
      <c r="Y263" s="109">
        <f t="shared" ref="Y263:Y309" si="20">I263*X263</f>
        <v>0</v>
      </c>
      <c r="Z263" s="109"/>
    </row>
    <row r="264" spans="1:26" ht="30" x14ac:dyDescent="0.25">
      <c r="A264" s="88">
        <f>IF(O264="","",SUBTOTAL(3,$O$7:O264))</f>
        <v>69</v>
      </c>
      <c r="B264" s="88"/>
      <c r="C264" s="84" t="s">
        <v>1194</v>
      </c>
      <c r="D264" s="89" t="s">
        <v>334</v>
      </c>
      <c r="E264" s="89" t="s">
        <v>334</v>
      </c>
      <c r="F264" s="89" t="s">
        <v>12</v>
      </c>
      <c r="G264" s="89" t="s">
        <v>387</v>
      </c>
      <c r="H264" s="89">
        <v>331</v>
      </c>
      <c r="I264" s="89">
        <v>331</v>
      </c>
      <c r="J264" s="89"/>
      <c r="K264" s="89"/>
      <c r="L264" s="89">
        <f>[7]TH!$H$225</f>
        <v>862500</v>
      </c>
      <c r="M264" s="107">
        <v>1115000</v>
      </c>
      <c r="N264" s="107">
        <f>I264*M264</f>
        <v>369065000</v>
      </c>
      <c r="O264" s="107">
        <f>[8]TH!$F$153</f>
        <v>1146600</v>
      </c>
      <c r="P264" s="107">
        <f>'[9]Lớp 2'!$I$274</f>
        <v>1115000</v>
      </c>
      <c r="Q264" s="107">
        <f>[10]L2!$I$260</f>
        <v>1575000</v>
      </c>
      <c r="R264" s="107"/>
      <c r="S264" s="110"/>
      <c r="T264" s="107"/>
      <c r="U264" s="107">
        <v>2815000</v>
      </c>
      <c r="V264" s="110">
        <v>990000</v>
      </c>
      <c r="W264" s="89"/>
      <c r="X264" s="110">
        <f t="shared" si="19"/>
        <v>990000</v>
      </c>
      <c r="Y264" s="107">
        <f t="shared" si="20"/>
        <v>327690000</v>
      </c>
      <c r="Z264" s="107"/>
    </row>
    <row r="265" spans="1:26" x14ac:dyDescent="0.25">
      <c r="A265" s="90" t="str">
        <f>IF(O265="","",SUBTOTAL(3,$O$7:O265))</f>
        <v/>
      </c>
      <c r="B265" s="90"/>
      <c r="C265" s="85"/>
      <c r="D265" s="92"/>
      <c r="E265" s="92"/>
      <c r="F265" s="92"/>
      <c r="G265" s="92"/>
      <c r="H265" s="92"/>
      <c r="I265" s="92"/>
      <c r="J265" s="92" t="s">
        <v>1195</v>
      </c>
      <c r="K265" s="92"/>
      <c r="L265" s="92"/>
      <c r="M265" s="108"/>
      <c r="N265" s="108"/>
      <c r="O265" s="108"/>
      <c r="P265" s="108"/>
      <c r="Q265" s="108"/>
      <c r="R265" s="108"/>
      <c r="S265" s="166"/>
      <c r="T265" s="108"/>
      <c r="U265" s="108"/>
      <c r="V265" s="166"/>
      <c r="W265" s="92"/>
      <c r="X265" s="166">
        <f t="shared" si="19"/>
        <v>0</v>
      </c>
      <c r="Y265" s="108">
        <f t="shared" si="20"/>
        <v>0</v>
      </c>
      <c r="Z265" s="108"/>
    </row>
    <row r="266" spans="1:26" x14ac:dyDescent="0.25">
      <c r="A266" s="90" t="str">
        <f>IF(O266="","",SUBTOTAL(3,$O$7:O266))</f>
        <v/>
      </c>
      <c r="B266" s="90"/>
      <c r="C266" s="85"/>
      <c r="D266" s="92"/>
      <c r="E266" s="92"/>
      <c r="F266" s="92"/>
      <c r="G266" s="92"/>
      <c r="H266" s="92"/>
      <c r="I266" s="92"/>
      <c r="J266" s="92" t="s">
        <v>1196</v>
      </c>
      <c r="K266" s="92"/>
      <c r="L266" s="92"/>
      <c r="M266" s="108"/>
      <c r="N266" s="108"/>
      <c r="O266" s="108"/>
      <c r="P266" s="108"/>
      <c r="Q266" s="108"/>
      <c r="R266" s="108"/>
      <c r="S266" s="166"/>
      <c r="T266" s="108"/>
      <c r="U266" s="108"/>
      <c r="V266" s="166"/>
      <c r="W266" s="92"/>
      <c r="X266" s="166">
        <f t="shared" si="19"/>
        <v>0</v>
      </c>
      <c r="Y266" s="108">
        <f t="shared" si="20"/>
        <v>0</v>
      </c>
      <c r="Z266" s="108"/>
    </row>
    <row r="267" spans="1:26" ht="30" x14ac:dyDescent="0.25">
      <c r="A267" s="90" t="str">
        <f>IF(O267="","",SUBTOTAL(3,$O$7:O267))</f>
        <v/>
      </c>
      <c r="B267" s="90"/>
      <c r="C267" s="85"/>
      <c r="D267" s="92"/>
      <c r="E267" s="92"/>
      <c r="F267" s="92"/>
      <c r="G267" s="92"/>
      <c r="H267" s="92"/>
      <c r="I267" s="92"/>
      <c r="J267" s="92" t="s">
        <v>1197</v>
      </c>
      <c r="K267" s="92"/>
      <c r="L267" s="92"/>
      <c r="M267" s="108"/>
      <c r="N267" s="108"/>
      <c r="O267" s="108"/>
      <c r="P267" s="108"/>
      <c r="Q267" s="108"/>
      <c r="R267" s="108"/>
      <c r="S267" s="166"/>
      <c r="T267" s="108"/>
      <c r="U267" s="108"/>
      <c r="V267" s="166"/>
      <c r="W267" s="92"/>
      <c r="X267" s="166">
        <f t="shared" si="19"/>
        <v>0</v>
      </c>
      <c r="Y267" s="108">
        <f t="shared" si="20"/>
        <v>0</v>
      </c>
      <c r="Z267" s="108"/>
    </row>
    <row r="268" spans="1:26" ht="45" x14ac:dyDescent="0.25">
      <c r="A268" s="91" t="str">
        <f>IF(O268="","",SUBTOTAL(3,$O$7:O268))</f>
        <v/>
      </c>
      <c r="B268" s="91"/>
      <c r="C268" s="86"/>
      <c r="D268" s="93"/>
      <c r="E268" s="93"/>
      <c r="F268" s="93"/>
      <c r="G268" s="93"/>
      <c r="H268" s="93"/>
      <c r="I268" s="93"/>
      <c r="J268" s="93" t="s">
        <v>1198</v>
      </c>
      <c r="K268" s="93"/>
      <c r="L268" s="93"/>
      <c r="M268" s="109"/>
      <c r="N268" s="109"/>
      <c r="O268" s="109"/>
      <c r="P268" s="109"/>
      <c r="Q268" s="109"/>
      <c r="R268" s="109"/>
      <c r="S268" s="167"/>
      <c r="T268" s="109"/>
      <c r="U268" s="109"/>
      <c r="V268" s="167"/>
      <c r="W268" s="93"/>
      <c r="X268" s="167">
        <f t="shared" si="19"/>
        <v>0</v>
      </c>
      <c r="Y268" s="109">
        <f t="shared" si="20"/>
        <v>0</v>
      </c>
      <c r="Z268" s="109"/>
    </row>
    <row r="269" spans="1:26" ht="30" x14ac:dyDescent="0.25">
      <c r="A269" s="88">
        <f>IF(O269="","",SUBTOTAL(3,$O$7:O269))</f>
        <v>70</v>
      </c>
      <c r="B269" s="88"/>
      <c r="C269" s="84" t="s">
        <v>311</v>
      </c>
      <c r="D269" s="89"/>
      <c r="E269" s="89" t="s">
        <v>334</v>
      </c>
      <c r="F269" s="89" t="s">
        <v>12</v>
      </c>
      <c r="G269" s="89" t="s">
        <v>387</v>
      </c>
      <c r="H269" s="89">
        <v>1380</v>
      </c>
      <c r="I269" s="89">
        <v>1380</v>
      </c>
      <c r="J269" s="89" t="s">
        <v>1199</v>
      </c>
      <c r="K269" s="89"/>
      <c r="L269" s="89">
        <f>[7]TH!$H$231</f>
        <v>109280</v>
      </c>
      <c r="M269" s="107">
        <v>178500</v>
      </c>
      <c r="N269" s="107">
        <f>I269*M269</f>
        <v>246330000</v>
      </c>
      <c r="O269" s="107">
        <f>[8]TH!$F$154</f>
        <v>367500</v>
      </c>
      <c r="P269" s="107">
        <f>'[9]Lớp 2'!$I$279</f>
        <v>179000</v>
      </c>
      <c r="Q269" s="107">
        <f>[10]L2!$I$265</f>
        <v>178500</v>
      </c>
      <c r="R269" s="107"/>
      <c r="S269" s="110"/>
      <c r="T269" s="107"/>
      <c r="U269" s="107">
        <v>132000</v>
      </c>
      <c r="V269" s="110">
        <v>85000</v>
      </c>
      <c r="W269" s="89"/>
      <c r="X269" s="110">
        <f t="shared" si="19"/>
        <v>85000</v>
      </c>
      <c r="Y269" s="107">
        <f t="shared" si="20"/>
        <v>117300000</v>
      </c>
      <c r="Z269" s="107"/>
    </row>
    <row r="270" spans="1:26" ht="30" x14ac:dyDescent="0.25">
      <c r="A270" s="91" t="str">
        <f>IF(O270="","",SUBTOTAL(3,$O$7:O270))</f>
        <v/>
      </c>
      <c r="B270" s="91"/>
      <c r="C270" s="86"/>
      <c r="D270" s="93"/>
      <c r="E270" s="93"/>
      <c r="F270" s="93"/>
      <c r="G270" s="93"/>
      <c r="H270" s="93"/>
      <c r="I270" s="93"/>
      <c r="J270" s="93" t="s">
        <v>1200</v>
      </c>
      <c r="K270" s="93"/>
      <c r="L270" s="93"/>
      <c r="M270" s="109"/>
      <c r="N270" s="109"/>
      <c r="O270" s="109"/>
      <c r="P270" s="109"/>
      <c r="Q270" s="109"/>
      <c r="R270" s="109"/>
      <c r="S270" s="167"/>
      <c r="T270" s="109"/>
      <c r="U270" s="109"/>
      <c r="V270" s="167"/>
      <c r="W270" s="93"/>
      <c r="X270" s="167">
        <f t="shared" si="19"/>
        <v>0</v>
      </c>
      <c r="Y270" s="109">
        <f t="shared" si="20"/>
        <v>0</v>
      </c>
      <c r="Z270" s="109"/>
    </row>
    <row r="271" spans="1:26" ht="28.15" customHeight="1" x14ac:dyDescent="0.25">
      <c r="A271" s="67">
        <f>IF(O271="","",SUBTOTAL(3,$O$7:O271))</f>
        <v>71</v>
      </c>
      <c r="B271" s="67"/>
      <c r="C271" s="73" t="s">
        <v>1201</v>
      </c>
      <c r="D271" s="69"/>
      <c r="E271" s="69" t="s">
        <v>334</v>
      </c>
      <c r="F271" s="69" t="s">
        <v>19</v>
      </c>
      <c r="G271" s="69" t="s">
        <v>387</v>
      </c>
      <c r="H271" s="69">
        <v>1380</v>
      </c>
      <c r="I271" s="69">
        <v>1380</v>
      </c>
      <c r="J271" s="69" t="s">
        <v>1202</v>
      </c>
      <c r="K271" s="69"/>
      <c r="L271" s="69">
        <f>[7]TH!$H$232</f>
        <v>56576</v>
      </c>
      <c r="M271" s="105">
        <v>66150</v>
      </c>
      <c r="N271" s="105">
        <f>I271*M271</f>
        <v>91287000</v>
      </c>
      <c r="O271" s="105">
        <f>[8]TH!$F$155</f>
        <v>66150</v>
      </c>
      <c r="P271" s="105">
        <v>60500</v>
      </c>
      <c r="Q271" s="105">
        <f>[10]L2!$I$267</f>
        <v>67200</v>
      </c>
      <c r="R271" s="105"/>
      <c r="S271" s="106"/>
      <c r="T271" s="105"/>
      <c r="U271" s="105">
        <v>88000</v>
      </c>
      <c r="V271" s="106">
        <v>72000</v>
      </c>
      <c r="W271" s="69"/>
      <c r="X271" s="106">
        <f t="shared" si="19"/>
        <v>60500</v>
      </c>
      <c r="Y271" s="105">
        <f t="shared" si="20"/>
        <v>83490000</v>
      </c>
      <c r="Z271" s="105"/>
    </row>
    <row r="272" spans="1:26" x14ac:dyDescent="0.25">
      <c r="A272" s="67" t="str">
        <f>IF(O272="","",SUBTOTAL(3,$O$7:O272))</f>
        <v/>
      </c>
      <c r="B272" s="67"/>
      <c r="C272" s="73"/>
      <c r="D272" s="69"/>
      <c r="E272" s="69"/>
      <c r="F272" s="69"/>
      <c r="G272" s="69"/>
      <c r="H272" s="69"/>
      <c r="I272" s="69"/>
      <c r="J272" s="69" t="s">
        <v>1203</v>
      </c>
      <c r="K272" s="69"/>
      <c r="L272" s="69"/>
      <c r="M272" s="105"/>
      <c r="N272" s="105"/>
      <c r="O272" s="105"/>
      <c r="P272" s="105"/>
      <c r="Q272" s="105"/>
      <c r="R272" s="105"/>
      <c r="S272" s="106"/>
      <c r="T272" s="105"/>
      <c r="U272" s="105"/>
      <c r="V272" s="106"/>
      <c r="W272" s="69"/>
      <c r="X272" s="106">
        <f t="shared" si="19"/>
        <v>0</v>
      </c>
      <c r="Y272" s="105">
        <f t="shared" si="20"/>
        <v>0</v>
      </c>
      <c r="Z272" s="105"/>
    </row>
    <row r="273" spans="1:26" ht="30" x14ac:dyDescent="0.25">
      <c r="A273" s="67">
        <f>IF(O273="","",SUBTOTAL(3,$O$7:O273))</f>
        <v>72</v>
      </c>
      <c r="B273" s="67"/>
      <c r="C273" s="73" t="s">
        <v>1204</v>
      </c>
      <c r="D273" s="69"/>
      <c r="E273" s="69" t="s">
        <v>334</v>
      </c>
      <c r="F273" s="69" t="s">
        <v>19</v>
      </c>
      <c r="G273" s="69" t="s">
        <v>387</v>
      </c>
      <c r="H273" s="69">
        <v>1381</v>
      </c>
      <c r="I273" s="69">
        <v>1381</v>
      </c>
      <c r="J273" s="69" t="s">
        <v>1205</v>
      </c>
      <c r="K273" s="69"/>
      <c r="L273" s="69">
        <f>[7]TH!$H$233</f>
        <v>66075</v>
      </c>
      <c r="M273" s="105">
        <v>82600</v>
      </c>
      <c r="N273" s="105">
        <f>I273*M273</f>
        <v>114070600</v>
      </c>
      <c r="O273" s="105">
        <f>[8]TH!$F$156</f>
        <v>82600</v>
      </c>
      <c r="P273" s="105">
        <f>'[9]Lớp 2'!$I$283</f>
        <v>110000</v>
      </c>
      <c r="Q273" s="105">
        <f>[10]L2!$I$269</f>
        <v>126000</v>
      </c>
      <c r="R273" s="105"/>
      <c r="S273" s="106"/>
      <c r="T273" s="105"/>
      <c r="U273" s="105">
        <v>143000</v>
      </c>
      <c r="V273" s="106">
        <v>117000</v>
      </c>
      <c r="W273" s="69"/>
      <c r="X273" s="106">
        <f t="shared" si="19"/>
        <v>82600</v>
      </c>
      <c r="Y273" s="105">
        <f t="shared" si="20"/>
        <v>114070600</v>
      </c>
      <c r="Z273" s="105"/>
    </row>
    <row r="274" spans="1:26" x14ac:dyDescent="0.25">
      <c r="A274" s="67" t="str">
        <f>IF(O274="","",SUBTOTAL(3,$O$7:O274))</f>
        <v/>
      </c>
      <c r="B274" s="67"/>
      <c r="C274" s="73"/>
      <c r="D274" s="69"/>
      <c r="E274" s="69"/>
      <c r="F274" s="69"/>
      <c r="G274" s="69"/>
      <c r="H274" s="69"/>
      <c r="I274" s="69"/>
      <c r="J274" s="69" t="s">
        <v>1206</v>
      </c>
      <c r="K274" s="69"/>
      <c r="L274" s="69"/>
      <c r="M274" s="105"/>
      <c r="N274" s="105"/>
      <c r="O274" s="105"/>
      <c r="P274" s="105"/>
      <c r="Q274" s="105"/>
      <c r="R274" s="105"/>
      <c r="S274" s="106"/>
      <c r="T274" s="105"/>
      <c r="U274" s="105"/>
      <c r="V274" s="106"/>
      <c r="W274" s="69"/>
      <c r="X274" s="106">
        <f t="shared" si="19"/>
        <v>0</v>
      </c>
      <c r="Y274" s="105">
        <f t="shared" si="20"/>
        <v>0</v>
      </c>
      <c r="Z274" s="105"/>
    </row>
    <row r="275" spans="1:26" ht="30" x14ac:dyDescent="0.25">
      <c r="A275" s="67">
        <f>IF(O275="","",SUBTOTAL(3,$O$7:O275))</f>
        <v>73</v>
      </c>
      <c r="B275" s="67"/>
      <c r="C275" s="73" t="s">
        <v>1207</v>
      </c>
      <c r="D275" s="69"/>
      <c r="E275" s="69" t="s">
        <v>334</v>
      </c>
      <c r="F275" s="69" t="s">
        <v>19</v>
      </c>
      <c r="G275" s="69" t="s">
        <v>387</v>
      </c>
      <c r="H275" s="69">
        <v>1376</v>
      </c>
      <c r="I275" s="69">
        <v>1376</v>
      </c>
      <c r="J275" s="69" t="s">
        <v>1208</v>
      </c>
      <c r="K275" s="69"/>
      <c r="L275" s="69">
        <f>[7]TH!$H$234</f>
        <v>64395</v>
      </c>
      <c r="M275" s="105">
        <v>41160</v>
      </c>
      <c r="N275" s="105">
        <f t="shared" ref="N275:N276" si="21">I275*M275</f>
        <v>56636160</v>
      </c>
      <c r="O275" s="105">
        <f>[8]TH!$F$157</f>
        <v>41160</v>
      </c>
      <c r="P275" s="105">
        <f>'[9]Lớp 2'!$I$285</f>
        <v>65000</v>
      </c>
      <c r="Q275" s="105">
        <f>[10]L2!$I$271</f>
        <v>84000</v>
      </c>
      <c r="R275" s="105"/>
      <c r="S275" s="106"/>
      <c r="T275" s="105"/>
      <c r="U275" s="105">
        <v>88000</v>
      </c>
      <c r="V275" s="106">
        <v>99000</v>
      </c>
      <c r="W275" s="69"/>
      <c r="X275" s="106">
        <f t="shared" si="19"/>
        <v>41160</v>
      </c>
      <c r="Y275" s="105">
        <f t="shared" si="20"/>
        <v>56636160</v>
      </c>
      <c r="Z275" s="105"/>
    </row>
    <row r="276" spans="1:26" ht="30" x14ac:dyDescent="0.25">
      <c r="A276" s="67">
        <f>IF(O276="","",SUBTOTAL(3,$O$7:O276))</f>
        <v>74</v>
      </c>
      <c r="B276" s="67"/>
      <c r="C276" s="73" t="s">
        <v>1209</v>
      </c>
      <c r="D276" s="69"/>
      <c r="E276" s="69" t="s">
        <v>334</v>
      </c>
      <c r="F276" s="69" t="s">
        <v>12</v>
      </c>
      <c r="G276" s="69" t="s">
        <v>387</v>
      </c>
      <c r="H276" s="69">
        <v>1411</v>
      </c>
      <c r="I276" s="69">
        <v>1411</v>
      </c>
      <c r="J276" s="69" t="s">
        <v>1210</v>
      </c>
      <c r="K276" s="69"/>
      <c r="L276" s="69">
        <f>[7]TH!$H$235</f>
        <v>75380</v>
      </c>
      <c r="M276" s="105">
        <v>66150</v>
      </c>
      <c r="N276" s="105">
        <f t="shared" si="21"/>
        <v>93337650</v>
      </c>
      <c r="O276" s="105">
        <f>[8]TH!$F$158</f>
        <v>66150</v>
      </c>
      <c r="P276" s="105">
        <f>'[9]Lớp 2'!$I$286</f>
        <v>82000</v>
      </c>
      <c r="Q276" s="105">
        <f>[10]L2!$I$272</f>
        <v>100800</v>
      </c>
      <c r="R276" s="105"/>
      <c r="S276" s="106"/>
      <c r="T276" s="105"/>
      <c r="U276" s="105">
        <v>77000</v>
      </c>
      <c r="V276" s="106">
        <v>63000</v>
      </c>
      <c r="W276" s="69"/>
      <c r="X276" s="106">
        <f t="shared" si="19"/>
        <v>63000</v>
      </c>
      <c r="Y276" s="105">
        <f t="shared" si="20"/>
        <v>88893000</v>
      </c>
      <c r="Z276" s="105"/>
    </row>
    <row r="277" spans="1:26" ht="30" x14ac:dyDescent="0.25">
      <c r="A277" s="88" t="str">
        <f>IF(O277="","",SUBTOTAL(3,$O$7:O277))</f>
        <v/>
      </c>
      <c r="B277" s="88"/>
      <c r="C277" s="84"/>
      <c r="D277" s="89"/>
      <c r="E277" s="89"/>
      <c r="F277" s="89"/>
      <c r="G277" s="69"/>
      <c r="H277" s="69"/>
      <c r="I277" s="89"/>
      <c r="J277" s="89" t="s">
        <v>1211</v>
      </c>
      <c r="K277" s="69"/>
      <c r="L277" s="69"/>
      <c r="M277" s="107"/>
      <c r="N277" s="107"/>
      <c r="O277" s="107"/>
      <c r="P277" s="107"/>
      <c r="Q277" s="107"/>
      <c r="R277" s="107"/>
      <c r="S277" s="110"/>
      <c r="T277" s="107"/>
      <c r="U277" s="107"/>
      <c r="V277" s="110"/>
      <c r="W277" s="89"/>
      <c r="X277" s="110">
        <f t="shared" si="19"/>
        <v>0</v>
      </c>
      <c r="Y277" s="107">
        <f t="shared" si="20"/>
        <v>0</v>
      </c>
      <c r="Z277" s="107"/>
    </row>
    <row r="278" spans="1:26" ht="30" x14ac:dyDescent="0.25">
      <c r="A278" s="91" t="str">
        <f>IF(O278="","",SUBTOTAL(3,$O$7:O278))</f>
        <v/>
      </c>
      <c r="B278" s="91"/>
      <c r="C278" s="86"/>
      <c r="D278" s="93"/>
      <c r="E278" s="93"/>
      <c r="F278" s="93"/>
      <c r="G278" s="69"/>
      <c r="H278" s="69"/>
      <c r="I278" s="93"/>
      <c r="J278" s="93" t="s">
        <v>1212</v>
      </c>
      <c r="K278" s="69"/>
      <c r="L278" s="69"/>
      <c r="M278" s="109"/>
      <c r="N278" s="109"/>
      <c r="O278" s="109"/>
      <c r="P278" s="109"/>
      <c r="Q278" s="109"/>
      <c r="R278" s="109"/>
      <c r="S278" s="167"/>
      <c r="T278" s="109"/>
      <c r="U278" s="109"/>
      <c r="V278" s="167"/>
      <c r="W278" s="93"/>
      <c r="X278" s="167">
        <f t="shared" ref="X278:X309" si="22">MIN(O278:V278)</f>
        <v>0</v>
      </c>
      <c r="Y278" s="109">
        <f t="shared" si="20"/>
        <v>0</v>
      </c>
      <c r="Z278" s="109"/>
    </row>
    <row r="279" spans="1:26" ht="30" x14ac:dyDescent="0.25">
      <c r="A279" s="67">
        <f>IF(O279="","",SUBTOTAL(3,$O$7:O279))</f>
        <v>75</v>
      </c>
      <c r="B279" s="67"/>
      <c r="C279" s="73" t="s">
        <v>316</v>
      </c>
      <c r="D279" s="69"/>
      <c r="E279" s="69" t="s">
        <v>334</v>
      </c>
      <c r="F279" s="69" t="s">
        <v>123</v>
      </c>
      <c r="G279" s="69" t="s">
        <v>387</v>
      </c>
      <c r="H279" s="69">
        <v>344</v>
      </c>
      <c r="I279" s="69">
        <v>344</v>
      </c>
      <c r="J279" s="69" t="s">
        <v>864</v>
      </c>
      <c r="K279" s="69"/>
      <c r="L279" s="69">
        <f>[7]TH!$H$236</f>
        <v>164050</v>
      </c>
      <c r="M279" s="105">
        <v>1800000</v>
      </c>
      <c r="N279" s="105">
        <f>I279*M279</f>
        <v>619200000</v>
      </c>
      <c r="O279" s="105">
        <f>[8]TH!$F$159</f>
        <v>2866500</v>
      </c>
      <c r="P279" s="105">
        <f>'[9]Lớp 2'!$I$289</f>
        <v>1800000</v>
      </c>
      <c r="Q279" s="105">
        <f>[10]L2!$I$275</f>
        <v>2620800</v>
      </c>
      <c r="R279" s="105"/>
      <c r="S279" s="106"/>
      <c r="T279" s="105"/>
      <c r="U279" s="105">
        <v>3190000</v>
      </c>
      <c r="V279" s="106">
        <v>2970000</v>
      </c>
      <c r="W279" s="69"/>
      <c r="X279" s="106">
        <f t="shared" si="22"/>
        <v>1800000</v>
      </c>
      <c r="Y279" s="105">
        <f t="shared" si="20"/>
        <v>619200000</v>
      </c>
      <c r="Z279" s="105"/>
    </row>
    <row r="280" spans="1:26" ht="30" x14ac:dyDescent="0.25">
      <c r="A280" s="88" t="str">
        <f>IF(O280="","",SUBTOTAL(3,$O$7:O280))</f>
        <v/>
      </c>
      <c r="B280" s="88"/>
      <c r="C280" s="84"/>
      <c r="D280" s="89"/>
      <c r="E280" s="89"/>
      <c r="F280" s="89"/>
      <c r="G280" s="69"/>
      <c r="H280" s="69"/>
      <c r="I280" s="89"/>
      <c r="J280" s="89" t="s">
        <v>1213</v>
      </c>
      <c r="K280" s="69"/>
      <c r="L280" s="69"/>
      <c r="M280" s="107"/>
      <c r="N280" s="107"/>
      <c r="O280" s="107"/>
      <c r="P280" s="107"/>
      <c r="Q280" s="107"/>
      <c r="R280" s="107"/>
      <c r="S280" s="110"/>
      <c r="T280" s="107"/>
      <c r="U280" s="107"/>
      <c r="V280" s="110"/>
      <c r="W280" s="89"/>
      <c r="X280" s="110">
        <f t="shared" si="22"/>
        <v>0</v>
      </c>
      <c r="Y280" s="107">
        <f t="shared" si="20"/>
        <v>0</v>
      </c>
      <c r="Z280" s="107"/>
    </row>
    <row r="281" spans="1:26" ht="45" x14ac:dyDescent="0.25">
      <c r="A281" s="91" t="str">
        <f>IF(O281="","",SUBTOTAL(3,$O$7:O281))</f>
        <v/>
      </c>
      <c r="B281" s="91"/>
      <c r="C281" s="86"/>
      <c r="D281" s="93"/>
      <c r="E281" s="93"/>
      <c r="F281" s="93"/>
      <c r="G281" s="69"/>
      <c r="H281" s="69"/>
      <c r="I281" s="93"/>
      <c r="J281" s="93" t="s">
        <v>1214</v>
      </c>
      <c r="K281" s="69"/>
      <c r="L281" s="69"/>
      <c r="M281" s="109"/>
      <c r="N281" s="109"/>
      <c r="O281" s="109"/>
      <c r="P281" s="109"/>
      <c r="Q281" s="109"/>
      <c r="R281" s="109"/>
      <c r="S281" s="167"/>
      <c r="T281" s="109"/>
      <c r="U281" s="109"/>
      <c r="V281" s="167"/>
      <c r="W281" s="93"/>
      <c r="X281" s="167">
        <f t="shared" si="22"/>
        <v>0</v>
      </c>
      <c r="Y281" s="109">
        <f t="shared" si="20"/>
        <v>0</v>
      </c>
      <c r="Z281" s="109"/>
    </row>
    <row r="282" spans="1:26" ht="45" x14ac:dyDescent="0.25">
      <c r="A282" s="67">
        <f>IF(O282="","",SUBTOTAL(3,$O$7:O282))</f>
        <v>76</v>
      </c>
      <c r="B282" s="67"/>
      <c r="C282" s="73" t="s">
        <v>315</v>
      </c>
      <c r="D282" s="69"/>
      <c r="E282" s="69" t="s">
        <v>334</v>
      </c>
      <c r="F282" s="69" t="s">
        <v>12</v>
      </c>
      <c r="G282" s="69" t="s">
        <v>387</v>
      </c>
      <c r="H282" s="69">
        <v>559</v>
      </c>
      <c r="I282" s="69">
        <v>559</v>
      </c>
      <c r="J282" s="69" t="s">
        <v>861</v>
      </c>
      <c r="K282" s="69"/>
      <c r="L282" s="69">
        <f>[7]TH!$H$237</f>
        <v>17440</v>
      </c>
      <c r="M282" s="105">
        <v>514499.99999999994</v>
      </c>
      <c r="N282" s="105">
        <f>I282*M282</f>
        <v>287605499.99999994</v>
      </c>
      <c r="O282" s="105">
        <f>[8]TH!$F$160</f>
        <v>514499.99999999994</v>
      </c>
      <c r="P282" s="105">
        <f>'[9]Lớp 2'!$I$292</f>
        <v>621000</v>
      </c>
      <c r="Q282" s="105">
        <f>[10]L2!$I$278</f>
        <v>564900</v>
      </c>
      <c r="R282" s="105"/>
      <c r="S282" s="106"/>
      <c r="T282" s="105"/>
      <c r="U282" s="105">
        <v>1056000</v>
      </c>
      <c r="V282" s="106">
        <v>792000</v>
      </c>
      <c r="W282" s="69"/>
      <c r="X282" s="106">
        <f t="shared" si="22"/>
        <v>514499.99999999994</v>
      </c>
      <c r="Y282" s="105">
        <f t="shared" si="20"/>
        <v>287605499.99999994</v>
      </c>
      <c r="Z282" s="105"/>
    </row>
    <row r="283" spans="1:26" ht="30" x14ac:dyDescent="0.25">
      <c r="A283" s="88" t="str">
        <f>IF(O283="","",SUBTOTAL(3,$O$7:O283))</f>
        <v/>
      </c>
      <c r="B283" s="88"/>
      <c r="C283" s="84"/>
      <c r="D283" s="89"/>
      <c r="E283" s="89"/>
      <c r="F283" s="89"/>
      <c r="G283" s="69"/>
      <c r="H283" s="69"/>
      <c r="I283" s="89"/>
      <c r="J283" s="89" t="s">
        <v>1213</v>
      </c>
      <c r="K283" s="69"/>
      <c r="L283" s="69"/>
      <c r="M283" s="107"/>
      <c r="N283" s="107"/>
      <c r="O283" s="107"/>
      <c r="P283" s="107"/>
      <c r="Q283" s="107"/>
      <c r="R283" s="107"/>
      <c r="S283" s="110"/>
      <c r="T283" s="107"/>
      <c r="U283" s="107"/>
      <c r="V283" s="110"/>
      <c r="W283" s="89"/>
      <c r="X283" s="110">
        <f t="shared" si="22"/>
        <v>0</v>
      </c>
      <c r="Y283" s="107">
        <f t="shared" si="20"/>
        <v>0</v>
      </c>
      <c r="Z283" s="107"/>
    </row>
    <row r="284" spans="1:26" ht="45" x14ac:dyDescent="0.25">
      <c r="A284" s="91" t="str">
        <f>IF(O284="","",SUBTOTAL(3,$O$7:O284))</f>
        <v/>
      </c>
      <c r="B284" s="91"/>
      <c r="C284" s="86"/>
      <c r="D284" s="93"/>
      <c r="E284" s="93"/>
      <c r="F284" s="93"/>
      <c r="G284" s="69"/>
      <c r="H284" s="69"/>
      <c r="I284" s="93"/>
      <c r="J284" s="93" t="s">
        <v>1215</v>
      </c>
      <c r="K284" s="69"/>
      <c r="L284" s="69"/>
      <c r="M284" s="109"/>
      <c r="N284" s="109"/>
      <c r="O284" s="109"/>
      <c r="P284" s="109"/>
      <c r="Q284" s="109"/>
      <c r="R284" s="109"/>
      <c r="S284" s="167"/>
      <c r="T284" s="109"/>
      <c r="U284" s="109"/>
      <c r="V284" s="167"/>
      <c r="W284" s="93"/>
      <c r="X284" s="167">
        <f t="shared" si="22"/>
        <v>0</v>
      </c>
      <c r="Y284" s="109">
        <f t="shared" si="20"/>
        <v>0</v>
      </c>
      <c r="Z284" s="109"/>
    </row>
    <row r="285" spans="1:26" ht="30" x14ac:dyDescent="0.25">
      <c r="A285" s="67" t="str">
        <f>IF(O285="","",SUBTOTAL(3,$O$7:O285))</f>
        <v/>
      </c>
      <c r="B285" s="67"/>
      <c r="C285" s="73" t="s">
        <v>1216</v>
      </c>
      <c r="D285" s="69"/>
      <c r="E285" s="69"/>
      <c r="F285" s="69"/>
      <c r="G285" s="69"/>
      <c r="H285" s="69"/>
      <c r="I285" s="69"/>
      <c r="J285" s="69"/>
      <c r="K285" s="69"/>
      <c r="L285" s="69"/>
      <c r="M285" s="105"/>
      <c r="N285" s="105"/>
      <c r="O285" s="105"/>
      <c r="P285" s="105"/>
      <c r="Q285" s="105"/>
      <c r="R285" s="105"/>
      <c r="S285" s="106"/>
      <c r="T285" s="105"/>
      <c r="U285" s="105"/>
      <c r="V285" s="106"/>
      <c r="W285" s="69"/>
      <c r="X285" s="106">
        <f t="shared" si="22"/>
        <v>0</v>
      </c>
      <c r="Y285" s="105">
        <f t="shared" si="20"/>
        <v>0</v>
      </c>
      <c r="Z285" s="105"/>
    </row>
    <row r="286" spans="1:26" ht="28.5" x14ac:dyDescent="0.25">
      <c r="A286" s="67" t="str">
        <f>IF(O286="","",SUBTOTAL(3,$O$7:O286))</f>
        <v/>
      </c>
      <c r="B286" s="64" t="s">
        <v>38</v>
      </c>
      <c r="C286" s="68" t="s">
        <v>39</v>
      </c>
      <c r="D286" s="69"/>
      <c r="E286" s="69"/>
      <c r="F286" s="69"/>
      <c r="G286" s="69"/>
      <c r="H286" s="69"/>
      <c r="I286" s="69"/>
      <c r="J286" s="69"/>
      <c r="K286" s="69"/>
      <c r="L286" s="69"/>
      <c r="M286" s="105"/>
      <c r="N286" s="105"/>
      <c r="O286" s="105"/>
      <c r="P286" s="105"/>
      <c r="Q286" s="105"/>
      <c r="R286" s="105"/>
      <c r="S286" s="106"/>
      <c r="T286" s="105"/>
      <c r="U286" s="105"/>
      <c r="V286" s="106"/>
      <c r="W286" s="69"/>
      <c r="X286" s="106">
        <f t="shared" si="22"/>
        <v>0</v>
      </c>
      <c r="Y286" s="105">
        <f t="shared" si="20"/>
        <v>0</v>
      </c>
      <c r="Z286" s="105"/>
    </row>
    <row r="287" spans="1:26" x14ac:dyDescent="0.25">
      <c r="A287" s="67" t="str">
        <f>IF(O287="","",SUBTOTAL(3,$O$7:O287))</f>
        <v/>
      </c>
      <c r="B287" s="64" t="s">
        <v>21</v>
      </c>
      <c r="C287" s="68" t="s">
        <v>46</v>
      </c>
      <c r="D287" s="69"/>
      <c r="E287" s="69"/>
      <c r="F287" s="69"/>
      <c r="G287" s="69"/>
      <c r="H287" s="69"/>
      <c r="I287" s="69"/>
      <c r="J287" s="69"/>
      <c r="K287" s="69"/>
      <c r="L287" s="69"/>
      <c r="M287" s="105"/>
      <c r="N287" s="105"/>
      <c r="O287" s="105"/>
      <c r="P287" s="105"/>
      <c r="Q287" s="105"/>
      <c r="R287" s="105"/>
      <c r="S287" s="106"/>
      <c r="T287" s="105"/>
      <c r="U287" s="105"/>
      <c r="V287" s="106"/>
      <c r="W287" s="69"/>
      <c r="X287" s="106">
        <f t="shared" si="22"/>
        <v>0</v>
      </c>
      <c r="Y287" s="105">
        <f t="shared" si="20"/>
        <v>0</v>
      </c>
      <c r="Z287" s="105"/>
    </row>
    <row r="288" spans="1:26" ht="28.5" x14ac:dyDescent="0.25">
      <c r="A288" s="67" t="str">
        <f>IF(O288="","",SUBTOTAL(3,$O$7:O288))</f>
        <v/>
      </c>
      <c r="B288" s="64">
        <v>1</v>
      </c>
      <c r="C288" s="68" t="s">
        <v>1217</v>
      </c>
      <c r="D288" s="69"/>
      <c r="E288" s="69"/>
      <c r="F288" s="69"/>
      <c r="G288" s="69"/>
      <c r="H288" s="69"/>
      <c r="I288" s="69"/>
      <c r="J288" s="69"/>
      <c r="K288" s="69"/>
      <c r="L288" s="69"/>
      <c r="M288" s="105"/>
      <c r="N288" s="105"/>
      <c r="O288" s="105"/>
      <c r="P288" s="105"/>
      <c r="Q288" s="105"/>
      <c r="R288" s="105"/>
      <c r="S288" s="106"/>
      <c r="T288" s="105"/>
      <c r="U288" s="105"/>
      <c r="V288" s="106"/>
      <c r="W288" s="69"/>
      <c r="X288" s="106">
        <f t="shared" si="22"/>
        <v>0</v>
      </c>
      <c r="Y288" s="105">
        <f t="shared" si="20"/>
        <v>0</v>
      </c>
      <c r="Z288" s="105"/>
    </row>
    <row r="289" spans="1:26" ht="135" x14ac:dyDescent="0.25">
      <c r="A289" s="67">
        <f>IF(O289="","",SUBTOTAL(3,$O$7:O289))</f>
        <v>77</v>
      </c>
      <c r="B289" s="67"/>
      <c r="C289" s="73" t="s">
        <v>1218</v>
      </c>
      <c r="D289" s="69"/>
      <c r="E289" s="69" t="s">
        <v>334</v>
      </c>
      <c r="F289" s="69" t="s">
        <v>12</v>
      </c>
      <c r="G289" s="69" t="s">
        <v>387</v>
      </c>
      <c r="H289" s="69">
        <v>1304</v>
      </c>
      <c r="I289" s="69">
        <v>1290</v>
      </c>
      <c r="J289" s="69" t="s">
        <v>1219</v>
      </c>
      <c r="K289" s="69"/>
      <c r="L289" s="69">
        <f>[7]TH!$H$251</f>
        <v>91225</v>
      </c>
      <c r="M289" s="105">
        <v>58799.999999999993</v>
      </c>
      <c r="N289" s="105">
        <f>I289*M289</f>
        <v>75851999.999999985</v>
      </c>
      <c r="O289" s="105">
        <f>[8]TH!$F$167</f>
        <v>58799.999999999993</v>
      </c>
      <c r="P289" s="105">
        <f>'[9]Lớp 2'!$I$299</f>
        <v>86000</v>
      </c>
      <c r="Q289" s="105">
        <f>[10]L2!$I$285</f>
        <v>82200</v>
      </c>
      <c r="R289" s="105"/>
      <c r="S289" s="106"/>
      <c r="T289" s="105"/>
      <c r="U289" s="105">
        <v>124000</v>
      </c>
      <c r="V289" s="106">
        <v>54000</v>
      </c>
      <c r="W289" s="69"/>
      <c r="X289" s="106">
        <f t="shared" si="22"/>
        <v>54000</v>
      </c>
      <c r="Y289" s="105">
        <f t="shared" si="20"/>
        <v>69660000</v>
      </c>
      <c r="Z289" s="105"/>
    </row>
    <row r="290" spans="1:26" ht="28.5" x14ac:dyDescent="0.25">
      <c r="A290" s="67" t="str">
        <f>IF(O290="","",SUBTOTAL(3,$O$7:O290))</f>
        <v/>
      </c>
      <c r="B290" s="64">
        <v>2</v>
      </c>
      <c r="C290" s="68" t="s">
        <v>1220</v>
      </c>
      <c r="D290" s="69"/>
      <c r="E290" s="69"/>
      <c r="F290" s="69"/>
      <c r="G290" s="69"/>
      <c r="H290" s="69"/>
      <c r="I290" s="69"/>
      <c r="J290" s="69"/>
      <c r="K290" s="69"/>
      <c r="L290" s="69"/>
      <c r="M290" s="105"/>
      <c r="N290" s="105"/>
      <c r="O290" s="105"/>
      <c r="P290" s="105"/>
      <c r="Q290" s="105"/>
      <c r="R290" s="105"/>
      <c r="S290" s="106"/>
      <c r="T290" s="105"/>
      <c r="U290" s="105"/>
      <c r="V290" s="106"/>
      <c r="W290" s="69"/>
      <c r="X290" s="106">
        <f t="shared" si="22"/>
        <v>0</v>
      </c>
      <c r="Y290" s="105">
        <f t="shared" si="20"/>
        <v>0</v>
      </c>
      <c r="Z290" s="105"/>
    </row>
    <row r="291" spans="1:26" ht="91.15" customHeight="1" x14ac:dyDescent="0.25">
      <c r="A291" s="67">
        <f>IF(O291="","",SUBTOTAL(3,$O$7:O291))</f>
        <v>78</v>
      </c>
      <c r="B291" s="67"/>
      <c r="C291" s="73" t="s">
        <v>1221</v>
      </c>
      <c r="D291" s="69"/>
      <c r="E291" s="69" t="s">
        <v>334</v>
      </c>
      <c r="F291" s="69" t="s">
        <v>12</v>
      </c>
      <c r="G291" s="69" t="s">
        <v>387</v>
      </c>
      <c r="H291" s="69">
        <v>1240</v>
      </c>
      <c r="I291" s="69">
        <v>1226</v>
      </c>
      <c r="J291" s="69" t="s">
        <v>1222</v>
      </c>
      <c r="K291" s="69" t="s">
        <v>334</v>
      </c>
      <c r="L291" s="69">
        <f>[7]TH!$H$256</f>
        <v>21757</v>
      </c>
      <c r="M291" s="105">
        <v>22050</v>
      </c>
      <c r="N291" s="105">
        <f t="shared" ref="N291:N292" si="23">I291*M291</f>
        <v>27033300</v>
      </c>
      <c r="O291" s="105">
        <f>[8]TH!$F$169</f>
        <v>22050</v>
      </c>
      <c r="P291" s="105">
        <f>'[9]Lớp 2'!$I$302</f>
        <v>59000</v>
      </c>
      <c r="Q291" s="105">
        <f>[10]L2!$I$288</f>
        <v>56000</v>
      </c>
      <c r="R291" s="105">
        <v>140000</v>
      </c>
      <c r="S291" s="106"/>
      <c r="T291" s="105"/>
      <c r="U291" s="105">
        <v>70000</v>
      </c>
      <c r="V291" s="106">
        <v>45000</v>
      </c>
      <c r="W291" s="69"/>
      <c r="X291" s="106">
        <f t="shared" si="22"/>
        <v>22050</v>
      </c>
      <c r="Y291" s="105">
        <f t="shared" si="20"/>
        <v>27033300</v>
      </c>
      <c r="Z291" s="105"/>
    </row>
    <row r="292" spans="1:26" ht="60" x14ac:dyDescent="0.25">
      <c r="A292" s="88">
        <f>IF(O292="","",SUBTOTAL(3,$O$7:O292))</f>
        <v>79</v>
      </c>
      <c r="B292" s="88"/>
      <c r="C292" s="84" t="s">
        <v>1223</v>
      </c>
      <c r="D292" s="89"/>
      <c r="E292" s="89" t="s">
        <v>334</v>
      </c>
      <c r="F292" s="89" t="s">
        <v>12</v>
      </c>
      <c r="G292" s="89" t="s">
        <v>387</v>
      </c>
      <c r="H292" s="89">
        <v>1498</v>
      </c>
      <c r="I292" s="89">
        <v>1484</v>
      </c>
      <c r="J292" s="89" t="s">
        <v>1224</v>
      </c>
      <c r="K292" s="89"/>
      <c r="L292" s="89">
        <f>[7]TH!$H$257</f>
        <v>66592</v>
      </c>
      <c r="M292" s="107">
        <v>45570</v>
      </c>
      <c r="N292" s="107">
        <f t="shared" si="23"/>
        <v>67625880</v>
      </c>
      <c r="O292" s="107">
        <f>[8]TH!$F$170</f>
        <v>45570</v>
      </c>
      <c r="P292" s="107">
        <f>'[9]Lớp 2'!$I$304</f>
        <v>186000</v>
      </c>
      <c r="Q292" s="107">
        <f>[10]L2!$I$290</f>
        <v>177200</v>
      </c>
      <c r="R292" s="107">
        <v>230000</v>
      </c>
      <c r="S292" s="110"/>
      <c r="T292" s="107"/>
      <c r="U292" s="107">
        <v>149000</v>
      </c>
      <c r="V292" s="110">
        <v>99000</v>
      </c>
      <c r="W292" s="89"/>
      <c r="X292" s="110">
        <f t="shared" si="22"/>
        <v>45570</v>
      </c>
      <c r="Y292" s="107">
        <f t="shared" si="20"/>
        <v>67625880</v>
      </c>
      <c r="Z292" s="107"/>
    </row>
    <row r="293" spans="1:26" x14ac:dyDescent="0.25">
      <c r="A293" s="90" t="str">
        <f>IF(O293="","",SUBTOTAL(3,$O$7:O293))</f>
        <v/>
      </c>
      <c r="B293" s="90"/>
      <c r="C293" s="85"/>
      <c r="D293" s="92"/>
      <c r="E293" s="92"/>
      <c r="F293" s="92"/>
      <c r="G293" s="92"/>
      <c r="H293" s="92"/>
      <c r="I293" s="92"/>
      <c r="J293" s="92" t="s">
        <v>1225</v>
      </c>
      <c r="K293" s="92"/>
      <c r="L293" s="92"/>
      <c r="M293" s="108"/>
      <c r="N293" s="108"/>
      <c r="O293" s="108"/>
      <c r="P293" s="108"/>
      <c r="Q293" s="108"/>
      <c r="R293" s="108"/>
      <c r="S293" s="166"/>
      <c r="T293" s="108"/>
      <c r="U293" s="108"/>
      <c r="V293" s="166"/>
      <c r="W293" s="92"/>
      <c r="X293" s="166">
        <f t="shared" si="22"/>
        <v>0</v>
      </c>
      <c r="Y293" s="108">
        <f t="shared" si="20"/>
        <v>0</v>
      </c>
      <c r="Z293" s="108"/>
    </row>
    <row r="294" spans="1:26" x14ac:dyDescent="0.25">
      <c r="A294" s="90" t="str">
        <f>IF(O294="","",SUBTOTAL(3,$O$7:O294))</f>
        <v/>
      </c>
      <c r="B294" s="90"/>
      <c r="C294" s="85"/>
      <c r="D294" s="92"/>
      <c r="E294" s="92"/>
      <c r="F294" s="92"/>
      <c r="G294" s="92"/>
      <c r="H294" s="92"/>
      <c r="I294" s="92"/>
      <c r="J294" s="92" t="s">
        <v>1226</v>
      </c>
      <c r="K294" s="92"/>
      <c r="L294" s="92"/>
      <c r="M294" s="108"/>
      <c r="N294" s="108"/>
      <c r="O294" s="108"/>
      <c r="P294" s="108"/>
      <c r="Q294" s="108"/>
      <c r="R294" s="108"/>
      <c r="S294" s="166"/>
      <c r="T294" s="108"/>
      <c r="U294" s="108"/>
      <c r="V294" s="166"/>
      <c r="W294" s="92"/>
      <c r="X294" s="166">
        <f t="shared" si="22"/>
        <v>0</v>
      </c>
      <c r="Y294" s="108">
        <f t="shared" si="20"/>
        <v>0</v>
      </c>
      <c r="Z294" s="108"/>
    </row>
    <row r="295" spans="1:26" x14ac:dyDescent="0.25">
      <c r="A295" s="90" t="str">
        <f>IF(O295="","",SUBTOTAL(3,$O$7:O295))</f>
        <v/>
      </c>
      <c r="B295" s="90"/>
      <c r="C295" s="85"/>
      <c r="D295" s="92"/>
      <c r="E295" s="92"/>
      <c r="F295" s="92"/>
      <c r="G295" s="92"/>
      <c r="H295" s="92"/>
      <c r="I295" s="92"/>
      <c r="J295" s="92" t="s">
        <v>1227</v>
      </c>
      <c r="K295" s="92"/>
      <c r="L295" s="92"/>
      <c r="M295" s="108"/>
      <c r="N295" s="108"/>
      <c r="O295" s="108"/>
      <c r="P295" s="108"/>
      <c r="Q295" s="108"/>
      <c r="R295" s="108"/>
      <c r="S295" s="166"/>
      <c r="T295" s="108"/>
      <c r="U295" s="108"/>
      <c r="V295" s="166"/>
      <c r="W295" s="92"/>
      <c r="X295" s="166">
        <f t="shared" si="22"/>
        <v>0</v>
      </c>
      <c r="Y295" s="108">
        <f t="shared" si="20"/>
        <v>0</v>
      </c>
      <c r="Z295" s="108"/>
    </row>
    <row r="296" spans="1:26" ht="30" x14ac:dyDescent="0.25">
      <c r="A296" s="90" t="str">
        <f>IF(O296="","",SUBTOTAL(3,$O$7:O296))</f>
        <v/>
      </c>
      <c r="B296" s="90"/>
      <c r="C296" s="85"/>
      <c r="D296" s="92"/>
      <c r="E296" s="92"/>
      <c r="F296" s="92"/>
      <c r="G296" s="92"/>
      <c r="H296" s="92"/>
      <c r="I296" s="92"/>
      <c r="J296" s="92" t="s">
        <v>1228</v>
      </c>
      <c r="K296" s="92"/>
      <c r="L296" s="92"/>
      <c r="M296" s="108"/>
      <c r="N296" s="108"/>
      <c r="O296" s="108"/>
      <c r="P296" s="108"/>
      <c r="Q296" s="108"/>
      <c r="R296" s="108"/>
      <c r="S296" s="166"/>
      <c r="T296" s="108"/>
      <c r="U296" s="108"/>
      <c r="V296" s="166"/>
      <c r="W296" s="92"/>
      <c r="X296" s="166">
        <f t="shared" si="22"/>
        <v>0</v>
      </c>
      <c r="Y296" s="108">
        <f t="shared" si="20"/>
        <v>0</v>
      </c>
      <c r="Z296" s="108"/>
    </row>
    <row r="297" spans="1:26" x14ac:dyDescent="0.25">
      <c r="A297" s="90" t="str">
        <f>IF(O297="","",SUBTOTAL(3,$O$7:O297))</f>
        <v/>
      </c>
      <c r="B297" s="90"/>
      <c r="C297" s="85"/>
      <c r="D297" s="92"/>
      <c r="E297" s="92"/>
      <c r="F297" s="92"/>
      <c r="G297" s="92"/>
      <c r="H297" s="92"/>
      <c r="I297" s="92"/>
      <c r="J297" s="92" t="s">
        <v>1229</v>
      </c>
      <c r="K297" s="92"/>
      <c r="L297" s="92"/>
      <c r="M297" s="108"/>
      <c r="N297" s="108"/>
      <c r="O297" s="108"/>
      <c r="P297" s="108"/>
      <c r="Q297" s="108"/>
      <c r="R297" s="108"/>
      <c r="S297" s="166"/>
      <c r="T297" s="108"/>
      <c r="U297" s="108"/>
      <c r="V297" s="166"/>
      <c r="W297" s="92"/>
      <c r="X297" s="166">
        <f t="shared" si="22"/>
        <v>0</v>
      </c>
      <c r="Y297" s="108">
        <f t="shared" si="20"/>
        <v>0</v>
      </c>
      <c r="Z297" s="108"/>
    </row>
    <row r="298" spans="1:26" x14ac:dyDescent="0.25">
      <c r="A298" s="90" t="str">
        <f>IF(O298="","",SUBTOTAL(3,$O$7:O298))</f>
        <v/>
      </c>
      <c r="B298" s="90"/>
      <c r="C298" s="85"/>
      <c r="D298" s="92"/>
      <c r="E298" s="92"/>
      <c r="F298" s="92"/>
      <c r="G298" s="92"/>
      <c r="H298" s="92"/>
      <c r="I298" s="92"/>
      <c r="J298" s="92" t="s">
        <v>1230</v>
      </c>
      <c r="K298" s="92"/>
      <c r="L298" s="92"/>
      <c r="M298" s="108"/>
      <c r="N298" s="108"/>
      <c r="O298" s="108"/>
      <c r="P298" s="108"/>
      <c r="Q298" s="108"/>
      <c r="R298" s="108"/>
      <c r="S298" s="166"/>
      <c r="T298" s="108"/>
      <c r="U298" s="108"/>
      <c r="V298" s="166"/>
      <c r="W298" s="92"/>
      <c r="X298" s="166">
        <f t="shared" si="22"/>
        <v>0</v>
      </c>
      <c r="Y298" s="108">
        <f t="shared" si="20"/>
        <v>0</v>
      </c>
      <c r="Z298" s="108"/>
    </row>
    <row r="299" spans="1:26" ht="30" x14ac:dyDescent="0.25">
      <c r="A299" s="90" t="str">
        <f>IF(O299="","",SUBTOTAL(3,$O$7:O299))</f>
        <v/>
      </c>
      <c r="B299" s="90"/>
      <c r="C299" s="85"/>
      <c r="D299" s="92"/>
      <c r="E299" s="92"/>
      <c r="F299" s="92"/>
      <c r="G299" s="92"/>
      <c r="H299" s="92"/>
      <c r="I299" s="92"/>
      <c r="J299" s="92" t="s">
        <v>1231</v>
      </c>
      <c r="K299" s="92"/>
      <c r="L299" s="92"/>
      <c r="M299" s="108"/>
      <c r="N299" s="108"/>
      <c r="O299" s="108"/>
      <c r="P299" s="108"/>
      <c r="Q299" s="108"/>
      <c r="R299" s="108"/>
      <c r="S299" s="166"/>
      <c r="T299" s="108"/>
      <c r="U299" s="108"/>
      <c r="V299" s="166"/>
      <c r="W299" s="92"/>
      <c r="X299" s="166">
        <f t="shared" si="22"/>
        <v>0</v>
      </c>
      <c r="Y299" s="108">
        <f t="shared" si="20"/>
        <v>0</v>
      </c>
      <c r="Z299" s="108"/>
    </row>
    <row r="300" spans="1:26" ht="30" x14ac:dyDescent="0.25">
      <c r="A300" s="90" t="str">
        <f>IF(O300="","",SUBTOTAL(3,$O$7:O300))</f>
        <v/>
      </c>
      <c r="B300" s="90"/>
      <c r="C300" s="85"/>
      <c r="D300" s="92"/>
      <c r="E300" s="92"/>
      <c r="F300" s="92"/>
      <c r="G300" s="92"/>
      <c r="H300" s="92"/>
      <c r="I300" s="92"/>
      <c r="J300" s="92" t="s">
        <v>1232</v>
      </c>
      <c r="K300" s="92"/>
      <c r="L300" s="92"/>
      <c r="M300" s="108"/>
      <c r="N300" s="108"/>
      <c r="O300" s="108"/>
      <c r="P300" s="108"/>
      <c r="Q300" s="108"/>
      <c r="R300" s="108"/>
      <c r="S300" s="166"/>
      <c r="T300" s="108"/>
      <c r="U300" s="108"/>
      <c r="V300" s="166"/>
      <c r="W300" s="92"/>
      <c r="X300" s="166">
        <f t="shared" si="22"/>
        <v>0</v>
      </c>
      <c r="Y300" s="108">
        <f t="shared" si="20"/>
        <v>0</v>
      </c>
      <c r="Z300" s="108"/>
    </row>
    <row r="301" spans="1:26" x14ac:dyDescent="0.25">
      <c r="A301" s="90" t="str">
        <f>IF(O301="","",SUBTOTAL(3,$O$7:O301))</f>
        <v/>
      </c>
      <c r="B301" s="90"/>
      <c r="C301" s="85"/>
      <c r="D301" s="92"/>
      <c r="E301" s="92"/>
      <c r="F301" s="92"/>
      <c r="G301" s="92"/>
      <c r="H301" s="92"/>
      <c r="I301" s="92"/>
      <c r="J301" s="92" t="s">
        <v>1233</v>
      </c>
      <c r="K301" s="92"/>
      <c r="L301" s="92"/>
      <c r="M301" s="108"/>
      <c r="N301" s="108"/>
      <c r="O301" s="108"/>
      <c r="P301" s="108"/>
      <c r="Q301" s="108"/>
      <c r="R301" s="108"/>
      <c r="S301" s="166"/>
      <c r="T301" s="108"/>
      <c r="U301" s="108"/>
      <c r="V301" s="166"/>
      <c r="W301" s="92"/>
      <c r="X301" s="166">
        <f t="shared" si="22"/>
        <v>0</v>
      </c>
      <c r="Y301" s="108">
        <f t="shared" si="20"/>
        <v>0</v>
      </c>
      <c r="Z301" s="108"/>
    </row>
    <row r="302" spans="1:26" x14ac:dyDescent="0.25">
      <c r="A302" s="91" t="str">
        <f>IF(O302="","",SUBTOTAL(3,$O$7:O302))</f>
        <v/>
      </c>
      <c r="B302" s="91"/>
      <c r="C302" s="86"/>
      <c r="D302" s="93"/>
      <c r="E302" s="93"/>
      <c r="F302" s="93"/>
      <c r="G302" s="93"/>
      <c r="H302" s="93"/>
      <c r="I302" s="93"/>
      <c r="J302" s="93" t="s">
        <v>1234</v>
      </c>
      <c r="K302" s="93"/>
      <c r="L302" s="93"/>
      <c r="M302" s="109"/>
      <c r="N302" s="109"/>
      <c r="O302" s="109"/>
      <c r="P302" s="109"/>
      <c r="Q302" s="109"/>
      <c r="R302" s="109"/>
      <c r="S302" s="167"/>
      <c r="T302" s="109"/>
      <c r="U302" s="109"/>
      <c r="V302" s="167"/>
      <c r="W302" s="93"/>
      <c r="X302" s="167">
        <f t="shared" si="22"/>
        <v>0</v>
      </c>
      <c r="Y302" s="109">
        <f t="shared" si="20"/>
        <v>0</v>
      </c>
      <c r="Z302" s="109"/>
    </row>
    <row r="303" spans="1:26" ht="28.5" x14ac:dyDescent="0.25">
      <c r="A303" s="67" t="str">
        <f>IF(O303="","",SUBTOTAL(3,$O$7:O303))</f>
        <v/>
      </c>
      <c r="B303" s="64">
        <v>3</v>
      </c>
      <c r="C303" s="68" t="s">
        <v>1235</v>
      </c>
      <c r="D303" s="69"/>
      <c r="E303" s="69"/>
      <c r="F303" s="69"/>
      <c r="G303" s="69"/>
      <c r="H303" s="69"/>
      <c r="I303" s="69"/>
      <c r="J303" s="69"/>
      <c r="K303" s="69"/>
      <c r="L303" s="69"/>
      <c r="M303" s="105"/>
      <c r="N303" s="105"/>
      <c r="O303" s="105"/>
      <c r="P303" s="105"/>
      <c r="Q303" s="105"/>
      <c r="R303" s="105"/>
      <c r="S303" s="106"/>
      <c r="T303" s="105"/>
      <c r="U303" s="105"/>
      <c r="V303" s="106"/>
      <c r="W303" s="69"/>
      <c r="X303" s="106">
        <f t="shared" si="22"/>
        <v>0</v>
      </c>
      <c r="Y303" s="105">
        <f t="shared" si="20"/>
        <v>0</v>
      </c>
      <c r="Z303" s="105"/>
    </row>
    <row r="304" spans="1:26" ht="195" x14ac:dyDescent="0.25">
      <c r="A304" s="67">
        <f>IF(O304="","",SUBTOTAL(3,$O$7:O304))</f>
        <v>80</v>
      </c>
      <c r="B304" s="67"/>
      <c r="C304" s="73" t="s">
        <v>1236</v>
      </c>
      <c r="D304" s="69"/>
      <c r="E304" s="69" t="s">
        <v>334</v>
      </c>
      <c r="F304" s="69" t="s">
        <v>12</v>
      </c>
      <c r="G304" s="69" t="s">
        <v>387</v>
      </c>
      <c r="H304" s="69">
        <v>977</v>
      </c>
      <c r="I304" s="69">
        <v>963</v>
      </c>
      <c r="J304" s="69" t="s">
        <v>1237</v>
      </c>
      <c r="K304" s="69"/>
      <c r="L304" s="69">
        <f>[7]TH!$H$259</f>
        <v>74600</v>
      </c>
      <c r="M304" s="105">
        <v>38220</v>
      </c>
      <c r="N304" s="105">
        <f>I304*M304</f>
        <v>36805860</v>
      </c>
      <c r="O304" s="105">
        <f>[8]TH!$F$172</f>
        <v>38220</v>
      </c>
      <c r="P304" s="105">
        <f>'[9]Lớp 2'!$I$318</f>
        <v>193000</v>
      </c>
      <c r="Q304" s="105">
        <f>[10]L2!$I$304</f>
        <v>183800</v>
      </c>
      <c r="R304" s="105">
        <v>350000</v>
      </c>
      <c r="S304" s="106"/>
      <c r="T304" s="105"/>
      <c r="U304" s="105">
        <v>151000</v>
      </c>
      <c r="V304" s="106"/>
      <c r="W304" s="69"/>
      <c r="X304" s="106">
        <f t="shared" si="22"/>
        <v>38220</v>
      </c>
      <c r="Y304" s="105">
        <f t="shared" si="20"/>
        <v>36805860</v>
      </c>
      <c r="Z304" s="105"/>
    </row>
    <row r="305" spans="1:26" x14ac:dyDescent="0.25">
      <c r="A305" s="67" t="str">
        <f>IF(O305="","",SUBTOTAL(3,$O$7:O305))</f>
        <v/>
      </c>
      <c r="B305" s="67" t="s">
        <v>44</v>
      </c>
      <c r="C305" s="68" t="s">
        <v>62</v>
      </c>
      <c r="D305" s="64"/>
      <c r="E305" s="64"/>
      <c r="F305" s="64"/>
      <c r="G305" s="69"/>
      <c r="H305" s="70"/>
      <c r="I305" s="69"/>
      <c r="J305" s="66"/>
      <c r="K305" s="71"/>
      <c r="L305" s="72"/>
      <c r="M305" s="105"/>
      <c r="N305" s="105"/>
      <c r="O305" s="105"/>
      <c r="P305" s="105"/>
      <c r="Q305" s="106"/>
      <c r="R305" s="106"/>
      <c r="S305" s="106"/>
      <c r="T305" s="106"/>
      <c r="U305" s="106"/>
      <c r="V305" s="106"/>
      <c r="W305" s="69"/>
      <c r="X305" s="106">
        <f t="shared" si="22"/>
        <v>0</v>
      </c>
      <c r="Y305" s="106">
        <f t="shared" si="20"/>
        <v>0</v>
      </c>
      <c r="Z305" s="106"/>
    </row>
    <row r="306" spans="1:26" ht="28.5" x14ac:dyDescent="0.25">
      <c r="A306" s="67" t="str">
        <f>IF(O306="","",SUBTOTAL(3,$O$7:O306))</f>
        <v/>
      </c>
      <c r="B306" s="67">
        <v>1</v>
      </c>
      <c r="C306" s="68" t="s">
        <v>1235</v>
      </c>
      <c r="D306" s="64"/>
      <c r="E306" s="64"/>
      <c r="F306" s="64"/>
      <c r="G306" s="69"/>
      <c r="H306" s="70"/>
      <c r="I306" s="69"/>
      <c r="J306" s="66"/>
      <c r="K306" s="71"/>
      <c r="L306" s="72"/>
      <c r="M306" s="105"/>
      <c r="N306" s="105"/>
      <c r="O306" s="105"/>
      <c r="P306" s="105"/>
      <c r="Q306" s="106"/>
      <c r="R306" s="106"/>
      <c r="S306" s="106"/>
      <c r="T306" s="106"/>
      <c r="U306" s="106"/>
      <c r="V306" s="106"/>
      <c r="W306" s="69"/>
      <c r="X306" s="106">
        <f t="shared" si="22"/>
        <v>0</v>
      </c>
      <c r="Y306" s="106">
        <f t="shared" si="20"/>
        <v>0</v>
      </c>
      <c r="Z306" s="106"/>
    </row>
    <row r="307" spans="1:26" ht="60" x14ac:dyDescent="0.25">
      <c r="A307" s="67">
        <f>IF(O307="","",SUBTOTAL(3,$O$7:O307))</f>
        <v>81</v>
      </c>
      <c r="B307" s="67"/>
      <c r="C307" s="388" t="s">
        <v>1238</v>
      </c>
      <c r="D307" s="67"/>
      <c r="E307" s="67" t="s">
        <v>334</v>
      </c>
      <c r="F307" s="67" t="s">
        <v>12</v>
      </c>
      <c r="G307" s="69" t="s">
        <v>387</v>
      </c>
      <c r="H307" s="70">
        <v>390</v>
      </c>
      <c r="I307" s="69">
        <v>378</v>
      </c>
      <c r="J307" s="76" t="s">
        <v>1239</v>
      </c>
      <c r="K307" s="69"/>
      <c r="L307" s="74">
        <f>[7]TH!$H$262</f>
        <v>744600</v>
      </c>
      <c r="M307" s="105">
        <v>264600</v>
      </c>
      <c r="N307" s="105">
        <f t="shared" ref="N307:N309" si="24">I307*M307</f>
        <v>100018800</v>
      </c>
      <c r="O307" s="111">
        <f>[8]TH!$F$175</f>
        <v>264600</v>
      </c>
      <c r="P307" s="105">
        <f>'[9]Lớp 2'!$I$323</f>
        <v>690000</v>
      </c>
      <c r="Q307" s="106">
        <f>[10]L2!$I$309</f>
        <v>719000</v>
      </c>
      <c r="R307" s="106"/>
      <c r="S307" s="106"/>
      <c r="T307" s="106"/>
      <c r="U307" s="106">
        <v>396000</v>
      </c>
      <c r="V307" s="106"/>
      <c r="W307" s="69"/>
      <c r="X307" s="106">
        <f t="shared" si="22"/>
        <v>264600</v>
      </c>
      <c r="Y307" s="106">
        <f t="shared" si="20"/>
        <v>100018800</v>
      </c>
      <c r="Z307" s="106"/>
    </row>
    <row r="308" spans="1:26" ht="45" x14ac:dyDescent="0.25">
      <c r="A308" s="67">
        <f>IF(O308="","",SUBTOTAL(3,$O$7:O308))</f>
        <v>82</v>
      </c>
      <c r="B308" s="67"/>
      <c r="C308" s="389"/>
      <c r="D308" s="67"/>
      <c r="E308" s="67" t="s">
        <v>334</v>
      </c>
      <c r="F308" s="67" t="s">
        <v>12</v>
      </c>
      <c r="G308" s="69" t="s">
        <v>387</v>
      </c>
      <c r="H308" s="70">
        <v>1119</v>
      </c>
      <c r="I308" s="69">
        <v>1103</v>
      </c>
      <c r="J308" s="73" t="s">
        <v>1240</v>
      </c>
      <c r="K308" s="69"/>
      <c r="L308" s="74">
        <f>[7]TH!$H$263</f>
        <v>480440</v>
      </c>
      <c r="M308" s="105">
        <v>410000</v>
      </c>
      <c r="N308" s="105">
        <f t="shared" si="24"/>
        <v>452230000</v>
      </c>
      <c r="O308" s="105">
        <f>[8]TH!$F$176</f>
        <v>412440</v>
      </c>
      <c r="P308" s="105">
        <f>'[9]Lớp 2'!$I$326</f>
        <v>410000</v>
      </c>
      <c r="Q308" s="106">
        <f>[10]L2!$I$312</f>
        <v>440000</v>
      </c>
      <c r="R308" s="106"/>
      <c r="S308" s="106"/>
      <c r="T308" s="106"/>
      <c r="U308" s="106">
        <v>396000</v>
      </c>
      <c r="V308" s="106">
        <v>324000</v>
      </c>
      <c r="W308" s="69"/>
      <c r="X308" s="106">
        <f t="shared" si="22"/>
        <v>324000</v>
      </c>
      <c r="Y308" s="106">
        <f t="shared" si="20"/>
        <v>357372000</v>
      </c>
      <c r="Z308" s="106"/>
    </row>
    <row r="309" spans="1:26" ht="45" x14ac:dyDescent="0.25">
      <c r="A309" s="67">
        <f>IF(O309="","",SUBTOTAL(3,$O$7:O309))</f>
        <v>83</v>
      </c>
      <c r="B309" s="67"/>
      <c r="C309" s="390"/>
      <c r="D309" s="67"/>
      <c r="E309" s="67" t="s">
        <v>334</v>
      </c>
      <c r="F309" s="67" t="s">
        <v>12</v>
      </c>
      <c r="G309" s="69" t="s">
        <v>387</v>
      </c>
      <c r="H309" s="70">
        <v>380</v>
      </c>
      <c r="I309" s="69">
        <v>378</v>
      </c>
      <c r="J309" s="73" t="s">
        <v>906</v>
      </c>
      <c r="K309" s="69"/>
      <c r="L309" s="74">
        <f>[7]TH!$H$264</f>
        <v>444180</v>
      </c>
      <c r="M309" s="105">
        <v>485100</v>
      </c>
      <c r="N309" s="105">
        <f t="shared" si="24"/>
        <v>183367800</v>
      </c>
      <c r="O309" s="105">
        <f>[8]TH!$F$177</f>
        <v>485100</v>
      </c>
      <c r="P309" s="105">
        <f>'[9]Lớp 2'!$I$327</f>
        <v>500000</v>
      </c>
      <c r="Q309" s="106">
        <f>[10]L2!$I$313</f>
        <v>515000</v>
      </c>
      <c r="R309" s="106"/>
      <c r="S309" s="106"/>
      <c r="T309" s="106"/>
      <c r="U309" s="106">
        <v>440000</v>
      </c>
      <c r="V309" s="106">
        <v>360000</v>
      </c>
      <c r="W309" s="69"/>
      <c r="X309" s="106">
        <f t="shared" si="22"/>
        <v>360000</v>
      </c>
      <c r="Y309" s="106">
        <f t="shared" si="20"/>
        <v>136080000</v>
      </c>
      <c r="Z309" s="106"/>
    </row>
    <row r="310" spans="1:26" x14ac:dyDescent="0.25">
      <c r="A310" s="391" t="s">
        <v>935</v>
      </c>
      <c r="B310" s="392"/>
      <c r="C310" s="392"/>
      <c r="D310" s="392"/>
      <c r="E310" s="392"/>
      <c r="F310" s="392"/>
      <c r="G310" s="392"/>
      <c r="H310" s="392"/>
      <c r="I310" s="392"/>
      <c r="J310" s="73"/>
      <c r="K310" s="69"/>
      <c r="L310" s="77"/>
      <c r="M310" s="112"/>
      <c r="N310" s="112">
        <f t="shared" ref="N310:Y310" si="25">SUM(N7:N309)</f>
        <v>31061986769</v>
      </c>
      <c r="O310" s="112"/>
      <c r="P310" s="112"/>
      <c r="Q310" s="112"/>
      <c r="R310" s="112"/>
      <c r="S310" s="113"/>
      <c r="T310" s="112"/>
      <c r="U310" s="112"/>
      <c r="V310" s="113"/>
      <c r="W310" s="112"/>
      <c r="X310" s="112"/>
      <c r="Y310" s="112">
        <f t="shared" si="25"/>
        <v>20618614909</v>
      </c>
      <c r="Z310" s="112"/>
    </row>
  </sheetData>
  <autoFilter ref="A4:Z310" xr:uid="{00000000-0009-0000-0000-000002000000}">
    <filterColumn colId="3" showButton="0"/>
    <filterColumn colId="12" showButton="0"/>
    <filterColumn colId="14" showButton="0"/>
    <filterColumn colId="15" showButton="0"/>
    <filterColumn colId="17" showButton="0"/>
    <filterColumn colId="18" showButton="0"/>
    <filterColumn colId="19" showButton="0"/>
    <filterColumn colId="20" showButton="0"/>
    <filterColumn colId="21" showButton="0"/>
    <filterColumn colId="23" showButton="0"/>
  </autoFilter>
  <mergeCells count="19">
    <mergeCell ref="C307:C309"/>
    <mergeCell ref="A310:I310"/>
    <mergeCell ref="M4:N4"/>
    <mergeCell ref="O4:Q4"/>
    <mergeCell ref="Z39:Z41"/>
    <mergeCell ref="Z47:Z51"/>
    <mergeCell ref="Z45:Z46"/>
    <mergeCell ref="X4:Y4"/>
    <mergeCell ref="Z4:Z5"/>
    <mergeCell ref="Z56:Z59"/>
    <mergeCell ref="Z60:Z64"/>
    <mergeCell ref="A2:W2"/>
    <mergeCell ref="A3:W3"/>
    <mergeCell ref="C4:C5"/>
    <mergeCell ref="D4:E4"/>
    <mergeCell ref="F4:F5"/>
    <mergeCell ref="I4:I5"/>
    <mergeCell ref="J4:J5"/>
    <mergeCell ref="R4:W4"/>
  </mergeCells>
  <printOptions horizontalCentered="1"/>
  <pageMargins left="0.11811023622047245" right="0.11811023622047245" top="0.19685039370078741" bottom="0.11811023622047245" header="0.31496062992125984" footer="0.31496062992125984"/>
  <pageSetup paperSize="9" scale="4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D891"/>
  <sheetViews>
    <sheetView topLeftCell="B1" zoomScaleNormal="100" workbookViewId="0">
      <pane xSplit="11" ySplit="4" topLeftCell="M814" activePane="bottomRight" state="frozen"/>
      <selection activeCell="AA5" sqref="AA5"/>
      <selection pane="topRight" activeCell="AA5" sqref="AA5"/>
      <selection pane="bottomLeft" activeCell="AA5" sqref="AA5"/>
      <selection pane="bottomRight" activeCell="AA5" sqref="AA5"/>
    </sheetView>
  </sheetViews>
  <sheetFormatPr defaultColWidth="9" defaultRowHeight="12.75" x14ac:dyDescent="0.2"/>
  <cols>
    <col min="1" max="1" width="2.375" style="118" hidden="1" customWidth="1"/>
    <col min="2" max="2" width="3.5" style="118" customWidth="1"/>
    <col min="3" max="3" width="3" style="121" bestFit="1" customWidth="1"/>
    <col min="4" max="4" width="27.375" style="121" customWidth="1"/>
    <col min="5" max="5" width="3.125" style="121" bestFit="1" customWidth="1"/>
    <col min="6" max="6" width="3" style="121" bestFit="1" customWidth="1"/>
    <col min="7" max="7" width="5.625" style="121" bestFit="1" customWidth="1"/>
    <col min="8" max="8" width="8.75" style="121" hidden="1" customWidth="1"/>
    <col min="9" max="9" width="6.25" style="121" bestFit="1" customWidth="1"/>
    <col min="10" max="10" width="6.875" style="121" hidden="1" customWidth="1"/>
    <col min="11" max="11" width="54.125" style="121" customWidth="1"/>
    <col min="12" max="12" width="8.375" style="121" hidden="1" customWidth="1"/>
    <col min="13" max="13" width="8.375" style="121" customWidth="1"/>
    <col min="14" max="14" width="16.75" style="121" customWidth="1"/>
    <col min="15" max="15" width="9.5" style="121" customWidth="1"/>
    <col min="16" max="16" width="7.875" style="121" customWidth="1"/>
    <col min="17" max="17" width="8.125" style="121" customWidth="1"/>
    <col min="18" max="18" width="12" style="164" bestFit="1" customWidth="1"/>
    <col min="19" max="19" width="11.125" style="164" bestFit="1" customWidth="1"/>
    <col min="20" max="21" width="12" style="164" bestFit="1" customWidth="1"/>
    <col min="22" max="22" width="11.125" style="164" bestFit="1" customWidth="1"/>
    <col min="23" max="23" width="11.125" style="194" customWidth="1"/>
    <col min="24" max="24" width="13.75" style="284" customWidth="1"/>
    <col min="25" max="25" width="12" style="164" bestFit="1" customWidth="1"/>
    <col min="26" max="26" width="10.625" style="164" customWidth="1"/>
    <col min="27" max="27" width="30.875" style="205" customWidth="1"/>
    <col min="28" max="28" width="13.5" style="119" customWidth="1"/>
    <col min="29" max="29" width="17.125" style="119" customWidth="1"/>
    <col min="30" max="30" width="23.25" style="165" customWidth="1"/>
    <col min="31" max="16384" width="9" style="121"/>
  </cols>
  <sheetData>
    <row r="1" spans="2:30" ht="27.75" customHeight="1" x14ac:dyDescent="0.2">
      <c r="B1" s="403" t="s">
        <v>933</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row>
    <row r="2" spans="2:30" ht="23.25" customHeight="1" x14ac:dyDescent="0.2">
      <c r="B2" s="170"/>
      <c r="C2" s="170"/>
      <c r="D2" s="170"/>
      <c r="E2" s="170"/>
      <c r="F2" s="170"/>
      <c r="G2" s="170"/>
      <c r="H2" s="170"/>
      <c r="I2" s="170"/>
      <c r="J2" s="170"/>
      <c r="K2" s="170"/>
      <c r="L2" s="170"/>
      <c r="M2" s="170"/>
      <c r="N2" s="170"/>
      <c r="O2" s="170"/>
      <c r="P2" s="170"/>
      <c r="Q2" s="170"/>
      <c r="R2" s="170"/>
      <c r="S2" s="170"/>
      <c r="T2" s="181"/>
      <c r="U2" s="170"/>
      <c r="V2" s="170"/>
      <c r="W2" s="181"/>
      <c r="X2" s="263"/>
      <c r="Y2" s="170"/>
      <c r="Z2" s="170"/>
      <c r="AA2" s="195"/>
      <c r="AD2" s="120"/>
    </row>
    <row r="3" spans="2:30" ht="92.25" customHeight="1" x14ac:dyDescent="0.2">
      <c r="B3" s="400" t="s">
        <v>928</v>
      </c>
      <c r="C3" s="400" t="s">
        <v>0</v>
      </c>
      <c r="D3" s="400" t="s">
        <v>327</v>
      </c>
      <c r="E3" s="404" t="s">
        <v>328</v>
      </c>
      <c r="F3" s="405"/>
      <c r="G3" s="122" t="s">
        <v>1</v>
      </c>
      <c r="H3" s="122" t="s">
        <v>943</v>
      </c>
      <c r="I3" s="122" t="s">
        <v>329</v>
      </c>
      <c r="J3" s="122" t="s">
        <v>931</v>
      </c>
      <c r="K3" s="400" t="s">
        <v>330</v>
      </c>
      <c r="L3" s="122" t="s">
        <v>944</v>
      </c>
      <c r="M3" s="408" t="s">
        <v>1241</v>
      </c>
      <c r="N3" s="409"/>
      <c r="O3" s="411" t="s">
        <v>1243</v>
      </c>
      <c r="P3" s="412"/>
      <c r="Q3" s="412"/>
      <c r="R3" s="413"/>
      <c r="S3" s="406" t="s">
        <v>1253</v>
      </c>
      <c r="T3" s="410"/>
      <c r="U3" s="410"/>
      <c r="V3" s="410"/>
      <c r="W3" s="410"/>
      <c r="X3" s="410"/>
      <c r="Y3" s="410"/>
      <c r="Z3" s="410"/>
      <c r="AA3" s="407"/>
      <c r="AB3" s="406" t="s">
        <v>1299</v>
      </c>
      <c r="AC3" s="407"/>
      <c r="AD3" s="414" t="s">
        <v>331</v>
      </c>
    </row>
    <row r="4" spans="2:30" ht="184.5" customHeight="1" x14ac:dyDescent="0.2">
      <c r="B4" s="402"/>
      <c r="C4" s="402"/>
      <c r="D4" s="402"/>
      <c r="E4" s="122" t="s">
        <v>332</v>
      </c>
      <c r="F4" s="122" t="s">
        <v>333</v>
      </c>
      <c r="G4" s="122"/>
      <c r="H4" s="122" t="s">
        <v>907</v>
      </c>
      <c r="I4" s="122"/>
      <c r="J4" s="122"/>
      <c r="K4" s="402"/>
      <c r="L4" s="122" t="s">
        <v>907</v>
      </c>
      <c r="M4" s="123" t="s">
        <v>1242</v>
      </c>
      <c r="N4" s="123" t="s">
        <v>946</v>
      </c>
      <c r="O4" s="124" t="s">
        <v>1247</v>
      </c>
      <c r="P4" s="124" t="s">
        <v>1245</v>
      </c>
      <c r="Q4" s="125" t="s">
        <v>1248</v>
      </c>
      <c r="R4" s="126" t="s">
        <v>1244</v>
      </c>
      <c r="S4" s="125" t="s">
        <v>1249</v>
      </c>
      <c r="T4" s="125" t="s">
        <v>1250</v>
      </c>
      <c r="U4" s="125" t="s">
        <v>1251</v>
      </c>
      <c r="V4" s="125" t="s">
        <v>1252</v>
      </c>
      <c r="W4" s="126" t="s">
        <v>1326</v>
      </c>
      <c r="X4" s="264" t="s">
        <v>1350</v>
      </c>
      <c r="Y4" s="125" t="s">
        <v>1254</v>
      </c>
      <c r="Z4" s="125" t="s">
        <v>1282</v>
      </c>
      <c r="AA4" s="125" t="s">
        <v>1304</v>
      </c>
      <c r="AB4" s="123" t="s">
        <v>1242</v>
      </c>
      <c r="AC4" s="123" t="s">
        <v>946</v>
      </c>
      <c r="AD4" s="414"/>
    </row>
    <row r="5" spans="2:30" x14ac:dyDescent="0.2">
      <c r="B5" s="127"/>
      <c r="C5" s="127"/>
      <c r="D5" s="127"/>
      <c r="E5" s="127"/>
      <c r="F5" s="127"/>
      <c r="G5" s="127"/>
      <c r="H5" s="127"/>
      <c r="I5" s="127"/>
      <c r="J5" s="127"/>
      <c r="K5" s="127"/>
      <c r="L5" s="127"/>
      <c r="M5" s="127"/>
      <c r="N5" s="127"/>
      <c r="O5" s="122"/>
      <c r="P5" s="122"/>
      <c r="Q5" s="122"/>
      <c r="R5" s="128"/>
      <c r="S5" s="129"/>
      <c r="T5" s="129"/>
      <c r="U5" s="129"/>
      <c r="V5" s="129"/>
      <c r="W5" s="182"/>
      <c r="X5" s="265"/>
      <c r="Y5" s="129"/>
      <c r="Z5" s="129"/>
      <c r="AA5" s="196"/>
      <c r="AB5" s="245"/>
      <c r="AC5" s="130"/>
      <c r="AD5" s="127"/>
    </row>
    <row r="6" spans="2:30" ht="34.5" customHeight="1" x14ac:dyDescent="0.2">
      <c r="B6" s="404" t="s">
        <v>1349</v>
      </c>
      <c r="C6" s="418"/>
      <c r="D6" s="405"/>
      <c r="E6" s="127"/>
      <c r="F6" s="127"/>
      <c r="G6" s="127"/>
      <c r="H6" s="127"/>
      <c r="I6" s="127"/>
      <c r="J6" s="127"/>
      <c r="K6" s="127"/>
      <c r="L6" s="127"/>
      <c r="M6" s="127"/>
      <c r="N6" s="127"/>
      <c r="O6" s="127"/>
      <c r="P6" s="127"/>
      <c r="Q6" s="127"/>
      <c r="R6" s="129"/>
      <c r="S6" s="129"/>
      <c r="T6" s="129"/>
      <c r="U6" s="129"/>
      <c r="V6" s="129"/>
      <c r="W6" s="182"/>
      <c r="X6" s="265"/>
      <c r="Y6" s="129"/>
      <c r="Z6" s="129"/>
      <c r="AA6" s="196"/>
      <c r="AC6" s="207"/>
      <c r="AD6" s="127"/>
    </row>
    <row r="7" spans="2:30" ht="15.75" x14ac:dyDescent="0.2">
      <c r="B7" s="131"/>
      <c r="C7" s="131"/>
      <c r="D7" s="127" t="s">
        <v>2</v>
      </c>
      <c r="E7" s="168"/>
      <c r="F7" s="168"/>
      <c r="G7" s="168"/>
      <c r="H7" s="97"/>
      <c r="I7" s="168"/>
      <c r="J7" s="168"/>
      <c r="K7" s="97"/>
      <c r="L7" s="97"/>
      <c r="M7" s="97"/>
      <c r="N7" s="97"/>
      <c r="O7" s="97"/>
      <c r="P7" s="97"/>
      <c r="Q7" s="132"/>
      <c r="R7" s="133"/>
      <c r="S7" s="133"/>
      <c r="T7" s="133"/>
      <c r="U7" s="133"/>
      <c r="V7" s="133"/>
      <c r="W7" s="183"/>
      <c r="X7" s="266"/>
      <c r="Y7" s="133"/>
      <c r="Z7" s="133"/>
      <c r="AA7" s="97"/>
      <c r="AB7" s="97"/>
      <c r="AC7" s="97"/>
      <c r="AD7" s="97"/>
    </row>
    <row r="8" spans="2:30" ht="25.5" customHeight="1" x14ac:dyDescent="0.2">
      <c r="B8" s="134">
        <f>IF(O8="","",SUBTOTAL(3,$O$8:O8))</f>
        <v>1</v>
      </c>
      <c r="C8" s="135"/>
      <c r="D8" s="136" t="s">
        <v>3</v>
      </c>
      <c r="E8" s="136"/>
      <c r="F8" s="136" t="s">
        <v>334</v>
      </c>
      <c r="G8" s="136" t="s">
        <v>4</v>
      </c>
      <c r="H8" s="136"/>
      <c r="I8" s="136">
        <v>588</v>
      </c>
      <c r="J8" s="172"/>
      <c r="K8" s="97" t="s">
        <v>335</v>
      </c>
      <c r="L8" s="98"/>
      <c r="M8" s="98">
        <v>20000</v>
      </c>
      <c r="N8" s="98">
        <f>I8*M8</f>
        <v>11760000</v>
      </c>
      <c r="O8" s="98">
        <f>+'[2]TH lop 6'!$E$9</f>
        <v>20000</v>
      </c>
      <c r="P8" s="82">
        <f>'[3]Lớp 6'!$I$12</f>
        <v>30000</v>
      </c>
      <c r="Q8" s="82"/>
      <c r="R8" s="82">
        <f>[4]L6!$I$9</f>
        <v>32400</v>
      </c>
      <c r="S8" s="82"/>
      <c r="T8" s="82"/>
      <c r="U8" s="82"/>
      <c r="V8" s="82"/>
      <c r="W8" s="184"/>
      <c r="X8" s="267"/>
      <c r="Y8" s="82">
        <v>44000</v>
      </c>
      <c r="Z8" s="82">
        <v>39600</v>
      </c>
      <c r="AA8" s="97"/>
      <c r="AB8" s="98">
        <v>20000</v>
      </c>
      <c r="AC8" s="98">
        <f>AB8*I8</f>
        <v>11760000</v>
      </c>
      <c r="AD8" s="97"/>
    </row>
    <row r="9" spans="2:30" ht="25.5" customHeight="1" x14ac:dyDescent="0.2">
      <c r="B9" s="137" t="str">
        <f>IF(O9="","",SUBTOTAL(3,$O$8:O9))</f>
        <v/>
      </c>
      <c r="C9" s="138"/>
      <c r="D9" s="139"/>
      <c r="E9" s="139"/>
      <c r="F9" s="139"/>
      <c r="G9" s="139"/>
      <c r="H9" s="139"/>
      <c r="I9" s="139"/>
      <c r="J9" s="173"/>
      <c r="K9" s="99" t="s">
        <v>336</v>
      </c>
      <c r="L9" s="100"/>
      <c r="M9" s="100"/>
      <c r="N9" s="100"/>
      <c r="O9" s="100"/>
      <c r="P9" s="83"/>
      <c r="Q9" s="83"/>
      <c r="R9" s="83"/>
      <c r="S9" s="83"/>
      <c r="T9" s="83"/>
      <c r="U9" s="83"/>
      <c r="V9" s="83"/>
      <c r="W9" s="185"/>
      <c r="X9" s="268"/>
      <c r="Y9" s="83"/>
      <c r="Z9" s="83"/>
      <c r="AA9" s="99"/>
      <c r="AB9" s="100"/>
      <c r="AC9" s="100"/>
      <c r="AD9" s="99"/>
    </row>
    <row r="10" spans="2:30" ht="25.5" customHeight="1" x14ac:dyDescent="0.2">
      <c r="B10" s="137" t="str">
        <f>IF(O10="","",SUBTOTAL(3,$O$8:O10))</f>
        <v/>
      </c>
      <c r="C10" s="138"/>
      <c r="D10" s="139"/>
      <c r="E10" s="139"/>
      <c r="F10" s="139"/>
      <c r="G10" s="139"/>
      <c r="H10" s="139"/>
      <c r="I10" s="139"/>
      <c r="J10" s="173"/>
      <c r="K10" s="99" t="s">
        <v>337</v>
      </c>
      <c r="L10" s="100"/>
      <c r="M10" s="100"/>
      <c r="N10" s="100"/>
      <c r="O10" s="100"/>
      <c r="P10" s="83"/>
      <c r="Q10" s="83"/>
      <c r="R10" s="83"/>
      <c r="S10" s="83"/>
      <c r="T10" s="83"/>
      <c r="U10" s="83"/>
      <c r="V10" s="83"/>
      <c r="W10" s="185"/>
      <c r="X10" s="268"/>
      <c r="Y10" s="83"/>
      <c r="Z10" s="83"/>
      <c r="AA10" s="99"/>
      <c r="AB10" s="100"/>
      <c r="AC10" s="100"/>
      <c r="AD10" s="99"/>
    </row>
    <row r="11" spans="2:30" ht="38.25" customHeight="1" x14ac:dyDescent="0.2">
      <c r="B11" s="137" t="str">
        <f>IF(O11="","",SUBTOTAL(3,$O$8:O11))</f>
        <v/>
      </c>
      <c r="C11" s="138"/>
      <c r="D11" s="139"/>
      <c r="E11" s="139"/>
      <c r="F11" s="139"/>
      <c r="G11" s="139"/>
      <c r="H11" s="139"/>
      <c r="I11" s="139"/>
      <c r="J11" s="173"/>
      <c r="K11" s="99" t="s">
        <v>338</v>
      </c>
      <c r="L11" s="100"/>
      <c r="M11" s="100"/>
      <c r="N11" s="100"/>
      <c r="O11" s="100"/>
      <c r="P11" s="83"/>
      <c r="Q11" s="83"/>
      <c r="R11" s="83"/>
      <c r="S11" s="83"/>
      <c r="T11" s="83"/>
      <c r="U11" s="83"/>
      <c r="V11" s="83"/>
      <c r="W11" s="185"/>
      <c r="X11" s="268"/>
      <c r="Y11" s="83"/>
      <c r="Z11" s="83"/>
      <c r="AA11" s="99"/>
      <c r="AB11" s="100"/>
      <c r="AC11" s="100"/>
      <c r="AD11" s="99"/>
    </row>
    <row r="12" spans="2:30" ht="25.5" customHeight="1" x14ac:dyDescent="0.2">
      <c r="B12" s="137" t="str">
        <f>IF(O12="","",SUBTOTAL(3,$O$8:O12))</f>
        <v/>
      </c>
      <c r="C12" s="140"/>
      <c r="D12" s="141"/>
      <c r="E12" s="141"/>
      <c r="F12" s="141"/>
      <c r="G12" s="141"/>
      <c r="H12" s="141"/>
      <c r="I12" s="141"/>
      <c r="J12" s="174"/>
      <c r="K12" s="101" t="s">
        <v>339</v>
      </c>
      <c r="L12" s="102"/>
      <c r="M12" s="102"/>
      <c r="N12" s="102"/>
      <c r="O12" s="102"/>
      <c r="P12" s="81"/>
      <c r="Q12" s="81"/>
      <c r="R12" s="81"/>
      <c r="S12" s="81"/>
      <c r="T12" s="81"/>
      <c r="U12" s="81"/>
      <c r="V12" s="81"/>
      <c r="W12" s="186"/>
      <c r="X12" s="269"/>
      <c r="Y12" s="81"/>
      <c r="Z12" s="81"/>
      <c r="AA12" s="101"/>
      <c r="AB12" s="102"/>
      <c r="AC12" s="102"/>
      <c r="AD12" s="101"/>
    </row>
    <row r="13" spans="2:30" ht="63.75" x14ac:dyDescent="0.2">
      <c r="B13" s="137">
        <f>IF(O13="","",SUBTOTAL(3,$O$8:O13))</f>
        <v>2</v>
      </c>
      <c r="C13" s="142"/>
      <c r="D13" s="87" t="s">
        <v>5</v>
      </c>
      <c r="E13" s="169" t="s">
        <v>334</v>
      </c>
      <c r="F13" s="169" t="s">
        <v>334</v>
      </c>
      <c r="G13" s="169" t="s">
        <v>4</v>
      </c>
      <c r="H13" s="87"/>
      <c r="I13" s="169">
        <v>242</v>
      </c>
      <c r="J13" s="169"/>
      <c r="K13" s="101" t="s">
        <v>340</v>
      </c>
      <c r="L13" s="61"/>
      <c r="M13" s="61">
        <v>3500000</v>
      </c>
      <c r="N13" s="61">
        <f t="shared" ref="N13:N72" si="0">I13*M13</f>
        <v>847000000</v>
      </c>
      <c r="O13" s="61">
        <f>+'[2]TH lop 6'!$E$10</f>
        <v>3500000</v>
      </c>
      <c r="P13" s="31">
        <f>'[3]Lớp 6'!$I$17</f>
        <v>4150000</v>
      </c>
      <c r="Q13" s="31"/>
      <c r="R13" s="31">
        <f>+[4]L6!$I$14</f>
        <v>4550000</v>
      </c>
      <c r="S13" s="31"/>
      <c r="T13" s="31"/>
      <c r="U13" s="31"/>
      <c r="V13" s="31"/>
      <c r="W13" s="187"/>
      <c r="X13" s="270">
        <v>3950000</v>
      </c>
      <c r="Y13" s="31">
        <v>4290000</v>
      </c>
      <c r="Z13" s="31">
        <v>3950000</v>
      </c>
      <c r="AA13" s="87"/>
      <c r="AB13" s="61">
        <v>3500000</v>
      </c>
      <c r="AC13" s="61">
        <f t="shared" ref="AC13:AC30" si="1">AB13*I13</f>
        <v>847000000</v>
      </c>
      <c r="AD13" s="101"/>
    </row>
    <row r="14" spans="2:30" ht="171.75" customHeight="1" x14ac:dyDescent="0.2">
      <c r="B14" s="137">
        <f>IF(O14="","",SUBTOTAL(3,$O$8:O14))</f>
        <v>3</v>
      </c>
      <c r="C14" s="142"/>
      <c r="D14" s="87" t="s">
        <v>6</v>
      </c>
      <c r="E14" s="169" t="s">
        <v>334</v>
      </c>
      <c r="F14" s="169"/>
      <c r="G14" s="169" t="s">
        <v>4</v>
      </c>
      <c r="H14" s="87"/>
      <c r="I14" s="169">
        <v>223</v>
      </c>
      <c r="J14" s="169"/>
      <c r="K14" s="87" t="s">
        <v>341</v>
      </c>
      <c r="L14" s="61"/>
      <c r="M14" s="61">
        <v>3200000</v>
      </c>
      <c r="N14" s="61">
        <f t="shared" si="0"/>
        <v>713600000</v>
      </c>
      <c r="O14" s="61">
        <f>+'[2]TH lop 6'!$E$11</f>
        <v>7000000</v>
      </c>
      <c r="P14" s="31">
        <f>'[3]Lớp 6'!$I$18</f>
        <v>3200000</v>
      </c>
      <c r="Q14" s="31"/>
      <c r="R14" s="31">
        <f>+[4]L6!$I$15</f>
        <v>3801600</v>
      </c>
      <c r="S14" s="31"/>
      <c r="T14" s="31"/>
      <c r="U14" s="31"/>
      <c r="V14" s="31"/>
      <c r="W14" s="187"/>
      <c r="X14" s="270"/>
      <c r="Y14" s="31">
        <v>4290000</v>
      </c>
      <c r="Z14" s="31">
        <v>3100000</v>
      </c>
      <c r="AA14" s="175" t="s">
        <v>1283</v>
      </c>
      <c r="AB14" s="61">
        <v>3200000</v>
      </c>
      <c r="AC14" s="61">
        <f t="shared" si="1"/>
        <v>713600000</v>
      </c>
      <c r="AD14" s="87" t="s">
        <v>1300</v>
      </c>
    </row>
    <row r="15" spans="2:30" ht="89.25" x14ac:dyDescent="0.2">
      <c r="B15" s="137">
        <f>IF(O15="","",SUBTOTAL(3,$O$8:O15))</f>
        <v>4</v>
      </c>
      <c r="C15" s="142"/>
      <c r="D15" s="87" t="s">
        <v>7</v>
      </c>
      <c r="E15" s="169" t="s">
        <v>334</v>
      </c>
      <c r="F15" s="169" t="s">
        <v>334</v>
      </c>
      <c r="G15" s="169" t="s">
        <v>4</v>
      </c>
      <c r="H15" s="87"/>
      <c r="I15" s="169">
        <v>7955</v>
      </c>
      <c r="J15" s="169"/>
      <c r="K15" s="87" t="s">
        <v>342</v>
      </c>
      <c r="L15" s="61"/>
      <c r="M15" s="61">
        <v>6000</v>
      </c>
      <c r="N15" s="61">
        <f t="shared" si="0"/>
        <v>47730000</v>
      </c>
      <c r="O15" s="61">
        <f>+'[2]TH lop 6'!$E$12</f>
        <v>6804</v>
      </c>
      <c r="P15" s="31">
        <f>'[3]Lớp 6'!$I$19</f>
        <v>6000</v>
      </c>
      <c r="Q15" s="31"/>
      <c r="R15" s="31">
        <f>+[4]L6!$I$16</f>
        <v>7600</v>
      </c>
      <c r="S15" s="31"/>
      <c r="T15" s="31"/>
      <c r="U15" s="31"/>
      <c r="V15" s="31"/>
      <c r="W15" s="187">
        <v>4200</v>
      </c>
      <c r="X15" s="270"/>
      <c r="Y15" s="31">
        <v>12000</v>
      </c>
      <c r="Z15" s="31">
        <v>7000</v>
      </c>
      <c r="AA15" s="175" t="s">
        <v>1327</v>
      </c>
      <c r="AB15" s="61">
        <f>MIN(O15:Z15)</f>
        <v>4200</v>
      </c>
      <c r="AC15" s="61">
        <f t="shared" si="1"/>
        <v>33411000</v>
      </c>
      <c r="AD15" s="87"/>
    </row>
    <row r="16" spans="2:30" ht="63.75" x14ac:dyDescent="0.2">
      <c r="B16" s="137">
        <f>IF(O16="","",SUBTOTAL(3,$O$8:O16))</f>
        <v>5</v>
      </c>
      <c r="C16" s="142"/>
      <c r="D16" s="87" t="s">
        <v>8</v>
      </c>
      <c r="E16" s="169" t="s">
        <v>334</v>
      </c>
      <c r="F16" s="169"/>
      <c r="G16" s="169" t="s">
        <v>4</v>
      </c>
      <c r="H16" s="87"/>
      <c r="I16" s="169">
        <v>1514</v>
      </c>
      <c r="J16" s="169"/>
      <c r="K16" s="87" t="s">
        <v>343</v>
      </c>
      <c r="L16" s="61"/>
      <c r="M16" s="61">
        <v>44000</v>
      </c>
      <c r="N16" s="61">
        <f t="shared" si="0"/>
        <v>66616000</v>
      </c>
      <c r="O16" s="61">
        <f>+'[2]TH lop 6'!$E$13</f>
        <v>44100</v>
      </c>
      <c r="P16" s="31">
        <f>'[3]Lớp 6'!$I$20</f>
        <v>44000</v>
      </c>
      <c r="Q16" s="31"/>
      <c r="R16" s="31">
        <f>+[4]L6!$I$17</f>
        <v>50400</v>
      </c>
      <c r="S16" s="31"/>
      <c r="T16" s="31"/>
      <c r="U16" s="31"/>
      <c r="V16" s="31"/>
      <c r="W16" s="187"/>
      <c r="X16" s="270"/>
      <c r="Y16" s="31">
        <v>248000</v>
      </c>
      <c r="Z16" s="31">
        <v>32400</v>
      </c>
      <c r="AA16" s="175" t="s">
        <v>1284</v>
      </c>
      <c r="AB16" s="61">
        <v>32400</v>
      </c>
      <c r="AC16" s="61">
        <f t="shared" si="1"/>
        <v>49053600</v>
      </c>
      <c r="AD16" s="87"/>
    </row>
    <row r="17" spans="1:30" ht="76.5" customHeight="1" x14ac:dyDescent="0.2">
      <c r="B17" s="137">
        <f>IF(O17="","",SUBTOTAL(3,$O$8:O17))</f>
        <v>6</v>
      </c>
      <c r="C17" s="142"/>
      <c r="D17" s="87" t="s">
        <v>9</v>
      </c>
      <c r="E17" s="169" t="s">
        <v>334</v>
      </c>
      <c r="F17" s="169"/>
      <c r="G17" s="169" t="s">
        <v>4</v>
      </c>
      <c r="H17" s="87"/>
      <c r="I17" s="169">
        <v>223</v>
      </c>
      <c r="J17" s="169"/>
      <c r="K17" s="87" t="s">
        <v>344</v>
      </c>
      <c r="L17" s="61"/>
      <c r="M17" s="61">
        <v>727650</v>
      </c>
      <c r="N17" s="61">
        <f t="shared" si="0"/>
        <v>162265950</v>
      </c>
      <c r="O17" s="61">
        <f>+'[2]TH lop 6'!$E$14</f>
        <v>727650</v>
      </c>
      <c r="P17" s="31">
        <f>'[3]Lớp 6'!$I$21</f>
        <v>1050000</v>
      </c>
      <c r="Q17" s="31"/>
      <c r="R17" s="31">
        <f>+[4]L6!$I$18</f>
        <v>945000</v>
      </c>
      <c r="S17" s="31"/>
      <c r="T17" s="31"/>
      <c r="U17" s="31"/>
      <c r="V17" s="31"/>
      <c r="W17" s="187"/>
      <c r="X17" s="270"/>
      <c r="Y17" s="31">
        <v>1850000</v>
      </c>
      <c r="Z17" s="31">
        <v>780000</v>
      </c>
      <c r="AA17" s="175" t="s">
        <v>1285</v>
      </c>
      <c r="AB17" s="61">
        <v>727650</v>
      </c>
      <c r="AC17" s="61">
        <f t="shared" si="1"/>
        <v>162265950</v>
      </c>
      <c r="AD17" s="87"/>
    </row>
    <row r="18" spans="1:30" s="214" customFormat="1" ht="104.25" customHeight="1" x14ac:dyDescent="0.2">
      <c r="A18" s="208"/>
      <c r="B18" s="209">
        <f>IF(O18="","",SUBTOTAL(3,$O$8:O18))</f>
        <v>7</v>
      </c>
      <c r="C18" s="143"/>
      <c r="D18" s="144" t="s">
        <v>10</v>
      </c>
      <c r="E18" s="122" t="s">
        <v>334</v>
      </c>
      <c r="F18" s="122"/>
      <c r="G18" s="122" t="s">
        <v>4</v>
      </c>
      <c r="H18" s="144"/>
      <c r="I18" s="122">
        <v>156</v>
      </c>
      <c r="J18" s="122"/>
      <c r="K18" s="144" t="s">
        <v>345</v>
      </c>
      <c r="L18" s="210"/>
      <c r="M18" s="210">
        <v>1680000</v>
      </c>
      <c r="N18" s="210">
        <f t="shared" si="0"/>
        <v>262080000</v>
      </c>
      <c r="O18" s="210">
        <f>+'[2]TH lop 6'!$E$15</f>
        <v>1680000</v>
      </c>
      <c r="P18" s="211"/>
      <c r="Q18" s="211"/>
      <c r="R18" s="211"/>
      <c r="S18" s="211"/>
      <c r="T18" s="211"/>
      <c r="U18" s="211"/>
      <c r="V18" s="211"/>
      <c r="W18" s="212"/>
      <c r="X18" s="271"/>
      <c r="Y18" s="211">
        <v>2970000</v>
      </c>
      <c r="Z18" s="211">
        <v>1424000</v>
      </c>
      <c r="AA18" s="213" t="s">
        <v>1286</v>
      </c>
      <c r="AB18" s="210"/>
      <c r="AC18" s="210">
        <f t="shared" si="1"/>
        <v>0</v>
      </c>
      <c r="AD18" s="144" t="s">
        <v>1301</v>
      </c>
    </row>
    <row r="19" spans="1:30" s="214" customFormat="1" ht="153" x14ac:dyDescent="0.2">
      <c r="A19" s="208"/>
      <c r="B19" s="209">
        <f>IF(O19="","",SUBTOTAL(3,$O$8:O19))</f>
        <v>8</v>
      </c>
      <c r="C19" s="143"/>
      <c r="D19" s="144" t="s">
        <v>11</v>
      </c>
      <c r="E19" s="122" t="s">
        <v>334</v>
      </c>
      <c r="F19" s="122"/>
      <c r="G19" s="122" t="s">
        <v>12</v>
      </c>
      <c r="H19" s="144"/>
      <c r="I19" s="122">
        <v>130</v>
      </c>
      <c r="J19" s="122"/>
      <c r="K19" s="144" t="s">
        <v>1347</v>
      </c>
      <c r="L19" s="210"/>
      <c r="M19" s="210">
        <v>14500000</v>
      </c>
      <c r="N19" s="210">
        <f t="shared" si="0"/>
        <v>1885000000</v>
      </c>
      <c r="O19" s="210">
        <f>+'[2]TH lop 6'!$E$16</f>
        <v>14500000</v>
      </c>
      <c r="P19" s="211"/>
      <c r="Q19" s="211"/>
      <c r="R19" s="211"/>
      <c r="S19" s="211"/>
      <c r="T19" s="211">
        <v>6037000</v>
      </c>
      <c r="U19" s="211"/>
      <c r="V19" s="211"/>
      <c r="W19" s="212"/>
      <c r="X19" s="271"/>
      <c r="Y19" s="211">
        <v>10100000</v>
      </c>
      <c r="Z19" s="211">
        <v>15450000</v>
      </c>
      <c r="AA19" s="213" t="s">
        <v>1287</v>
      </c>
      <c r="AB19" s="210"/>
      <c r="AC19" s="210">
        <f t="shared" si="1"/>
        <v>0</v>
      </c>
      <c r="AD19" s="144" t="s">
        <v>1301</v>
      </c>
    </row>
    <row r="20" spans="1:30" s="214" customFormat="1" ht="12.75" customHeight="1" x14ac:dyDescent="0.2">
      <c r="A20" s="208"/>
      <c r="B20" s="209">
        <f>IF(O20="","",SUBTOTAL(3,$O$8:O20))</f>
        <v>9</v>
      </c>
      <c r="C20" s="215"/>
      <c r="D20" s="216" t="s">
        <v>13</v>
      </c>
      <c r="E20" s="216" t="s">
        <v>334</v>
      </c>
      <c r="F20" s="216"/>
      <c r="G20" s="216" t="s">
        <v>12</v>
      </c>
      <c r="H20" s="144"/>
      <c r="I20" s="216">
        <v>133</v>
      </c>
      <c r="J20" s="122"/>
      <c r="K20" s="196" t="s">
        <v>347</v>
      </c>
      <c r="L20" s="217"/>
      <c r="M20" s="217">
        <v>16000000</v>
      </c>
      <c r="N20" s="217">
        <f t="shared" si="0"/>
        <v>2128000000</v>
      </c>
      <c r="O20" s="217">
        <f>+'[2]TH lop 6'!$E$17</f>
        <v>16000000</v>
      </c>
      <c r="P20" s="218"/>
      <c r="Q20" s="218"/>
      <c r="R20" s="218"/>
      <c r="S20" s="218"/>
      <c r="T20" s="218"/>
      <c r="U20" s="218"/>
      <c r="V20" s="218"/>
      <c r="W20" s="219"/>
      <c r="X20" s="272"/>
      <c r="Y20" s="218">
        <v>18200000</v>
      </c>
      <c r="Z20" s="218">
        <v>19880000</v>
      </c>
      <c r="AA20" s="220" t="s">
        <v>1275</v>
      </c>
      <c r="AB20" s="217"/>
      <c r="AC20" s="217">
        <f t="shared" si="1"/>
        <v>0</v>
      </c>
      <c r="AD20" s="400" t="s">
        <v>1301</v>
      </c>
    </row>
    <row r="21" spans="1:30" s="214" customFormat="1" x14ac:dyDescent="0.2">
      <c r="A21" s="208"/>
      <c r="B21" s="209" t="str">
        <f>IF(O21="","",SUBTOTAL(3,$O$8:O21))</f>
        <v/>
      </c>
      <c r="C21" s="221"/>
      <c r="D21" s="222"/>
      <c r="E21" s="222"/>
      <c r="F21" s="222"/>
      <c r="G21" s="222"/>
      <c r="H21" s="144"/>
      <c r="I21" s="222"/>
      <c r="J21" s="122"/>
      <c r="K21" s="223" t="s">
        <v>348</v>
      </c>
      <c r="L21" s="224"/>
      <c r="M21" s="224"/>
      <c r="N21" s="224"/>
      <c r="O21" s="224"/>
      <c r="P21" s="225"/>
      <c r="Q21" s="225"/>
      <c r="R21" s="225"/>
      <c r="S21" s="225"/>
      <c r="T21" s="225"/>
      <c r="U21" s="225"/>
      <c r="V21" s="225"/>
      <c r="W21" s="226"/>
      <c r="X21" s="273"/>
      <c r="Y21" s="225"/>
      <c r="Z21" s="225"/>
      <c r="AA21" s="223"/>
      <c r="AB21" s="224"/>
      <c r="AC21" s="224">
        <f t="shared" si="1"/>
        <v>0</v>
      </c>
      <c r="AD21" s="401"/>
    </row>
    <row r="22" spans="1:30" s="214" customFormat="1" x14ac:dyDescent="0.2">
      <c r="A22" s="208"/>
      <c r="B22" s="209" t="str">
        <f>IF(O22="","",SUBTOTAL(3,$O$8:O22))</f>
        <v/>
      </c>
      <c r="C22" s="221"/>
      <c r="D22" s="222"/>
      <c r="E22" s="222"/>
      <c r="F22" s="222"/>
      <c r="G22" s="222"/>
      <c r="H22" s="144"/>
      <c r="I22" s="222"/>
      <c r="J22" s="122"/>
      <c r="K22" s="223" t="s">
        <v>349</v>
      </c>
      <c r="L22" s="224"/>
      <c r="M22" s="224"/>
      <c r="N22" s="224"/>
      <c r="O22" s="224"/>
      <c r="P22" s="225"/>
      <c r="Q22" s="225"/>
      <c r="R22" s="225"/>
      <c r="S22" s="225"/>
      <c r="T22" s="225"/>
      <c r="U22" s="225"/>
      <c r="V22" s="225"/>
      <c r="W22" s="226"/>
      <c r="X22" s="273"/>
      <c r="Y22" s="225"/>
      <c r="Z22" s="225"/>
      <c r="AA22" s="223"/>
      <c r="AB22" s="224"/>
      <c r="AC22" s="224">
        <f t="shared" si="1"/>
        <v>0</v>
      </c>
      <c r="AD22" s="401"/>
    </row>
    <row r="23" spans="1:30" s="214" customFormat="1" x14ac:dyDescent="0.2">
      <c r="A23" s="208"/>
      <c r="B23" s="209" t="str">
        <f>IF(O23="","",SUBTOTAL(3,$O$8:O23))</f>
        <v/>
      </c>
      <c r="C23" s="221"/>
      <c r="D23" s="222"/>
      <c r="E23" s="222"/>
      <c r="F23" s="222"/>
      <c r="G23" s="222"/>
      <c r="H23" s="144"/>
      <c r="I23" s="222"/>
      <c r="J23" s="122"/>
      <c r="K23" s="223" t="s">
        <v>350</v>
      </c>
      <c r="L23" s="224"/>
      <c r="M23" s="224"/>
      <c r="N23" s="224"/>
      <c r="O23" s="224"/>
      <c r="P23" s="225"/>
      <c r="Q23" s="225"/>
      <c r="R23" s="225"/>
      <c r="S23" s="225"/>
      <c r="T23" s="225"/>
      <c r="U23" s="225"/>
      <c r="V23" s="225"/>
      <c r="W23" s="226"/>
      <c r="X23" s="273"/>
      <c r="Y23" s="225"/>
      <c r="Z23" s="225"/>
      <c r="AA23" s="223"/>
      <c r="AB23" s="224"/>
      <c r="AC23" s="224">
        <f t="shared" si="1"/>
        <v>0</v>
      </c>
      <c r="AD23" s="401"/>
    </row>
    <row r="24" spans="1:30" s="214" customFormat="1" x14ac:dyDescent="0.2">
      <c r="A24" s="208"/>
      <c r="B24" s="209" t="str">
        <f>IF(O24="","",SUBTOTAL(3,$O$8:O24))</f>
        <v/>
      </c>
      <c r="C24" s="221"/>
      <c r="D24" s="222"/>
      <c r="E24" s="222"/>
      <c r="F24" s="222"/>
      <c r="G24" s="222"/>
      <c r="H24" s="144"/>
      <c r="I24" s="222"/>
      <c r="J24" s="122"/>
      <c r="K24" s="223" t="s">
        <v>351</v>
      </c>
      <c r="L24" s="224"/>
      <c r="M24" s="224"/>
      <c r="N24" s="224"/>
      <c r="O24" s="224"/>
      <c r="P24" s="225"/>
      <c r="Q24" s="225"/>
      <c r="R24" s="225"/>
      <c r="S24" s="225"/>
      <c r="T24" s="225"/>
      <c r="U24" s="225"/>
      <c r="V24" s="225"/>
      <c r="W24" s="226"/>
      <c r="X24" s="273"/>
      <c r="Y24" s="225"/>
      <c r="Z24" s="225"/>
      <c r="AA24" s="223"/>
      <c r="AB24" s="224"/>
      <c r="AC24" s="224">
        <f t="shared" si="1"/>
        <v>0</v>
      </c>
      <c r="AD24" s="401"/>
    </row>
    <row r="25" spans="1:30" s="214" customFormat="1" x14ac:dyDescent="0.2">
      <c r="A25" s="208"/>
      <c r="B25" s="209" t="str">
        <f>IF(O25="","",SUBTOTAL(3,$O$8:O25))</f>
        <v/>
      </c>
      <c r="C25" s="221"/>
      <c r="D25" s="222"/>
      <c r="E25" s="222"/>
      <c r="F25" s="222"/>
      <c r="G25" s="222"/>
      <c r="H25" s="144"/>
      <c r="I25" s="222"/>
      <c r="J25" s="122"/>
      <c r="K25" s="223" t="s">
        <v>352</v>
      </c>
      <c r="L25" s="224"/>
      <c r="M25" s="224"/>
      <c r="N25" s="224"/>
      <c r="O25" s="224"/>
      <c r="P25" s="225"/>
      <c r="Q25" s="225"/>
      <c r="R25" s="225"/>
      <c r="S25" s="225"/>
      <c r="T25" s="225"/>
      <c r="U25" s="225"/>
      <c r="V25" s="225"/>
      <c r="W25" s="226"/>
      <c r="X25" s="273"/>
      <c r="Y25" s="225"/>
      <c r="Z25" s="225"/>
      <c r="AA25" s="223"/>
      <c r="AB25" s="224"/>
      <c r="AC25" s="224">
        <f t="shared" si="1"/>
        <v>0</v>
      </c>
      <c r="AD25" s="401"/>
    </row>
    <row r="26" spans="1:30" s="214" customFormat="1" ht="12.75" customHeight="1" x14ac:dyDescent="0.2">
      <c r="A26" s="208"/>
      <c r="B26" s="209" t="str">
        <f>IF(O26="","",SUBTOTAL(3,$O$8:O26))</f>
        <v/>
      </c>
      <c r="C26" s="221"/>
      <c r="D26" s="222"/>
      <c r="E26" s="222"/>
      <c r="F26" s="222"/>
      <c r="G26" s="222"/>
      <c r="H26" s="144"/>
      <c r="I26" s="222"/>
      <c r="J26" s="122"/>
      <c r="K26" s="223" t="s">
        <v>353</v>
      </c>
      <c r="L26" s="224"/>
      <c r="M26" s="224"/>
      <c r="N26" s="224"/>
      <c r="O26" s="224"/>
      <c r="P26" s="225"/>
      <c r="Q26" s="225"/>
      <c r="R26" s="225"/>
      <c r="S26" s="225"/>
      <c r="T26" s="225"/>
      <c r="U26" s="225"/>
      <c r="V26" s="225"/>
      <c r="W26" s="226"/>
      <c r="X26" s="273"/>
      <c r="Y26" s="225"/>
      <c r="Z26" s="225"/>
      <c r="AA26" s="223"/>
      <c r="AB26" s="224"/>
      <c r="AC26" s="224">
        <f t="shared" si="1"/>
        <v>0</v>
      </c>
      <c r="AD26" s="401"/>
    </row>
    <row r="27" spans="1:30" s="214" customFormat="1" ht="25.5" x14ac:dyDescent="0.2">
      <c r="A27" s="208"/>
      <c r="B27" s="209" t="str">
        <f>IF(O27="","",SUBTOTAL(3,$O$8:O27))</f>
        <v/>
      </c>
      <c r="C27" s="221"/>
      <c r="D27" s="222"/>
      <c r="E27" s="222"/>
      <c r="F27" s="222"/>
      <c r="G27" s="222"/>
      <c r="H27" s="144"/>
      <c r="I27" s="222"/>
      <c r="J27" s="122"/>
      <c r="K27" s="223" t="s">
        <v>354</v>
      </c>
      <c r="L27" s="224"/>
      <c r="M27" s="224"/>
      <c r="N27" s="224"/>
      <c r="O27" s="224"/>
      <c r="P27" s="225"/>
      <c r="Q27" s="225"/>
      <c r="R27" s="225"/>
      <c r="S27" s="225"/>
      <c r="T27" s="225"/>
      <c r="U27" s="225"/>
      <c r="V27" s="225"/>
      <c r="W27" s="226"/>
      <c r="X27" s="273"/>
      <c r="Y27" s="225"/>
      <c r="Z27" s="225"/>
      <c r="AA27" s="223"/>
      <c r="AB27" s="224"/>
      <c r="AC27" s="224">
        <f t="shared" si="1"/>
        <v>0</v>
      </c>
      <c r="AD27" s="401"/>
    </row>
    <row r="28" spans="1:30" s="214" customFormat="1" x14ac:dyDescent="0.2">
      <c r="A28" s="208"/>
      <c r="B28" s="209" t="str">
        <f>IF(O28="","",SUBTOTAL(3,$O$8:O28))</f>
        <v/>
      </c>
      <c r="C28" s="221"/>
      <c r="D28" s="222"/>
      <c r="E28" s="222"/>
      <c r="F28" s="222"/>
      <c r="G28" s="222"/>
      <c r="H28" s="144"/>
      <c r="I28" s="222"/>
      <c r="J28" s="122"/>
      <c r="K28" s="223" t="s">
        <v>355</v>
      </c>
      <c r="L28" s="224"/>
      <c r="M28" s="224"/>
      <c r="N28" s="224"/>
      <c r="O28" s="224"/>
      <c r="P28" s="225"/>
      <c r="Q28" s="225"/>
      <c r="R28" s="225"/>
      <c r="S28" s="225"/>
      <c r="T28" s="225"/>
      <c r="U28" s="225"/>
      <c r="V28" s="225"/>
      <c r="W28" s="226"/>
      <c r="X28" s="273"/>
      <c r="Y28" s="225"/>
      <c r="Z28" s="225"/>
      <c r="AA28" s="223"/>
      <c r="AB28" s="224"/>
      <c r="AC28" s="224">
        <f t="shared" si="1"/>
        <v>0</v>
      </c>
      <c r="AD28" s="401"/>
    </row>
    <row r="29" spans="1:30" s="214" customFormat="1" ht="25.5" x14ac:dyDescent="0.2">
      <c r="A29" s="208"/>
      <c r="B29" s="209" t="str">
        <f>IF(O29="","",SUBTOTAL(3,$O$8:O29))</f>
        <v/>
      </c>
      <c r="C29" s="227"/>
      <c r="D29" s="228"/>
      <c r="E29" s="228"/>
      <c r="F29" s="228"/>
      <c r="G29" s="228"/>
      <c r="H29" s="144"/>
      <c r="I29" s="228"/>
      <c r="J29" s="122"/>
      <c r="K29" s="229" t="s">
        <v>356</v>
      </c>
      <c r="L29" s="230"/>
      <c r="M29" s="230"/>
      <c r="N29" s="230"/>
      <c r="O29" s="230"/>
      <c r="P29" s="231"/>
      <c r="Q29" s="231"/>
      <c r="R29" s="231"/>
      <c r="S29" s="231"/>
      <c r="T29" s="231"/>
      <c r="U29" s="231"/>
      <c r="V29" s="231"/>
      <c r="W29" s="232"/>
      <c r="X29" s="274"/>
      <c r="Y29" s="231"/>
      <c r="Z29" s="231"/>
      <c r="AA29" s="229"/>
      <c r="AB29" s="230"/>
      <c r="AC29" s="230">
        <f t="shared" si="1"/>
        <v>0</v>
      </c>
      <c r="AD29" s="402"/>
    </row>
    <row r="30" spans="1:30" s="214" customFormat="1" ht="12.75" customHeight="1" x14ac:dyDescent="0.2">
      <c r="A30" s="208"/>
      <c r="B30" s="209">
        <f>IF(O30="","",SUBTOTAL(3,$O$8:O30))</f>
        <v>10</v>
      </c>
      <c r="C30" s="215"/>
      <c r="D30" s="216" t="s">
        <v>14</v>
      </c>
      <c r="E30" s="216" t="s">
        <v>334</v>
      </c>
      <c r="F30" s="216"/>
      <c r="G30" s="216" t="s">
        <v>12</v>
      </c>
      <c r="H30" s="144"/>
      <c r="I30" s="216">
        <v>118</v>
      </c>
      <c r="J30" s="122"/>
      <c r="K30" s="196" t="s">
        <v>357</v>
      </c>
      <c r="L30" s="217"/>
      <c r="M30" s="217">
        <v>18500000</v>
      </c>
      <c r="N30" s="217">
        <f t="shared" si="0"/>
        <v>2183000000</v>
      </c>
      <c r="O30" s="217">
        <f>+'[2]TH lop 6'!$E$18</f>
        <v>18500000</v>
      </c>
      <c r="P30" s="218"/>
      <c r="Q30" s="218"/>
      <c r="R30" s="218"/>
      <c r="S30" s="218"/>
      <c r="T30" s="218"/>
      <c r="U30" s="218"/>
      <c r="V30" s="218">
        <v>23250000</v>
      </c>
      <c r="W30" s="219"/>
      <c r="X30" s="272"/>
      <c r="Y30" s="218">
        <v>29000000</v>
      </c>
      <c r="Z30" s="218">
        <v>27500000</v>
      </c>
      <c r="AA30" s="220" t="s">
        <v>1276</v>
      </c>
      <c r="AB30" s="217"/>
      <c r="AC30" s="217">
        <f t="shared" si="1"/>
        <v>0</v>
      </c>
      <c r="AD30" s="400" t="s">
        <v>1302</v>
      </c>
    </row>
    <row r="31" spans="1:30" s="214" customFormat="1" x14ac:dyDescent="0.2">
      <c r="A31" s="208"/>
      <c r="B31" s="209" t="str">
        <f>IF(O31="","",SUBTOTAL(3,$O$8:O31))</f>
        <v/>
      </c>
      <c r="C31" s="221"/>
      <c r="D31" s="222"/>
      <c r="E31" s="222"/>
      <c r="F31" s="222"/>
      <c r="G31" s="222"/>
      <c r="H31" s="144"/>
      <c r="I31" s="222"/>
      <c r="J31" s="122"/>
      <c r="K31" s="223" t="s">
        <v>358</v>
      </c>
      <c r="L31" s="224"/>
      <c r="M31" s="224"/>
      <c r="N31" s="224"/>
      <c r="O31" s="224"/>
      <c r="P31" s="225"/>
      <c r="Q31" s="225"/>
      <c r="R31" s="225"/>
      <c r="S31" s="225"/>
      <c r="T31" s="225"/>
      <c r="U31" s="225"/>
      <c r="V31" s="225"/>
      <c r="W31" s="226"/>
      <c r="X31" s="273"/>
      <c r="Y31" s="225"/>
      <c r="Z31" s="225"/>
      <c r="AA31" s="223"/>
      <c r="AB31" s="224"/>
      <c r="AC31" s="224"/>
      <c r="AD31" s="401"/>
    </row>
    <row r="32" spans="1:30" s="214" customFormat="1" x14ac:dyDescent="0.2">
      <c r="A32" s="208"/>
      <c r="B32" s="209" t="str">
        <f>IF(O32="","",SUBTOTAL(3,$O$8:O32))</f>
        <v/>
      </c>
      <c r="C32" s="221"/>
      <c r="D32" s="222"/>
      <c r="E32" s="222"/>
      <c r="F32" s="222"/>
      <c r="G32" s="222"/>
      <c r="H32" s="144"/>
      <c r="I32" s="222"/>
      <c r="J32" s="122"/>
      <c r="K32" s="223" t="s">
        <v>359</v>
      </c>
      <c r="L32" s="224"/>
      <c r="M32" s="224"/>
      <c r="N32" s="224"/>
      <c r="O32" s="224"/>
      <c r="P32" s="225"/>
      <c r="Q32" s="225"/>
      <c r="R32" s="225"/>
      <c r="S32" s="225"/>
      <c r="T32" s="225"/>
      <c r="U32" s="225"/>
      <c r="V32" s="225"/>
      <c r="W32" s="226"/>
      <c r="X32" s="273"/>
      <c r="Y32" s="225"/>
      <c r="Z32" s="225"/>
      <c r="AA32" s="223"/>
      <c r="AB32" s="224"/>
      <c r="AC32" s="224"/>
      <c r="AD32" s="401"/>
    </row>
    <row r="33" spans="1:30" s="214" customFormat="1" x14ac:dyDescent="0.2">
      <c r="A33" s="208"/>
      <c r="B33" s="209" t="str">
        <f>IF(O33="","",SUBTOTAL(3,$O$8:O33))</f>
        <v/>
      </c>
      <c r="C33" s="221"/>
      <c r="D33" s="222"/>
      <c r="E33" s="222"/>
      <c r="F33" s="222"/>
      <c r="G33" s="222"/>
      <c r="H33" s="144"/>
      <c r="I33" s="222"/>
      <c r="J33" s="122"/>
      <c r="K33" s="223" t="s">
        <v>360</v>
      </c>
      <c r="L33" s="224"/>
      <c r="M33" s="224"/>
      <c r="N33" s="224"/>
      <c r="O33" s="224"/>
      <c r="P33" s="225"/>
      <c r="Q33" s="225"/>
      <c r="R33" s="225"/>
      <c r="S33" s="225"/>
      <c r="T33" s="225"/>
      <c r="U33" s="225"/>
      <c r="V33" s="225"/>
      <c r="W33" s="226"/>
      <c r="X33" s="273"/>
      <c r="Y33" s="225"/>
      <c r="Z33" s="225"/>
      <c r="AA33" s="223"/>
      <c r="AB33" s="224"/>
      <c r="AC33" s="224"/>
      <c r="AD33" s="401"/>
    </row>
    <row r="34" spans="1:30" s="214" customFormat="1" x14ac:dyDescent="0.2">
      <c r="A34" s="208"/>
      <c r="B34" s="209" t="str">
        <f>IF(O34="","",SUBTOTAL(3,$O$8:O34))</f>
        <v/>
      </c>
      <c r="C34" s="221"/>
      <c r="D34" s="222"/>
      <c r="E34" s="222"/>
      <c r="F34" s="222"/>
      <c r="G34" s="222"/>
      <c r="H34" s="144"/>
      <c r="I34" s="222"/>
      <c r="J34" s="122"/>
      <c r="K34" s="223" t="s">
        <v>361</v>
      </c>
      <c r="L34" s="224"/>
      <c r="M34" s="224"/>
      <c r="N34" s="224"/>
      <c r="O34" s="224"/>
      <c r="P34" s="225"/>
      <c r="Q34" s="225"/>
      <c r="R34" s="225"/>
      <c r="S34" s="225"/>
      <c r="T34" s="225"/>
      <c r="U34" s="225"/>
      <c r="V34" s="225"/>
      <c r="W34" s="226"/>
      <c r="X34" s="273"/>
      <c r="Y34" s="225"/>
      <c r="Z34" s="225"/>
      <c r="AA34" s="223"/>
      <c r="AB34" s="224"/>
      <c r="AC34" s="224"/>
      <c r="AD34" s="401"/>
    </row>
    <row r="35" spans="1:30" s="214" customFormat="1" x14ac:dyDescent="0.2">
      <c r="A35" s="208"/>
      <c r="B35" s="209" t="str">
        <f>IF(O35="","",SUBTOTAL(3,$O$8:O35))</f>
        <v/>
      </c>
      <c r="C35" s="227"/>
      <c r="D35" s="228"/>
      <c r="E35" s="228"/>
      <c r="F35" s="228"/>
      <c r="G35" s="228"/>
      <c r="H35" s="144"/>
      <c r="I35" s="228"/>
      <c r="J35" s="122"/>
      <c r="K35" s="229" t="s">
        <v>362</v>
      </c>
      <c r="L35" s="230"/>
      <c r="M35" s="230"/>
      <c r="N35" s="230"/>
      <c r="O35" s="230"/>
      <c r="P35" s="231"/>
      <c r="Q35" s="231"/>
      <c r="R35" s="231"/>
      <c r="S35" s="231"/>
      <c r="T35" s="231"/>
      <c r="U35" s="231"/>
      <c r="V35" s="231"/>
      <c r="W35" s="232"/>
      <c r="X35" s="274"/>
      <c r="Y35" s="231"/>
      <c r="Z35" s="231"/>
      <c r="AA35" s="229"/>
      <c r="AB35" s="230"/>
      <c r="AC35" s="230"/>
      <c r="AD35" s="402"/>
    </row>
    <row r="36" spans="1:30" s="214" customFormat="1" ht="12.75" customHeight="1" x14ac:dyDescent="0.2">
      <c r="A36" s="208"/>
      <c r="B36" s="209">
        <f>IF(O36="","",SUBTOTAL(3,$O$8:O36))</f>
        <v>11</v>
      </c>
      <c r="C36" s="215"/>
      <c r="D36" s="216" t="s">
        <v>15</v>
      </c>
      <c r="E36" s="216" t="s">
        <v>334</v>
      </c>
      <c r="F36" s="216" t="s">
        <v>334</v>
      </c>
      <c r="G36" s="216" t="s">
        <v>4</v>
      </c>
      <c r="H36" s="144"/>
      <c r="I36" s="216">
        <v>96</v>
      </c>
      <c r="J36" s="122"/>
      <c r="K36" s="196" t="s">
        <v>363</v>
      </c>
      <c r="L36" s="217"/>
      <c r="M36" s="217">
        <v>12000000</v>
      </c>
      <c r="N36" s="217">
        <f t="shared" si="0"/>
        <v>1152000000</v>
      </c>
      <c r="O36" s="217">
        <v>12000000</v>
      </c>
      <c r="P36" s="218"/>
      <c r="Q36" s="218"/>
      <c r="R36" s="218"/>
      <c r="S36" s="218"/>
      <c r="T36" s="218"/>
      <c r="U36" s="218"/>
      <c r="V36" s="218"/>
      <c r="W36" s="219"/>
      <c r="X36" s="272"/>
      <c r="Y36" s="218">
        <v>22000000</v>
      </c>
      <c r="Z36" s="218">
        <v>18725000</v>
      </c>
      <c r="AA36" s="220" t="s">
        <v>1277</v>
      </c>
      <c r="AB36" s="217"/>
      <c r="AC36" s="217">
        <f>AB36*I36</f>
        <v>0</v>
      </c>
      <c r="AD36" s="400" t="s">
        <v>1302</v>
      </c>
    </row>
    <row r="37" spans="1:30" s="214" customFormat="1" x14ac:dyDescent="0.2">
      <c r="A37" s="208"/>
      <c r="B37" s="209" t="str">
        <f>IF(O37="","",SUBTOTAL(3,$O$8:O37))</f>
        <v/>
      </c>
      <c r="C37" s="221"/>
      <c r="D37" s="222"/>
      <c r="E37" s="222"/>
      <c r="F37" s="222"/>
      <c r="G37" s="222"/>
      <c r="H37" s="144"/>
      <c r="I37" s="222"/>
      <c r="J37" s="122"/>
      <c r="K37" s="223" t="s">
        <v>364</v>
      </c>
      <c r="L37" s="224"/>
      <c r="M37" s="224"/>
      <c r="N37" s="224">
        <f t="shared" si="0"/>
        <v>0</v>
      </c>
      <c r="O37" s="224"/>
      <c r="P37" s="225"/>
      <c r="Q37" s="225"/>
      <c r="R37" s="225"/>
      <c r="S37" s="225"/>
      <c r="T37" s="225"/>
      <c r="U37" s="225"/>
      <c r="V37" s="225"/>
      <c r="W37" s="226"/>
      <c r="X37" s="273"/>
      <c r="Y37" s="225"/>
      <c r="Z37" s="225"/>
      <c r="AA37" s="223"/>
      <c r="AB37" s="224"/>
      <c r="AC37" s="224">
        <f>AB37*I37</f>
        <v>0</v>
      </c>
      <c r="AD37" s="401"/>
    </row>
    <row r="38" spans="1:30" s="214" customFormat="1" x14ac:dyDescent="0.2">
      <c r="A38" s="208"/>
      <c r="B38" s="209" t="str">
        <f>IF(O38="","",SUBTOTAL(3,$O$8:O38))</f>
        <v/>
      </c>
      <c r="C38" s="221"/>
      <c r="D38" s="222"/>
      <c r="E38" s="222"/>
      <c r="F38" s="222"/>
      <c r="G38" s="222"/>
      <c r="H38" s="144"/>
      <c r="I38" s="222"/>
      <c r="J38" s="122"/>
      <c r="K38" s="223" t="s">
        <v>365</v>
      </c>
      <c r="L38" s="224"/>
      <c r="M38" s="224"/>
      <c r="N38" s="224"/>
      <c r="O38" s="224"/>
      <c r="P38" s="225"/>
      <c r="Q38" s="225"/>
      <c r="R38" s="225"/>
      <c r="S38" s="225"/>
      <c r="T38" s="225"/>
      <c r="U38" s="225"/>
      <c r="V38" s="225"/>
      <c r="W38" s="226"/>
      <c r="X38" s="273"/>
      <c r="Y38" s="225"/>
      <c r="Z38" s="225"/>
      <c r="AA38" s="223"/>
      <c r="AB38" s="224"/>
      <c r="AC38" s="224"/>
      <c r="AD38" s="401"/>
    </row>
    <row r="39" spans="1:30" s="214" customFormat="1" x14ac:dyDescent="0.2">
      <c r="A39" s="208"/>
      <c r="B39" s="209" t="str">
        <f>IF(O39="","",SUBTOTAL(3,$O$8:O39))</f>
        <v/>
      </c>
      <c r="C39" s="227"/>
      <c r="D39" s="228"/>
      <c r="E39" s="228"/>
      <c r="F39" s="228"/>
      <c r="G39" s="228"/>
      <c r="H39" s="144"/>
      <c r="I39" s="228"/>
      <c r="J39" s="122"/>
      <c r="K39" s="229" t="s">
        <v>366</v>
      </c>
      <c r="L39" s="230"/>
      <c r="M39" s="230"/>
      <c r="N39" s="230"/>
      <c r="O39" s="230"/>
      <c r="P39" s="231"/>
      <c r="Q39" s="231"/>
      <c r="R39" s="231"/>
      <c r="S39" s="231"/>
      <c r="T39" s="231"/>
      <c r="U39" s="231"/>
      <c r="V39" s="231"/>
      <c r="W39" s="232"/>
      <c r="X39" s="274"/>
      <c r="Y39" s="231"/>
      <c r="Z39" s="231"/>
      <c r="AA39" s="229"/>
      <c r="AB39" s="230"/>
      <c r="AC39" s="230"/>
      <c r="AD39" s="402"/>
    </row>
    <row r="40" spans="1:30" s="214" customFormat="1" ht="12.75" customHeight="1" x14ac:dyDescent="0.2">
      <c r="A40" s="208"/>
      <c r="B40" s="209">
        <f>IF(O40="","",SUBTOTAL(3,$O$8:O40))</f>
        <v>12</v>
      </c>
      <c r="C40" s="215"/>
      <c r="D40" s="216" t="s">
        <v>16</v>
      </c>
      <c r="E40" s="216" t="s">
        <v>334</v>
      </c>
      <c r="F40" s="216"/>
      <c r="G40" s="216" t="s">
        <v>4</v>
      </c>
      <c r="H40" s="144"/>
      <c r="I40" s="216">
        <v>86</v>
      </c>
      <c r="J40" s="122"/>
      <c r="K40" s="196" t="s">
        <v>956</v>
      </c>
      <c r="L40" s="217"/>
      <c r="M40" s="217">
        <v>9000000</v>
      </c>
      <c r="N40" s="217">
        <f t="shared" si="0"/>
        <v>774000000</v>
      </c>
      <c r="O40" s="217">
        <f>+'[2]TH lop 6'!$E$20</f>
        <v>9000000</v>
      </c>
      <c r="P40" s="218"/>
      <c r="Q40" s="218"/>
      <c r="R40" s="218"/>
      <c r="S40" s="218"/>
      <c r="T40" s="218"/>
      <c r="U40" s="218"/>
      <c r="V40" s="218">
        <v>3650000</v>
      </c>
      <c r="W40" s="219"/>
      <c r="X40" s="272"/>
      <c r="Y40" s="218">
        <v>3500000</v>
      </c>
      <c r="Z40" s="218">
        <v>6500000</v>
      </c>
      <c r="AA40" s="220" t="s">
        <v>1278</v>
      </c>
      <c r="AB40" s="217"/>
      <c r="AC40" s="217">
        <f>AB40*I40</f>
        <v>0</v>
      </c>
      <c r="AD40" s="400" t="s">
        <v>1302</v>
      </c>
    </row>
    <row r="41" spans="1:30" s="214" customFormat="1" x14ac:dyDescent="0.2">
      <c r="A41" s="208"/>
      <c r="B41" s="209" t="str">
        <f>IF(O41="","",SUBTOTAL(3,$O$8:O41))</f>
        <v/>
      </c>
      <c r="C41" s="221"/>
      <c r="D41" s="222"/>
      <c r="E41" s="222"/>
      <c r="F41" s="222"/>
      <c r="G41" s="222"/>
      <c r="H41" s="144"/>
      <c r="I41" s="222"/>
      <c r="J41" s="122"/>
      <c r="K41" s="223" t="s">
        <v>368</v>
      </c>
      <c r="L41" s="224"/>
      <c r="M41" s="224"/>
      <c r="N41" s="224"/>
      <c r="O41" s="224"/>
      <c r="P41" s="225"/>
      <c r="Q41" s="225"/>
      <c r="R41" s="225"/>
      <c r="S41" s="225"/>
      <c r="T41" s="225"/>
      <c r="U41" s="225"/>
      <c r="V41" s="225">
        <v>4290000</v>
      </c>
      <c r="W41" s="226"/>
      <c r="X41" s="273"/>
      <c r="Y41" s="225"/>
      <c r="Z41" s="225"/>
      <c r="AA41" s="223"/>
      <c r="AB41" s="224"/>
      <c r="AC41" s="224"/>
      <c r="AD41" s="401"/>
    </row>
    <row r="42" spans="1:30" s="214" customFormat="1" x14ac:dyDescent="0.2">
      <c r="A42" s="208"/>
      <c r="B42" s="209" t="str">
        <f>IF(O42="","",SUBTOTAL(3,$O$8:O42))</f>
        <v/>
      </c>
      <c r="C42" s="221"/>
      <c r="D42" s="222"/>
      <c r="E42" s="222"/>
      <c r="F42" s="222"/>
      <c r="G42" s="222"/>
      <c r="H42" s="144"/>
      <c r="I42" s="222"/>
      <c r="J42" s="122"/>
      <c r="K42" s="223" t="s">
        <v>369</v>
      </c>
      <c r="L42" s="224"/>
      <c r="M42" s="224"/>
      <c r="N42" s="224"/>
      <c r="O42" s="224"/>
      <c r="P42" s="225"/>
      <c r="Q42" s="225"/>
      <c r="R42" s="225"/>
      <c r="S42" s="225"/>
      <c r="T42" s="225"/>
      <c r="U42" s="225"/>
      <c r="V42" s="225"/>
      <c r="W42" s="226"/>
      <c r="X42" s="273"/>
      <c r="Y42" s="225"/>
      <c r="Z42" s="225"/>
      <c r="AA42" s="223"/>
      <c r="AB42" s="224"/>
      <c r="AC42" s="224"/>
      <c r="AD42" s="401"/>
    </row>
    <row r="43" spans="1:30" s="214" customFormat="1" x14ac:dyDescent="0.2">
      <c r="A43" s="208"/>
      <c r="B43" s="209" t="str">
        <f>IF(O43="","",SUBTOTAL(3,$O$8:O43))</f>
        <v/>
      </c>
      <c r="C43" s="221"/>
      <c r="D43" s="222"/>
      <c r="E43" s="222"/>
      <c r="F43" s="222"/>
      <c r="G43" s="222"/>
      <c r="H43" s="144"/>
      <c r="I43" s="222"/>
      <c r="J43" s="122"/>
      <c r="K43" s="223" t="s">
        <v>370</v>
      </c>
      <c r="L43" s="224"/>
      <c r="M43" s="224"/>
      <c r="N43" s="224"/>
      <c r="O43" s="224"/>
      <c r="P43" s="225"/>
      <c r="Q43" s="225"/>
      <c r="R43" s="225"/>
      <c r="S43" s="225"/>
      <c r="T43" s="225"/>
      <c r="U43" s="225"/>
      <c r="V43" s="225"/>
      <c r="W43" s="226"/>
      <c r="X43" s="273"/>
      <c r="Y43" s="225"/>
      <c r="Z43" s="225"/>
      <c r="AA43" s="223"/>
      <c r="AB43" s="224"/>
      <c r="AC43" s="224"/>
      <c r="AD43" s="401"/>
    </row>
    <row r="44" spans="1:30" s="214" customFormat="1" x14ac:dyDescent="0.2">
      <c r="A44" s="208"/>
      <c r="B44" s="209" t="str">
        <f>IF(O44="","",SUBTOTAL(3,$O$8:O44))</f>
        <v/>
      </c>
      <c r="C44" s="221"/>
      <c r="D44" s="222"/>
      <c r="E44" s="222"/>
      <c r="F44" s="222"/>
      <c r="G44" s="222"/>
      <c r="H44" s="144"/>
      <c r="I44" s="222"/>
      <c r="J44" s="122"/>
      <c r="K44" s="223" t="s">
        <v>371</v>
      </c>
      <c r="L44" s="224"/>
      <c r="M44" s="224"/>
      <c r="N44" s="224"/>
      <c r="O44" s="224"/>
      <c r="P44" s="225"/>
      <c r="Q44" s="225"/>
      <c r="R44" s="225"/>
      <c r="S44" s="225"/>
      <c r="T44" s="225"/>
      <c r="U44" s="225"/>
      <c r="V44" s="225"/>
      <c r="W44" s="226"/>
      <c r="X44" s="273"/>
      <c r="Y44" s="225"/>
      <c r="Z44" s="225"/>
      <c r="AA44" s="223"/>
      <c r="AB44" s="224"/>
      <c r="AC44" s="224"/>
      <c r="AD44" s="401"/>
    </row>
    <row r="45" spans="1:30" s="214" customFormat="1" x14ac:dyDescent="0.2">
      <c r="A45" s="208"/>
      <c r="B45" s="209" t="str">
        <f>IF(O45="","",SUBTOTAL(3,$O$8:O45))</f>
        <v/>
      </c>
      <c r="C45" s="221"/>
      <c r="D45" s="222"/>
      <c r="E45" s="222"/>
      <c r="F45" s="222"/>
      <c r="G45" s="222"/>
      <c r="H45" s="144"/>
      <c r="I45" s="222"/>
      <c r="J45" s="122"/>
      <c r="K45" s="223" t="s">
        <v>372</v>
      </c>
      <c r="L45" s="224"/>
      <c r="M45" s="224"/>
      <c r="N45" s="224"/>
      <c r="O45" s="224"/>
      <c r="P45" s="225"/>
      <c r="Q45" s="225"/>
      <c r="R45" s="225"/>
      <c r="S45" s="225"/>
      <c r="T45" s="225"/>
      <c r="U45" s="225"/>
      <c r="V45" s="225"/>
      <c r="W45" s="226"/>
      <c r="X45" s="273"/>
      <c r="Y45" s="225"/>
      <c r="Z45" s="225"/>
      <c r="AA45" s="223"/>
      <c r="AB45" s="224"/>
      <c r="AC45" s="224"/>
      <c r="AD45" s="401"/>
    </row>
    <row r="46" spans="1:30" s="214" customFormat="1" x14ac:dyDescent="0.2">
      <c r="A46" s="208"/>
      <c r="B46" s="209" t="str">
        <f>IF(O46="","",SUBTOTAL(3,$O$8:O46))</f>
        <v/>
      </c>
      <c r="C46" s="221"/>
      <c r="D46" s="222"/>
      <c r="E46" s="222"/>
      <c r="F46" s="222"/>
      <c r="G46" s="222"/>
      <c r="H46" s="144"/>
      <c r="I46" s="222"/>
      <c r="J46" s="122"/>
      <c r="K46" s="223" t="s">
        <v>373</v>
      </c>
      <c r="L46" s="224"/>
      <c r="M46" s="224"/>
      <c r="N46" s="224"/>
      <c r="O46" s="224"/>
      <c r="P46" s="225"/>
      <c r="Q46" s="225"/>
      <c r="R46" s="225"/>
      <c r="S46" s="225"/>
      <c r="T46" s="225"/>
      <c r="U46" s="225"/>
      <c r="V46" s="225"/>
      <c r="W46" s="226"/>
      <c r="X46" s="273"/>
      <c r="Y46" s="225"/>
      <c r="Z46" s="225"/>
      <c r="AA46" s="223"/>
      <c r="AB46" s="224"/>
      <c r="AC46" s="224"/>
      <c r="AD46" s="401"/>
    </row>
    <row r="47" spans="1:30" s="214" customFormat="1" x14ac:dyDescent="0.2">
      <c r="A47" s="208"/>
      <c r="B47" s="209" t="str">
        <f>IF(O47="","",SUBTOTAL(3,$O$8:O47))</f>
        <v/>
      </c>
      <c r="C47" s="221"/>
      <c r="D47" s="222"/>
      <c r="E47" s="222"/>
      <c r="F47" s="222"/>
      <c r="G47" s="222"/>
      <c r="H47" s="144"/>
      <c r="I47" s="222"/>
      <c r="J47" s="122"/>
      <c r="K47" s="223" t="s">
        <v>374</v>
      </c>
      <c r="L47" s="224"/>
      <c r="M47" s="224"/>
      <c r="N47" s="224"/>
      <c r="O47" s="224"/>
      <c r="P47" s="225"/>
      <c r="Q47" s="225"/>
      <c r="R47" s="225"/>
      <c r="S47" s="225"/>
      <c r="T47" s="225"/>
      <c r="U47" s="225"/>
      <c r="V47" s="225"/>
      <c r="W47" s="226"/>
      <c r="X47" s="273"/>
      <c r="Y47" s="225"/>
      <c r="Z47" s="225"/>
      <c r="AA47" s="223"/>
      <c r="AB47" s="224"/>
      <c r="AC47" s="224"/>
      <c r="AD47" s="401"/>
    </row>
    <row r="48" spans="1:30" s="214" customFormat="1" x14ac:dyDescent="0.2">
      <c r="A48" s="208"/>
      <c r="B48" s="209" t="str">
        <f>IF(O48="","",SUBTOTAL(3,$O$8:O48))</f>
        <v/>
      </c>
      <c r="C48" s="227"/>
      <c r="D48" s="228"/>
      <c r="E48" s="228"/>
      <c r="F48" s="228"/>
      <c r="G48" s="228"/>
      <c r="H48" s="144"/>
      <c r="I48" s="228"/>
      <c r="J48" s="122"/>
      <c r="K48" s="229" t="s">
        <v>375</v>
      </c>
      <c r="L48" s="230"/>
      <c r="M48" s="230"/>
      <c r="N48" s="230"/>
      <c r="O48" s="230"/>
      <c r="P48" s="231"/>
      <c r="Q48" s="231"/>
      <c r="R48" s="231"/>
      <c r="S48" s="231"/>
      <c r="T48" s="231"/>
      <c r="U48" s="231"/>
      <c r="V48" s="231"/>
      <c r="W48" s="232"/>
      <c r="X48" s="274"/>
      <c r="Y48" s="231"/>
      <c r="Z48" s="231"/>
      <c r="AA48" s="229"/>
      <c r="AB48" s="230"/>
      <c r="AC48" s="230"/>
      <c r="AD48" s="402"/>
    </row>
    <row r="49" spans="1:30" s="214" customFormat="1" ht="51" customHeight="1" x14ac:dyDescent="0.2">
      <c r="A49" s="208"/>
      <c r="B49" s="209">
        <f>IF(O49="","",SUBTOTAL(3,$O$8:O49))</f>
        <v>13</v>
      </c>
      <c r="C49" s="215"/>
      <c r="D49" s="216" t="s">
        <v>17</v>
      </c>
      <c r="E49" s="216" t="s">
        <v>334</v>
      </c>
      <c r="F49" s="216" t="s">
        <v>334</v>
      </c>
      <c r="G49" s="216" t="s">
        <v>4</v>
      </c>
      <c r="H49" s="144"/>
      <c r="I49" s="216">
        <v>152</v>
      </c>
      <c r="J49" s="122"/>
      <c r="K49" s="196" t="s">
        <v>377</v>
      </c>
      <c r="L49" s="217"/>
      <c r="M49" s="217">
        <v>4384800</v>
      </c>
      <c r="N49" s="217">
        <f t="shared" ref="N49" si="2">I49*M49</f>
        <v>666489600</v>
      </c>
      <c r="O49" s="217">
        <f>+'[2]TH lop 6'!$E$21</f>
        <v>4384800</v>
      </c>
      <c r="P49" s="218"/>
      <c r="Q49" s="218"/>
      <c r="R49" s="218"/>
      <c r="S49" s="218"/>
      <c r="T49" s="218"/>
      <c r="U49" s="218"/>
      <c r="V49" s="218"/>
      <c r="W49" s="219"/>
      <c r="X49" s="272"/>
      <c r="Y49" s="218">
        <v>1210000</v>
      </c>
      <c r="Z49" s="218">
        <v>520000</v>
      </c>
      <c r="AA49" s="220" t="s">
        <v>1329</v>
      </c>
      <c r="AB49" s="217"/>
      <c r="AC49" s="217">
        <f>AB49*I49</f>
        <v>0</v>
      </c>
      <c r="AD49" s="196" t="s">
        <v>1302</v>
      </c>
    </row>
    <row r="50" spans="1:30" s="214" customFormat="1" x14ac:dyDescent="0.2">
      <c r="A50" s="208"/>
      <c r="B50" s="209" t="str">
        <f>IF(O50="","",SUBTOTAL(3,$O$8:O50))</f>
        <v/>
      </c>
      <c r="C50" s="221"/>
      <c r="D50" s="222"/>
      <c r="E50" s="222"/>
      <c r="F50" s="222"/>
      <c r="G50" s="222"/>
      <c r="H50" s="144"/>
      <c r="I50" s="222"/>
      <c r="J50" s="122"/>
      <c r="K50" s="223" t="s">
        <v>378</v>
      </c>
      <c r="L50" s="224"/>
      <c r="M50" s="224"/>
      <c r="N50" s="224"/>
      <c r="O50" s="224"/>
      <c r="P50" s="225"/>
      <c r="Q50" s="225"/>
      <c r="R50" s="225"/>
      <c r="S50" s="225"/>
      <c r="T50" s="225"/>
      <c r="U50" s="225"/>
      <c r="V50" s="225"/>
      <c r="W50" s="226"/>
      <c r="X50" s="273"/>
      <c r="Y50" s="225"/>
      <c r="Z50" s="225"/>
      <c r="AA50" s="233"/>
      <c r="AB50" s="224"/>
      <c r="AC50" s="224">
        <f>AB50*I50</f>
        <v>0</v>
      </c>
      <c r="AD50" s="223"/>
    </row>
    <row r="51" spans="1:30" s="214" customFormat="1" x14ac:dyDescent="0.2">
      <c r="A51" s="208"/>
      <c r="B51" s="209" t="str">
        <f>IF(O51="","",SUBTOTAL(3,$O$8:O51))</f>
        <v/>
      </c>
      <c r="C51" s="221"/>
      <c r="D51" s="222"/>
      <c r="E51" s="222"/>
      <c r="F51" s="222"/>
      <c r="G51" s="222"/>
      <c r="H51" s="144"/>
      <c r="I51" s="222"/>
      <c r="J51" s="122"/>
      <c r="K51" s="223" t="s">
        <v>379</v>
      </c>
      <c r="L51" s="224"/>
      <c r="M51" s="224"/>
      <c r="N51" s="224"/>
      <c r="O51" s="224"/>
      <c r="P51" s="225"/>
      <c r="Q51" s="225"/>
      <c r="R51" s="225"/>
      <c r="S51" s="225"/>
      <c r="T51" s="225"/>
      <c r="U51" s="225"/>
      <c r="V51" s="225"/>
      <c r="W51" s="226"/>
      <c r="X51" s="273"/>
      <c r="Y51" s="225"/>
      <c r="Z51" s="225"/>
      <c r="AA51" s="233"/>
      <c r="AB51" s="224"/>
      <c r="AC51" s="224"/>
      <c r="AD51" s="223"/>
    </row>
    <row r="52" spans="1:30" s="214" customFormat="1" x14ac:dyDescent="0.2">
      <c r="A52" s="208"/>
      <c r="B52" s="209" t="str">
        <f>IF(O52="","",SUBTOTAL(3,$O$8:O52))</f>
        <v/>
      </c>
      <c r="C52" s="221"/>
      <c r="D52" s="222"/>
      <c r="E52" s="222"/>
      <c r="F52" s="222"/>
      <c r="G52" s="222"/>
      <c r="H52" s="144"/>
      <c r="I52" s="222"/>
      <c r="J52" s="122"/>
      <c r="K52" s="223" t="s">
        <v>380</v>
      </c>
      <c r="L52" s="224"/>
      <c r="M52" s="224"/>
      <c r="N52" s="224"/>
      <c r="O52" s="224"/>
      <c r="P52" s="225"/>
      <c r="Q52" s="225"/>
      <c r="R52" s="225"/>
      <c r="S52" s="225"/>
      <c r="T52" s="225"/>
      <c r="U52" s="225"/>
      <c r="V52" s="225"/>
      <c r="W52" s="226"/>
      <c r="X52" s="273"/>
      <c r="Y52" s="225"/>
      <c r="Z52" s="225"/>
      <c r="AA52" s="233"/>
      <c r="AB52" s="224"/>
      <c r="AC52" s="224"/>
      <c r="AD52" s="223"/>
    </row>
    <row r="53" spans="1:30" s="214" customFormat="1" x14ac:dyDescent="0.2">
      <c r="A53" s="208"/>
      <c r="B53" s="209" t="str">
        <f>IF(O53="","",SUBTOTAL(3,$O$8:O53))</f>
        <v/>
      </c>
      <c r="C53" s="227"/>
      <c r="D53" s="228"/>
      <c r="E53" s="228"/>
      <c r="F53" s="228"/>
      <c r="G53" s="228"/>
      <c r="H53" s="144"/>
      <c r="I53" s="228"/>
      <c r="J53" s="122"/>
      <c r="K53" s="229" t="s">
        <v>381</v>
      </c>
      <c r="L53" s="230"/>
      <c r="M53" s="230"/>
      <c r="N53" s="230"/>
      <c r="O53" s="230"/>
      <c r="P53" s="231"/>
      <c r="Q53" s="231"/>
      <c r="R53" s="231"/>
      <c r="S53" s="231"/>
      <c r="T53" s="231"/>
      <c r="U53" s="231"/>
      <c r="V53" s="231"/>
      <c r="W53" s="232"/>
      <c r="X53" s="274"/>
      <c r="Y53" s="231"/>
      <c r="Z53" s="231"/>
      <c r="AA53" s="234"/>
      <c r="AB53" s="230"/>
      <c r="AC53" s="230"/>
      <c r="AD53" s="229"/>
    </row>
    <row r="54" spans="1:30" s="214" customFormat="1" ht="26.45" customHeight="1" x14ac:dyDescent="0.2">
      <c r="A54" s="208"/>
      <c r="B54" s="209">
        <f>IF(O54="","",SUBTOTAL(3,$O$8:O54))</f>
        <v>14</v>
      </c>
      <c r="C54" s="215"/>
      <c r="D54" s="216" t="s">
        <v>18</v>
      </c>
      <c r="E54" s="216"/>
      <c r="F54" s="216" t="s">
        <v>334</v>
      </c>
      <c r="G54" s="216" t="s">
        <v>19</v>
      </c>
      <c r="H54" s="144"/>
      <c r="I54" s="216">
        <v>153</v>
      </c>
      <c r="J54" s="122"/>
      <c r="K54" s="196" t="s">
        <v>382</v>
      </c>
      <c r="L54" s="217"/>
      <c r="M54" s="217">
        <v>937439.99999999988</v>
      </c>
      <c r="N54" s="217">
        <f t="shared" si="0"/>
        <v>143428319.99999997</v>
      </c>
      <c r="O54" s="217">
        <f>+'[2]TH lop 6'!$E$22</f>
        <v>937439.99999999988</v>
      </c>
      <c r="P54" s="218"/>
      <c r="Q54" s="218"/>
      <c r="R54" s="218"/>
      <c r="S54" s="218"/>
      <c r="T54" s="218"/>
      <c r="U54" s="218"/>
      <c r="V54" s="218"/>
      <c r="W54" s="219"/>
      <c r="X54" s="272"/>
      <c r="Y54" s="218">
        <v>1870000</v>
      </c>
      <c r="Z54" s="218">
        <v>520000</v>
      </c>
      <c r="AA54" s="415" t="s">
        <v>1288</v>
      </c>
      <c r="AB54" s="217"/>
      <c r="AC54" s="217">
        <f>AB54*I54</f>
        <v>0</v>
      </c>
      <c r="AD54" s="196" t="s">
        <v>1302</v>
      </c>
    </row>
    <row r="55" spans="1:30" s="214" customFormat="1" x14ac:dyDescent="0.2">
      <c r="A55" s="208"/>
      <c r="B55" s="209" t="str">
        <f>IF(O55="","",SUBTOTAL(3,$O$8:O55))</f>
        <v/>
      </c>
      <c r="C55" s="221"/>
      <c r="D55" s="222"/>
      <c r="E55" s="222"/>
      <c r="F55" s="222"/>
      <c r="G55" s="222"/>
      <c r="H55" s="144"/>
      <c r="I55" s="222"/>
      <c r="J55" s="122"/>
      <c r="K55" s="223" t="s">
        <v>383</v>
      </c>
      <c r="L55" s="224"/>
      <c r="M55" s="224"/>
      <c r="N55" s="224"/>
      <c r="O55" s="224"/>
      <c r="P55" s="225"/>
      <c r="Q55" s="225"/>
      <c r="R55" s="225"/>
      <c r="S55" s="225"/>
      <c r="T55" s="225"/>
      <c r="U55" s="225"/>
      <c r="V55" s="225"/>
      <c r="W55" s="226"/>
      <c r="X55" s="273"/>
      <c r="Y55" s="225"/>
      <c r="Z55" s="225"/>
      <c r="AA55" s="416"/>
      <c r="AB55" s="224"/>
      <c r="AC55" s="224"/>
      <c r="AD55" s="223"/>
    </row>
    <row r="56" spans="1:30" s="214" customFormat="1" x14ac:dyDescent="0.2">
      <c r="A56" s="208"/>
      <c r="B56" s="209" t="str">
        <f>IF(O56="","",SUBTOTAL(3,$O$8:O56))</f>
        <v/>
      </c>
      <c r="C56" s="221"/>
      <c r="D56" s="222"/>
      <c r="E56" s="222"/>
      <c r="F56" s="222"/>
      <c r="G56" s="222"/>
      <c r="H56" s="144"/>
      <c r="I56" s="222"/>
      <c r="J56" s="122"/>
      <c r="K56" s="223" t="s">
        <v>384</v>
      </c>
      <c r="L56" s="224"/>
      <c r="M56" s="224"/>
      <c r="N56" s="224"/>
      <c r="O56" s="224"/>
      <c r="P56" s="225"/>
      <c r="Q56" s="225"/>
      <c r="R56" s="225"/>
      <c r="S56" s="225"/>
      <c r="T56" s="225"/>
      <c r="U56" s="225"/>
      <c r="V56" s="225"/>
      <c r="W56" s="226"/>
      <c r="X56" s="273"/>
      <c r="Y56" s="225"/>
      <c r="Z56" s="225"/>
      <c r="AA56" s="416"/>
      <c r="AB56" s="224"/>
      <c r="AC56" s="224"/>
      <c r="AD56" s="223"/>
    </row>
    <row r="57" spans="1:30" s="214" customFormat="1" x14ac:dyDescent="0.2">
      <c r="A57" s="208"/>
      <c r="B57" s="209" t="str">
        <f>IF(O57="","",SUBTOTAL(3,$O$8:O57))</f>
        <v/>
      </c>
      <c r="C57" s="221"/>
      <c r="D57" s="222"/>
      <c r="E57" s="222"/>
      <c r="F57" s="222"/>
      <c r="G57" s="222"/>
      <c r="H57" s="144"/>
      <c r="I57" s="222"/>
      <c r="J57" s="122"/>
      <c r="K57" s="223" t="s">
        <v>385</v>
      </c>
      <c r="L57" s="224"/>
      <c r="M57" s="224"/>
      <c r="N57" s="224"/>
      <c r="O57" s="224"/>
      <c r="P57" s="225"/>
      <c r="Q57" s="225"/>
      <c r="R57" s="225"/>
      <c r="S57" s="225"/>
      <c r="T57" s="225"/>
      <c r="U57" s="225"/>
      <c r="V57" s="225"/>
      <c r="W57" s="226"/>
      <c r="X57" s="273"/>
      <c r="Y57" s="225"/>
      <c r="Z57" s="225"/>
      <c r="AA57" s="416"/>
      <c r="AB57" s="224"/>
      <c r="AC57" s="224"/>
      <c r="AD57" s="223"/>
    </row>
    <row r="58" spans="1:30" s="214" customFormat="1" x14ac:dyDescent="0.2">
      <c r="A58" s="208"/>
      <c r="B58" s="209" t="str">
        <f>IF(O58="","",SUBTOTAL(3,$O$8:O58))</f>
        <v/>
      </c>
      <c r="C58" s="227"/>
      <c r="D58" s="228"/>
      <c r="E58" s="228"/>
      <c r="F58" s="228"/>
      <c r="G58" s="228"/>
      <c r="H58" s="144"/>
      <c r="I58" s="228"/>
      <c r="J58" s="122"/>
      <c r="K58" s="229" t="s">
        <v>386</v>
      </c>
      <c r="L58" s="230"/>
      <c r="M58" s="230"/>
      <c r="N58" s="230"/>
      <c r="O58" s="230"/>
      <c r="P58" s="231"/>
      <c r="Q58" s="231"/>
      <c r="R58" s="231"/>
      <c r="S58" s="231"/>
      <c r="T58" s="231"/>
      <c r="U58" s="231"/>
      <c r="V58" s="231"/>
      <c r="W58" s="232"/>
      <c r="X58" s="274"/>
      <c r="Y58" s="231"/>
      <c r="Z58" s="231"/>
      <c r="AA58" s="417"/>
      <c r="AB58" s="230"/>
      <c r="AC58" s="230"/>
      <c r="AD58" s="229"/>
    </row>
    <row r="59" spans="1:30" x14ac:dyDescent="0.2">
      <c r="B59" s="137" t="str">
        <f>IF(O59="","",SUBTOTAL(3,$O$8:O59))</f>
        <v/>
      </c>
      <c r="C59" s="142"/>
      <c r="D59" s="122" t="s">
        <v>20</v>
      </c>
      <c r="E59" s="169"/>
      <c r="F59" s="169"/>
      <c r="G59" s="169"/>
      <c r="H59" s="87"/>
      <c r="I59" s="169"/>
      <c r="J59" s="169"/>
      <c r="K59" s="87"/>
      <c r="L59" s="61"/>
      <c r="M59" s="61"/>
      <c r="N59" s="61"/>
      <c r="O59" s="61"/>
      <c r="P59" s="31"/>
      <c r="Q59" s="31"/>
      <c r="R59" s="31"/>
      <c r="S59" s="31"/>
      <c r="T59" s="31"/>
      <c r="U59" s="31"/>
      <c r="V59" s="31"/>
      <c r="W59" s="187"/>
      <c r="X59" s="270"/>
      <c r="Y59" s="31"/>
      <c r="Z59" s="31"/>
      <c r="AA59" s="87"/>
      <c r="AB59" s="61"/>
      <c r="AC59" s="61"/>
      <c r="AD59" s="87"/>
    </row>
    <row r="60" spans="1:30" x14ac:dyDescent="0.2">
      <c r="B60" s="137" t="str">
        <f>IF(O60="","",SUBTOTAL(3,$O$8:O60))</f>
        <v/>
      </c>
      <c r="C60" s="143" t="s">
        <v>21</v>
      </c>
      <c r="D60" s="144" t="s">
        <v>22</v>
      </c>
      <c r="E60" s="122"/>
      <c r="F60" s="122"/>
      <c r="G60" s="122"/>
      <c r="H60" s="87"/>
      <c r="I60" s="169"/>
      <c r="J60" s="169"/>
      <c r="K60" s="87"/>
      <c r="L60" s="61"/>
      <c r="M60" s="61"/>
      <c r="N60" s="61"/>
      <c r="O60" s="61"/>
      <c r="P60" s="31"/>
      <c r="Q60" s="31"/>
      <c r="R60" s="31"/>
      <c r="S60" s="31"/>
      <c r="T60" s="31"/>
      <c r="U60" s="31"/>
      <c r="V60" s="31"/>
      <c r="W60" s="187"/>
      <c r="X60" s="270"/>
      <c r="Y60" s="31"/>
      <c r="Z60" s="31"/>
      <c r="AA60" s="87"/>
      <c r="AB60" s="61"/>
      <c r="AC60" s="61"/>
      <c r="AD60" s="87"/>
    </row>
    <row r="61" spans="1:30" x14ac:dyDescent="0.2">
      <c r="B61" s="137" t="str">
        <f>IF(O61="","",SUBTOTAL(3,$O$8:O61))</f>
        <v/>
      </c>
      <c r="C61" s="143"/>
      <c r="D61" s="144" t="s">
        <v>23</v>
      </c>
      <c r="E61" s="122"/>
      <c r="F61" s="122"/>
      <c r="G61" s="122"/>
      <c r="H61" s="87"/>
      <c r="I61" s="169"/>
      <c r="J61" s="169"/>
      <c r="K61" s="87"/>
      <c r="L61" s="61"/>
      <c r="M61" s="61"/>
      <c r="N61" s="61"/>
      <c r="O61" s="61"/>
      <c r="P61" s="31"/>
      <c r="Q61" s="31"/>
      <c r="R61" s="31"/>
      <c r="S61" s="31"/>
      <c r="T61" s="31"/>
      <c r="U61" s="31"/>
      <c r="V61" s="31"/>
      <c r="W61" s="187"/>
      <c r="X61" s="270"/>
      <c r="Y61" s="31"/>
      <c r="Z61" s="31"/>
      <c r="AA61" s="87"/>
      <c r="AB61" s="61"/>
      <c r="AC61" s="61"/>
      <c r="AD61" s="87"/>
    </row>
    <row r="62" spans="1:30" ht="51" x14ac:dyDescent="0.2">
      <c r="B62" s="137">
        <f>IF(O62="","",SUBTOTAL(3,$O$8:O62))</f>
        <v>15</v>
      </c>
      <c r="C62" s="135"/>
      <c r="D62" s="136" t="s">
        <v>24</v>
      </c>
      <c r="E62" s="136" t="s">
        <v>334</v>
      </c>
      <c r="F62" s="136"/>
      <c r="G62" s="136" t="s">
        <v>12</v>
      </c>
      <c r="H62" s="87"/>
      <c r="I62" s="136">
        <v>211</v>
      </c>
      <c r="J62" s="169" t="s">
        <v>387</v>
      </c>
      <c r="K62" s="136" t="s">
        <v>388</v>
      </c>
      <c r="L62" s="61"/>
      <c r="M62" s="145">
        <v>33810</v>
      </c>
      <c r="N62" s="145">
        <f t="shared" si="0"/>
        <v>7133910</v>
      </c>
      <c r="O62" s="145">
        <f>+'[2]TH lop 6'!$E$26</f>
        <v>33810</v>
      </c>
      <c r="P62" s="145">
        <v>52000</v>
      </c>
      <c r="Q62" s="145"/>
      <c r="R62" s="145">
        <f>[4]L6!$I$22</f>
        <v>67000</v>
      </c>
      <c r="S62" s="82">
        <v>53000</v>
      </c>
      <c r="T62" s="82">
        <v>56000</v>
      </c>
      <c r="U62" s="82"/>
      <c r="V62" s="82"/>
      <c r="W62" s="184"/>
      <c r="X62" s="267"/>
      <c r="Y62" s="82">
        <v>65000</v>
      </c>
      <c r="Z62" s="82">
        <v>46800</v>
      </c>
      <c r="AA62" s="97"/>
      <c r="AB62" s="145">
        <f>O62</f>
        <v>33810</v>
      </c>
      <c r="AC62" s="145">
        <f>AB62*I62</f>
        <v>7133910</v>
      </c>
      <c r="AD62" s="136"/>
    </row>
    <row r="63" spans="1:30" ht="25.5" x14ac:dyDescent="0.2">
      <c r="B63" s="137" t="str">
        <f>IF(O63="","",SUBTOTAL(3,$O$8:O63))</f>
        <v/>
      </c>
      <c r="C63" s="138"/>
      <c r="D63" s="139"/>
      <c r="E63" s="139"/>
      <c r="F63" s="139"/>
      <c r="G63" s="139"/>
      <c r="H63" s="87"/>
      <c r="I63" s="139"/>
      <c r="J63" s="169"/>
      <c r="K63" s="139" t="s">
        <v>389</v>
      </c>
      <c r="L63" s="61"/>
      <c r="M63" s="146"/>
      <c r="N63" s="146"/>
      <c r="O63" s="146"/>
      <c r="P63" s="146"/>
      <c r="Q63" s="146"/>
      <c r="R63" s="146"/>
      <c r="S63" s="83"/>
      <c r="T63" s="83"/>
      <c r="U63" s="83"/>
      <c r="V63" s="83"/>
      <c r="W63" s="185"/>
      <c r="X63" s="268"/>
      <c r="Y63" s="83"/>
      <c r="Z63" s="83"/>
      <c r="AA63" s="99"/>
      <c r="AB63" s="146"/>
      <c r="AC63" s="146"/>
      <c r="AD63" s="139"/>
    </row>
    <row r="64" spans="1:30" ht="38.25" x14ac:dyDescent="0.2">
      <c r="B64" s="137" t="str">
        <f>IF(O64="","",SUBTOTAL(3,$O$8:O64))</f>
        <v/>
      </c>
      <c r="C64" s="140"/>
      <c r="D64" s="141"/>
      <c r="E64" s="141"/>
      <c r="F64" s="141"/>
      <c r="G64" s="141"/>
      <c r="H64" s="87"/>
      <c r="I64" s="141"/>
      <c r="J64" s="169"/>
      <c r="K64" s="141" t="s">
        <v>390</v>
      </c>
      <c r="L64" s="61"/>
      <c r="M64" s="147"/>
      <c r="N64" s="147"/>
      <c r="O64" s="147"/>
      <c r="P64" s="147"/>
      <c r="Q64" s="147"/>
      <c r="R64" s="147"/>
      <c r="S64" s="81"/>
      <c r="T64" s="81"/>
      <c r="U64" s="81"/>
      <c r="V64" s="81"/>
      <c r="W64" s="186"/>
      <c r="X64" s="269"/>
      <c r="Y64" s="81"/>
      <c r="Z64" s="81"/>
      <c r="AA64" s="101"/>
      <c r="AB64" s="147"/>
      <c r="AC64" s="147"/>
      <c r="AD64" s="141"/>
    </row>
    <row r="65" spans="2:30" ht="76.5" x14ac:dyDescent="0.2">
      <c r="B65" s="137">
        <f>IF(O65="","",SUBTOTAL(3,$O$8:O65))</f>
        <v>16</v>
      </c>
      <c r="C65" s="135"/>
      <c r="D65" s="136" t="s">
        <v>25</v>
      </c>
      <c r="E65" s="136" t="s">
        <v>334</v>
      </c>
      <c r="F65" s="136"/>
      <c r="G65" s="136" t="s">
        <v>12</v>
      </c>
      <c r="H65" s="87"/>
      <c r="I65" s="136">
        <v>214</v>
      </c>
      <c r="J65" s="169" t="s">
        <v>387</v>
      </c>
      <c r="K65" s="97" t="s">
        <v>391</v>
      </c>
      <c r="L65" s="98"/>
      <c r="M65" s="98">
        <v>49980</v>
      </c>
      <c r="N65" s="98">
        <f t="shared" si="0"/>
        <v>10695720</v>
      </c>
      <c r="O65" s="98">
        <f>+'[2]TH lop 6'!$E$27</f>
        <v>49980</v>
      </c>
      <c r="P65" s="82">
        <v>67000</v>
      </c>
      <c r="Q65" s="82"/>
      <c r="R65" s="82">
        <f>+[4]L6!$I$25</f>
        <v>100500</v>
      </c>
      <c r="S65" s="82">
        <v>80000</v>
      </c>
      <c r="T65" s="82">
        <v>84000</v>
      </c>
      <c r="U65" s="82"/>
      <c r="V65" s="82"/>
      <c r="W65" s="184"/>
      <c r="X65" s="267"/>
      <c r="Y65" s="82">
        <v>90000</v>
      </c>
      <c r="Z65" s="82">
        <v>68400</v>
      </c>
      <c r="AA65" s="97"/>
      <c r="AB65" s="98">
        <f>O65</f>
        <v>49980</v>
      </c>
      <c r="AC65" s="98">
        <f>AB65*I65</f>
        <v>10695720</v>
      </c>
      <c r="AD65" s="97"/>
    </row>
    <row r="66" spans="2:30" x14ac:dyDescent="0.2">
      <c r="B66" s="137" t="str">
        <f>IF(O66="","",SUBTOTAL(3,$O$8:O66))</f>
        <v/>
      </c>
      <c r="C66" s="138"/>
      <c r="D66" s="139"/>
      <c r="E66" s="139"/>
      <c r="F66" s="139"/>
      <c r="G66" s="139"/>
      <c r="H66" s="87"/>
      <c r="I66" s="139"/>
      <c r="J66" s="169"/>
      <c r="K66" s="99" t="s">
        <v>392</v>
      </c>
      <c r="L66" s="100"/>
      <c r="M66" s="100"/>
      <c r="N66" s="100"/>
      <c r="O66" s="100"/>
      <c r="P66" s="83"/>
      <c r="Q66" s="83"/>
      <c r="R66" s="83"/>
      <c r="S66" s="83"/>
      <c r="T66" s="83"/>
      <c r="U66" s="83"/>
      <c r="V66" s="83"/>
      <c r="W66" s="185"/>
      <c r="X66" s="268"/>
      <c r="Y66" s="83"/>
      <c r="Z66" s="83"/>
      <c r="AA66" s="99"/>
      <c r="AB66" s="100"/>
      <c r="AC66" s="100"/>
      <c r="AD66" s="99"/>
    </row>
    <row r="67" spans="2:30" ht="25.5" x14ac:dyDescent="0.2">
      <c r="B67" s="137" t="str">
        <f>IF(O67="","",SUBTOTAL(3,$O$8:O67))</f>
        <v/>
      </c>
      <c r="C67" s="138"/>
      <c r="D67" s="139"/>
      <c r="E67" s="139"/>
      <c r="F67" s="139"/>
      <c r="G67" s="139"/>
      <c r="H67" s="87"/>
      <c r="I67" s="139"/>
      <c r="J67" s="169"/>
      <c r="K67" s="99" t="s">
        <v>393</v>
      </c>
      <c r="L67" s="100"/>
      <c r="M67" s="100"/>
      <c r="N67" s="100"/>
      <c r="O67" s="100"/>
      <c r="P67" s="83"/>
      <c r="Q67" s="83"/>
      <c r="R67" s="83"/>
      <c r="S67" s="83"/>
      <c r="T67" s="83"/>
      <c r="U67" s="83"/>
      <c r="V67" s="83"/>
      <c r="W67" s="185"/>
      <c r="X67" s="268"/>
      <c r="Y67" s="83"/>
      <c r="Z67" s="83"/>
      <c r="AA67" s="99"/>
      <c r="AB67" s="100"/>
      <c r="AC67" s="100"/>
      <c r="AD67" s="99"/>
    </row>
    <row r="68" spans="2:30" ht="25.5" x14ac:dyDescent="0.2">
      <c r="B68" s="137" t="str">
        <f>IF(O68="","",SUBTOTAL(3,$O$8:O68))</f>
        <v/>
      </c>
      <c r="C68" s="140"/>
      <c r="D68" s="141"/>
      <c r="E68" s="141"/>
      <c r="F68" s="141"/>
      <c r="G68" s="141"/>
      <c r="H68" s="87"/>
      <c r="I68" s="141"/>
      <c r="J68" s="169"/>
      <c r="K68" s="101" t="s">
        <v>394</v>
      </c>
      <c r="L68" s="102"/>
      <c r="M68" s="102"/>
      <c r="N68" s="102"/>
      <c r="O68" s="102"/>
      <c r="P68" s="81"/>
      <c r="Q68" s="81"/>
      <c r="R68" s="81"/>
      <c r="S68" s="81"/>
      <c r="T68" s="81"/>
      <c r="U68" s="81"/>
      <c r="V68" s="81"/>
      <c r="W68" s="186"/>
      <c r="X68" s="269"/>
      <c r="Y68" s="81"/>
      <c r="Z68" s="81"/>
      <c r="AA68" s="101"/>
      <c r="AB68" s="102"/>
      <c r="AC68" s="102"/>
      <c r="AD68" s="101"/>
    </row>
    <row r="69" spans="2:30" ht="51" x14ac:dyDescent="0.2">
      <c r="B69" s="137">
        <f>IF(O69="","",SUBTOTAL(3,$O$8:O69))</f>
        <v>17</v>
      </c>
      <c r="C69" s="135"/>
      <c r="D69" s="136" t="s">
        <v>26</v>
      </c>
      <c r="E69" s="136" t="s">
        <v>334</v>
      </c>
      <c r="F69" s="136"/>
      <c r="G69" s="136" t="s">
        <v>12</v>
      </c>
      <c r="H69" s="87"/>
      <c r="I69" s="136">
        <v>217</v>
      </c>
      <c r="J69" s="169" t="s">
        <v>387</v>
      </c>
      <c r="K69" s="97" t="s">
        <v>395</v>
      </c>
      <c r="L69" s="98"/>
      <c r="M69" s="98">
        <v>34545</v>
      </c>
      <c r="N69" s="98">
        <f t="shared" si="0"/>
        <v>7496265</v>
      </c>
      <c r="O69" s="98">
        <f>+'[2]TH lop 6'!$E$28</f>
        <v>34545</v>
      </c>
      <c r="P69" s="82">
        <v>52000</v>
      </c>
      <c r="Q69" s="82"/>
      <c r="R69" s="82">
        <f>+[4]L6!$I$29</f>
        <v>67000</v>
      </c>
      <c r="S69" s="82">
        <v>53000</v>
      </c>
      <c r="T69" s="82">
        <v>56000</v>
      </c>
      <c r="U69" s="82"/>
      <c r="V69" s="82"/>
      <c r="W69" s="184"/>
      <c r="X69" s="267"/>
      <c r="Y69" s="82">
        <v>65000</v>
      </c>
      <c r="Z69" s="82">
        <v>46800</v>
      </c>
      <c r="AA69" s="97"/>
      <c r="AB69" s="98">
        <f>O69</f>
        <v>34545</v>
      </c>
      <c r="AC69" s="98">
        <f>AB69*I69</f>
        <v>7496265</v>
      </c>
      <c r="AD69" s="97"/>
    </row>
    <row r="70" spans="2:30" ht="25.5" x14ac:dyDescent="0.2">
      <c r="B70" s="137" t="str">
        <f>IF(O70="","",SUBTOTAL(3,$O$8:O70))</f>
        <v/>
      </c>
      <c r="C70" s="138"/>
      <c r="D70" s="139"/>
      <c r="E70" s="139"/>
      <c r="F70" s="139"/>
      <c r="G70" s="139"/>
      <c r="H70" s="87"/>
      <c r="I70" s="139"/>
      <c r="J70" s="169"/>
      <c r="K70" s="99" t="s">
        <v>396</v>
      </c>
      <c r="L70" s="100"/>
      <c r="M70" s="100"/>
      <c r="N70" s="100"/>
      <c r="O70" s="100"/>
      <c r="P70" s="83"/>
      <c r="Q70" s="83"/>
      <c r="R70" s="83"/>
      <c r="S70" s="83"/>
      <c r="T70" s="83"/>
      <c r="U70" s="83"/>
      <c r="V70" s="83"/>
      <c r="W70" s="185"/>
      <c r="X70" s="268"/>
      <c r="Y70" s="83"/>
      <c r="Z70" s="83"/>
      <c r="AA70" s="99"/>
      <c r="AB70" s="100"/>
      <c r="AC70" s="100"/>
      <c r="AD70" s="99"/>
    </row>
    <row r="71" spans="2:30" ht="25.5" x14ac:dyDescent="0.2">
      <c r="B71" s="137" t="str">
        <f>IF(O71="","",SUBTOTAL(3,$O$8:O71))</f>
        <v/>
      </c>
      <c r="C71" s="140"/>
      <c r="D71" s="141"/>
      <c r="E71" s="141"/>
      <c r="F71" s="141"/>
      <c r="G71" s="141"/>
      <c r="H71" s="87"/>
      <c r="I71" s="141"/>
      <c r="J71" s="169"/>
      <c r="K71" s="101" t="s">
        <v>397</v>
      </c>
      <c r="L71" s="102"/>
      <c r="M71" s="102"/>
      <c r="N71" s="102"/>
      <c r="O71" s="102"/>
      <c r="P71" s="81"/>
      <c r="Q71" s="81"/>
      <c r="R71" s="81"/>
      <c r="S71" s="81"/>
      <c r="T71" s="81"/>
      <c r="U71" s="81"/>
      <c r="V71" s="81"/>
      <c r="W71" s="186"/>
      <c r="X71" s="269"/>
      <c r="Y71" s="81"/>
      <c r="Z71" s="81"/>
      <c r="AA71" s="101"/>
      <c r="AB71" s="102"/>
      <c r="AC71" s="102"/>
      <c r="AD71" s="101"/>
    </row>
    <row r="72" spans="2:30" ht="63.75" x14ac:dyDescent="0.2">
      <c r="B72" s="137">
        <f>IF(O72="","",SUBTOTAL(3,$O$8:O72))</f>
        <v>18</v>
      </c>
      <c r="C72" s="142"/>
      <c r="D72" s="87" t="s">
        <v>27</v>
      </c>
      <c r="E72" s="169" t="s">
        <v>334</v>
      </c>
      <c r="F72" s="169"/>
      <c r="G72" s="169" t="s">
        <v>12</v>
      </c>
      <c r="H72" s="87"/>
      <c r="I72" s="169">
        <v>214</v>
      </c>
      <c r="J72" s="169" t="s">
        <v>387</v>
      </c>
      <c r="K72" s="87" t="s">
        <v>398</v>
      </c>
      <c r="L72" s="61"/>
      <c r="M72" s="61">
        <v>34545</v>
      </c>
      <c r="N72" s="61">
        <f t="shared" si="0"/>
        <v>7392630</v>
      </c>
      <c r="O72" s="61">
        <f>+'[2]TH lop 6'!$E$29</f>
        <v>34545</v>
      </c>
      <c r="P72" s="31">
        <v>52000</v>
      </c>
      <c r="Q72" s="31"/>
      <c r="R72" s="31">
        <f>+[4]L6!$I$32</f>
        <v>67000</v>
      </c>
      <c r="S72" s="31">
        <v>53000</v>
      </c>
      <c r="T72" s="31">
        <v>56000</v>
      </c>
      <c r="U72" s="31"/>
      <c r="V72" s="31"/>
      <c r="W72" s="187"/>
      <c r="X72" s="270"/>
      <c r="Y72" s="31">
        <v>65000</v>
      </c>
      <c r="Z72" s="31">
        <v>46800</v>
      </c>
      <c r="AA72" s="87"/>
      <c r="AB72" s="61">
        <f>O72</f>
        <v>34545</v>
      </c>
      <c r="AC72" s="61">
        <f>AB72*I72</f>
        <v>7392630</v>
      </c>
      <c r="AD72" s="87"/>
    </row>
    <row r="73" spans="2:30" ht="89.25" x14ac:dyDescent="0.2">
      <c r="B73" s="137">
        <f>IF(O73="","",SUBTOTAL(3,$O$8:O73))</f>
        <v>19</v>
      </c>
      <c r="C73" s="142"/>
      <c r="D73" s="87" t="s">
        <v>28</v>
      </c>
      <c r="E73" s="169" t="s">
        <v>334</v>
      </c>
      <c r="F73" s="169"/>
      <c r="G73" s="169" t="s">
        <v>12</v>
      </c>
      <c r="H73" s="87"/>
      <c r="I73" s="169">
        <v>219</v>
      </c>
      <c r="J73" s="169" t="s">
        <v>387</v>
      </c>
      <c r="K73" s="87" t="s">
        <v>399</v>
      </c>
      <c r="L73" s="61"/>
      <c r="M73" s="61">
        <v>34545</v>
      </c>
      <c r="N73" s="61">
        <f t="shared" ref="N73:N134" si="3">I73*M73</f>
        <v>7565355</v>
      </c>
      <c r="O73" s="61">
        <f>+'[2]TH lop 6'!$E$30</f>
        <v>34545</v>
      </c>
      <c r="P73" s="31">
        <v>52000</v>
      </c>
      <c r="Q73" s="31"/>
      <c r="R73" s="31">
        <f>+[4]L6!$I$33</f>
        <v>67000</v>
      </c>
      <c r="S73" s="31">
        <v>53000</v>
      </c>
      <c r="T73" s="31">
        <v>56000</v>
      </c>
      <c r="U73" s="31"/>
      <c r="V73" s="31"/>
      <c r="W73" s="187"/>
      <c r="X73" s="270"/>
      <c r="Y73" s="31">
        <v>65000</v>
      </c>
      <c r="Z73" s="31">
        <v>46800</v>
      </c>
      <c r="AA73" s="87"/>
      <c r="AB73" s="61">
        <f>O73</f>
        <v>34545</v>
      </c>
      <c r="AC73" s="61">
        <f>AB73*I73</f>
        <v>7565355</v>
      </c>
      <c r="AD73" s="87"/>
    </row>
    <row r="74" spans="2:30" ht="51" x14ac:dyDescent="0.2">
      <c r="B74" s="137">
        <f>IF(O74="","",SUBTOTAL(3,$O$8:O74))</f>
        <v>20</v>
      </c>
      <c r="C74" s="135"/>
      <c r="D74" s="136" t="s">
        <v>29</v>
      </c>
      <c r="E74" s="136" t="s">
        <v>334</v>
      </c>
      <c r="F74" s="136"/>
      <c r="G74" s="136" t="s">
        <v>12</v>
      </c>
      <c r="H74" s="87"/>
      <c r="I74" s="136">
        <v>219</v>
      </c>
      <c r="J74" s="169" t="s">
        <v>387</v>
      </c>
      <c r="K74" s="97" t="s">
        <v>400</v>
      </c>
      <c r="L74" s="98"/>
      <c r="M74" s="98">
        <v>34545</v>
      </c>
      <c r="N74" s="98">
        <f t="shared" si="3"/>
        <v>7565355</v>
      </c>
      <c r="O74" s="98">
        <f>+'[2]TH lop 6'!$E$31</f>
        <v>34545</v>
      </c>
      <c r="P74" s="82">
        <v>52000</v>
      </c>
      <c r="Q74" s="82"/>
      <c r="R74" s="82">
        <f>+[4]L6!$I$34</f>
        <v>67000</v>
      </c>
      <c r="S74" s="82">
        <v>53000</v>
      </c>
      <c r="T74" s="82">
        <v>56000</v>
      </c>
      <c r="U74" s="82"/>
      <c r="V74" s="82"/>
      <c r="W74" s="184"/>
      <c r="X74" s="267"/>
      <c r="Y74" s="82">
        <v>65000</v>
      </c>
      <c r="Z74" s="82">
        <v>46800</v>
      </c>
      <c r="AA74" s="97"/>
      <c r="AB74" s="98">
        <f>O74</f>
        <v>34545</v>
      </c>
      <c r="AC74" s="98">
        <f>AB74*I74</f>
        <v>7565355</v>
      </c>
      <c r="AD74" s="97"/>
    </row>
    <row r="75" spans="2:30" x14ac:dyDescent="0.2">
      <c r="B75" s="137" t="str">
        <f>IF(O75="","",SUBTOTAL(3,$O$8:O75))</f>
        <v/>
      </c>
      <c r="C75" s="138"/>
      <c r="D75" s="139"/>
      <c r="E75" s="139"/>
      <c r="F75" s="139"/>
      <c r="G75" s="139"/>
      <c r="H75" s="87"/>
      <c r="I75" s="139"/>
      <c r="J75" s="169"/>
      <c r="K75" s="99" t="s">
        <v>401</v>
      </c>
      <c r="L75" s="100"/>
      <c r="M75" s="100"/>
      <c r="N75" s="100"/>
      <c r="O75" s="100"/>
      <c r="P75" s="83"/>
      <c r="Q75" s="83"/>
      <c r="R75" s="83"/>
      <c r="S75" s="83"/>
      <c r="T75" s="83"/>
      <c r="U75" s="83"/>
      <c r="V75" s="83"/>
      <c r="W75" s="185"/>
      <c r="X75" s="268"/>
      <c r="Y75" s="83"/>
      <c r="Z75" s="83"/>
      <c r="AA75" s="99"/>
      <c r="AB75" s="100"/>
      <c r="AC75" s="100"/>
      <c r="AD75" s="99"/>
    </row>
    <row r="76" spans="2:30" ht="25.5" x14ac:dyDescent="0.2">
      <c r="B76" s="137" t="str">
        <f>IF(O76="","",SUBTOTAL(3,$O$8:O76))</f>
        <v/>
      </c>
      <c r="C76" s="140"/>
      <c r="D76" s="141"/>
      <c r="E76" s="141"/>
      <c r="F76" s="141"/>
      <c r="G76" s="141"/>
      <c r="H76" s="87"/>
      <c r="I76" s="141"/>
      <c r="J76" s="169"/>
      <c r="K76" s="101" t="s">
        <v>402</v>
      </c>
      <c r="L76" s="102"/>
      <c r="M76" s="102"/>
      <c r="N76" s="102"/>
      <c r="O76" s="102"/>
      <c r="P76" s="81"/>
      <c r="Q76" s="81"/>
      <c r="R76" s="81"/>
      <c r="S76" s="81"/>
      <c r="T76" s="81"/>
      <c r="U76" s="81"/>
      <c r="V76" s="81"/>
      <c r="W76" s="186"/>
      <c r="X76" s="269"/>
      <c r="Y76" s="81"/>
      <c r="Z76" s="81"/>
      <c r="AA76" s="101"/>
      <c r="AB76" s="102"/>
      <c r="AC76" s="102"/>
      <c r="AD76" s="101"/>
    </row>
    <row r="77" spans="2:30" x14ac:dyDescent="0.2">
      <c r="B77" s="137" t="str">
        <f>IF(O77="","",SUBTOTAL(3,$O$8:O77))</f>
        <v/>
      </c>
      <c r="C77" s="143"/>
      <c r="D77" s="144" t="s">
        <v>30</v>
      </c>
      <c r="E77" s="122"/>
      <c r="F77" s="122"/>
      <c r="G77" s="122"/>
      <c r="H77" s="87"/>
      <c r="I77" s="169"/>
      <c r="J77" s="169"/>
      <c r="K77" s="87"/>
      <c r="L77" s="61"/>
      <c r="M77" s="61"/>
      <c r="N77" s="61"/>
      <c r="O77" s="61"/>
      <c r="P77" s="31"/>
      <c r="Q77" s="31"/>
      <c r="R77" s="31"/>
      <c r="S77" s="31"/>
      <c r="T77" s="31"/>
      <c r="U77" s="31"/>
      <c r="V77" s="31"/>
      <c r="W77" s="187"/>
      <c r="X77" s="270"/>
      <c r="Y77" s="31"/>
      <c r="Z77" s="31"/>
      <c r="AA77" s="87"/>
      <c r="AB77" s="61"/>
      <c r="AC77" s="61"/>
      <c r="AD77" s="87"/>
    </row>
    <row r="78" spans="2:30" ht="13.15" customHeight="1" x14ac:dyDescent="0.2">
      <c r="B78" s="137">
        <f>IF(O78="","",SUBTOTAL(3,$O$8:O78))</f>
        <v>21</v>
      </c>
      <c r="C78" s="135"/>
      <c r="D78" s="97" t="s">
        <v>31</v>
      </c>
      <c r="E78" s="136" t="s">
        <v>334</v>
      </c>
      <c r="F78" s="136"/>
      <c r="G78" s="136" t="s">
        <v>12</v>
      </c>
      <c r="H78" s="87"/>
      <c r="I78" s="136">
        <v>220</v>
      </c>
      <c r="J78" s="169" t="s">
        <v>387</v>
      </c>
      <c r="K78" s="97" t="s">
        <v>403</v>
      </c>
      <c r="L78" s="98"/>
      <c r="M78" s="98">
        <v>221</v>
      </c>
      <c r="N78" s="98">
        <f t="shared" si="3"/>
        <v>48620</v>
      </c>
      <c r="O78" s="98">
        <f>+'[2]TH lop 6'!$E$33</f>
        <v>18375</v>
      </c>
      <c r="P78" s="82">
        <v>221</v>
      </c>
      <c r="Q78" s="82"/>
      <c r="R78" s="82">
        <f>+[4]L6!$I$38</f>
        <v>33500</v>
      </c>
      <c r="S78" s="82">
        <v>27000</v>
      </c>
      <c r="T78" s="82">
        <v>28000</v>
      </c>
      <c r="U78" s="82"/>
      <c r="V78" s="82"/>
      <c r="W78" s="184"/>
      <c r="X78" s="267"/>
      <c r="Y78" s="82">
        <v>30000</v>
      </c>
      <c r="Z78" s="82">
        <v>27000</v>
      </c>
      <c r="AA78" s="97"/>
      <c r="AB78" s="98">
        <f>P78</f>
        <v>221</v>
      </c>
      <c r="AC78" s="98">
        <f>AB78*I78</f>
        <v>48620</v>
      </c>
      <c r="AD78" s="97"/>
    </row>
    <row r="79" spans="2:30" ht="25.5" x14ac:dyDescent="0.2">
      <c r="B79" s="137" t="str">
        <f>IF(O79="","",SUBTOTAL(3,$O$8:O79))</f>
        <v/>
      </c>
      <c r="C79" s="138"/>
      <c r="D79" s="99"/>
      <c r="E79" s="139"/>
      <c r="F79" s="139"/>
      <c r="G79" s="139"/>
      <c r="H79" s="87"/>
      <c r="I79" s="139"/>
      <c r="J79" s="169"/>
      <c r="K79" s="99" t="s">
        <v>404</v>
      </c>
      <c r="L79" s="100"/>
      <c r="M79" s="100"/>
      <c r="N79" s="100"/>
      <c r="O79" s="100"/>
      <c r="P79" s="83"/>
      <c r="Q79" s="83"/>
      <c r="R79" s="83"/>
      <c r="S79" s="83"/>
      <c r="T79" s="83"/>
      <c r="U79" s="83"/>
      <c r="V79" s="83"/>
      <c r="W79" s="185"/>
      <c r="X79" s="268"/>
      <c r="Y79" s="83"/>
      <c r="Z79" s="83"/>
      <c r="AA79" s="99"/>
      <c r="AB79" s="100"/>
      <c r="AC79" s="100"/>
      <c r="AD79" s="99"/>
    </row>
    <row r="80" spans="2:30" ht="25.5" x14ac:dyDescent="0.2">
      <c r="B80" s="137" t="str">
        <f>IF(O80="","",SUBTOTAL(3,$O$8:O80))</f>
        <v/>
      </c>
      <c r="C80" s="138"/>
      <c r="D80" s="99"/>
      <c r="E80" s="139"/>
      <c r="F80" s="139"/>
      <c r="G80" s="139"/>
      <c r="H80" s="87"/>
      <c r="I80" s="139"/>
      <c r="J80" s="169"/>
      <c r="K80" s="99" t="s">
        <v>405</v>
      </c>
      <c r="L80" s="100"/>
      <c r="M80" s="100"/>
      <c r="N80" s="100"/>
      <c r="O80" s="100"/>
      <c r="P80" s="83"/>
      <c r="Q80" s="83"/>
      <c r="R80" s="83"/>
      <c r="S80" s="83"/>
      <c r="T80" s="83"/>
      <c r="U80" s="83"/>
      <c r="V80" s="83"/>
      <c r="W80" s="185"/>
      <c r="X80" s="268"/>
      <c r="Y80" s="83"/>
      <c r="Z80" s="83"/>
      <c r="AA80" s="99"/>
      <c r="AB80" s="100"/>
      <c r="AC80" s="100"/>
      <c r="AD80" s="99"/>
    </row>
    <row r="81" spans="2:30" ht="25.5" x14ac:dyDescent="0.2">
      <c r="B81" s="137" t="str">
        <f>IF(O81="","",SUBTOTAL(3,$O$8:O81))</f>
        <v/>
      </c>
      <c r="C81" s="140"/>
      <c r="D81" s="101"/>
      <c r="E81" s="141"/>
      <c r="F81" s="141"/>
      <c r="G81" s="141"/>
      <c r="H81" s="87"/>
      <c r="I81" s="141"/>
      <c r="J81" s="169"/>
      <c r="K81" s="101" t="s">
        <v>406</v>
      </c>
      <c r="L81" s="102"/>
      <c r="M81" s="102"/>
      <c r="N81" s="102"/>
      <c r="O81" s="102"/>
      <c r="P81" s="81"/>
      <c r="Q81" s="81"/>
      <c r="R81" s="81"/>
      <c r="S81" s="81"/>
      <c r="T81" s="81"/>
      <c r="U81" s="81"/>
      <c r="V81" s="81"/>
      <c r="W81" s="186"/>
      <c r="X81" s="269"/>
      <c r="Y81" s="81"/>
      <c r="Z81" s="81"/>
      <c r="AA81" s="101"/>
      <c r="AB81" s="102"/>
      <c r="AC81" s="102"/>
      <c r="AD81" s="101"/>
    </row>
    <row r="82" spans="2:30" ht="38.25" x14ac:dyDescent="0.2">
      <c r="B82" s="137">
        <f>IF(O82="","",SUBTOTAL(3,$O$8:O82))</f>
        <v>22</v>
      </c>
      <c r="C82" s="135"/>
      <c r="D82" s="136" t="s">
        <v>32</v>
      </c>
      <c r="E82" s="136" t="s">
        <v>334</v>
      </c>
      <c r="F82" s="136"/>
      <c r="G82" s="136" t="s">
        <v>12</v>
      </c>
      <c r="H82" s="87"/>
      <c r="I82" s="136">
        <v>214</v>
      </c>
      <c r="J82" s="169" t="s">
        <v>387</v>
      </c>
      <c r="K82" s="97" t="s">
        <v>407</v>
      </c>
      <c r="L82" s="98"/>
      <c r="M82" s="98">
        <v>91140</v>
      </c>
      <c r="N82" s="98">
        <f t="shared" si="3"/>
        <v>19503960</v>
      </c>
      <c r="O82" s="98">
        <f>+'[2]TH lop 6'!$E$34</f>
        <v>91140</v>
      </c>
      <c r="P82" s="82">
        <v>117900</v>
      </c>
      <c r="Q82" s="82"/>
      <c r="R82" s="82">
        <f>+[4]L6!$I$42</f>
        <v>167500</v>
      </c>
      <c r="S82" s="82">
        <v>133000</v>
      </c>
      <c r="T82" s="82">
        <v>140000</v>
      </c>
      <c r="U82" s="82"/>
      <c r="V82" s="82"/>
      <c r="W82" s="184"/>
      <c r="X82" s="267"/>
      <c r="Y82" s="82">
        <v>150000</v>
      </c>
      <c r="Z82" s="82">
        <v>120000</v>
      </c>
      <c r="AA82" s="97"/>
      <c r="AB82" s="98">
        <f>O82</f>
        <v>91140</v>
      </c>
      <c r="AC82" s="98">
        <f>AB82*I82</f>
        <v>19503960</v>
      </c>
      <c r="AD82" s="97"/>
    </row>
    <row r="83" spans="2:30" ht="25.5" x14ac:dyDescent="0.2">
      <c r="B83" s="137" t="str">
        <f>IF(O83="","",SUBTOTAL(3,$O$8:O83))</f>
        <v/>
      </c>
      <c r="C83" s="138"/>
      <c r="D83" s="139"/>
      <c r="E83" s="139"/>
      <c r="F83" s="139"/>
      <c r="G83" s="139"/>
      <c r="H83" s="87"/>
      <c r="I83" s="139"/>
      <c r="J83" s="169"/>
      <c r="K83" s="99" t="s">
        <v>406</v>
      </c>
      <c r="L83" s="100"/>
      <c r="M83" s="100"/>
      <c r="N83" s="100"/>
      <c r="O83" s="100"/>
      <c r="P83" s="83"/>
      <c r="Q83" s="83"/>
      <c r="R83" s="83"/>
      <c r="S83" s="83"/>
      <c r="T83" s="83"/>
      <c r="U83" s="83"/>
      <c r="V83" s="83"/>
      <c r="W83" s="185"/>
      <c r="X83" s="268"/>
      <c r="Y83" s="83"/>
      <c r="Z83" s="83"/>
      <c r="AA83" s="99"/>
      <c r="AB83" s="100"/>
      <c r="AC83" s="100"/>
      <c r="AD83" s="99"/>
    </row>
    <row r="84" spans="2:30" x14ac:dyDescent="0.2">
      <c r="B84" s="137" t="str">
        <f>IF(O84="","",SUBTOTAL(3,$O$8:O84))</f>
        <v/>
      </c>
      <c r="C84" s="138"/>
      <c r="D84" s="139"/>
      <c r="E84" s="139"/>
      <c r="F84" s="139"/>
      <c r="G84" s="139"/>
      <c r="H84" s="87"/>
      <c r="I84" s="139"/>
      <c r="J84" s="169"/>
      <c r="K84" s="99" t="s">
        <v>408</v>
      </c>
      <c r="L84" s="100"/>
      <c r="M84" s="100"/>
      <c r="N84" s="100"/>
      <c r="O84" s="100"/>
      <c r="P84" s="83"/>
      <c r="Q84" s="83"/>
      <c r="R84" s="83"/>
      <c r="S84" s="83"/>
      <c r="T84" s="83"/>
      <c r="U84" s="83"/>
      <c r="V84" s="83"/>
      <c r="W84" s="185"/>
      <c r="X84" s="268"/>
      <c r="Y84" s="83"/>
      <c r="Z84" s="83"/>
      <c r="AA84" s="99"/>
      <c r="AB84" s="100"/>
      <c r="AC84" s="100"/>
      <c r="AD84" s="99"/>
    </row>
    <row r="85" spans="2:30" ht="25.5" x14ac:dyDescent="0.2">
      <c r="B85" s="137" t="str">
        <f>IF(O85="","",SUBTOTAL(3,$O$8:O85))</f>
        <v/>
      </c>
      <c r="C85" s="138"/>
      <c r="D85" s="139"/>
      <c r="E85" s="139"/>
      <c r="F85" s="139"/>
      <c r="G85" s="139"/>
      <c r="H85" s="87"/>
      <c r="I85" s="139"/>
      <c r="J85" s="169"/>
      <c r="K85" s="99" t="s">
        <v>409</v>
      </c>
      <c r="L85" s="100"/>
      <c r="M85" s="100"/>
      <c r="N85" s="100"/>
      <c r="O85" s="100"/>
      <c r="P85" s="83"/>
      <c r="Q85" s="83"/>
      <c r="R85" s="83"/>
      <c r="S85" s="83"/>
      <c r="T85" s="83"/>
      <c r="U85" s="83"/>
      <c r="V85" s="83"/>
      <c r="W85" s="185"/>
      <c r="X85" s="268"/>
      <c r="Y85" s="83"/>
      <c r="Z85" s="83"/>
      <c r="AA85" s="99"/>
      <c r="AB85" s="100"/>
      <c r="AC85" s="100"/>
      <c r="AD85" s="99"/>
    </row>
    <row r="86" spans="2:30" x14ac:dyDescent="0.2">
      <c r="B86" s="137" t="str">
        <f>IF(O86="","",SUBTOTAL(3,$O$8:O86))</f>
        <v/>
      </c>
      <c r="C86" s="138"/>
      <c r="D86" s="139"/>
      <c r="E86" s="139"/>
      <c r="F86" s="139"/>
      <c r="G86" s="139"/>
      <c r="H86" s="87"/>
      <c r="I86" s="139"/>
      <c r="J86" s="169"/>
      <c r="K86" s="99" t="s">
        <v>410</v>
      </c>
      <c r="L86" s="100"/>
      <c r="M86" s="100"/>
      <c r="N86" s="100"/>
      <c r="O86" s="100"/>
      <c r="P86" s="83"/>
      <c r="Q86" s="83"/>
      <c r="R86" s="83"/>
      <c r="S86" s="83"/>
      <c r="T86" s="83"/>
      <c r="U86" s="83"/>
      <c r="V86" s="83"/>
      <c r="W86" s="185"/>
      <c r="X86" s="268"/>
      <c r="Y86" s="83"/>
      <c r="Z86" s="83"/>
      <c r="AA86" s="99"/>
      <c r="AB86" s="100"/>
      <c r="AC86" s="100"/>
      <c r="AD86" s="99"/>
    </row>
    <row r="87" spans="2:30" ht="25.5" x14ac:dyDescent="0.2">
      <c r="B87" s="137" t="str">
        <f>IF(O87="","",SUBTOTAL(3,$O$8:O87))</f>
        <v/>
      </c>
      <c r="C87" s="138"/>
      <c r="D87" s="139"/>
      <c r="E87" s="139"/>
      <c r="F87" s="139"/>
      <c r="G87" s="139"/>
      <c r="H87" s="87"/>
      <c r="I87" s="139"/>
      <c r="J87" s="169"/>
      <c r="K87" s="99" t="s">
        <v>411</v>
      </c>
      <c r="L87" s="100"/>
      <c r="M87" s="100"/>
      <c r="N87" s="100"/>
      <c r="O87" s="100"/>
      <c r="P87" s="83"/>
      <c r="Q87" s="83"/>
      <c r="R87" s="83"/>
      <c r="S87" s="83"/>
      <c r="T87" s="83"/>
      <c r="U87" s="83"/>
      <c r="V87" s="83"/>
      <c r="W87" s="185"/>
      <c r="X87" s="268"/>
      <c r="Y87" s="83"/>
      <c r="Z87" s="83"/>
      <c r="AA87" s="99"/>
      <c r="AB87" s="100"/>
      <c r="AC87" s="100"/>
      <c r="AD87" s="99"/>
    </row>
    <row r="88" spans="2:30" ht="13.15" customHeight="1" x14ac:dyDescent="0.2">
      <c r="B88" s="137" t="str">
        <f>IF(O88="","",SUBTOTAL(3,$O$8:O88))</f>
        <v/>
      </c>
      <c r="C88" s="138"/>
      <c r="D88" s="139"/>
      <c r="E88" s="139"/>
      <c r="F88" s="139"/>
      <c r="G88" s="139"/>
      <c r="H88" s="87"/>
      <c r="I88" s="139"/>
      <c r="J88" s="169"/>
      <c r="K88" s="99" t="s">
        <v>412</v>
      </c>
      <c r="L88" s="100"/>
      <c r="M88" s="100"/>
      <c r="N88" s="100"/>
      <c r="O88" s="100"/>
      <c r="P88" s="83"/>
      <c r="Q88" s="83"/>
      <c r="R88" s="83"/>
      <c r="S88" s="83"/>
      <c r="T88" s="83"/>
      <c r="U88" s="83"/>
      <c r="V88" s="83"/>
      <c r="W88" s="185"/>
      <c r="X88" s="268"/>
      <c r="Y88" s="83"/>
      <c r="Z88" s="83"/>
      <c r="AA88" s="99"/>
      <c r="AB88" s="100"/>
      <c r="AC88" s="100"/>
      <c r="AD88" s="99"/>
    </row>
    <row r="89" spans="2:30" x14ac:dyDescent="0.2">
      <c r="B89" s="137" t="str">
        <f>IF(O89="","",SUBTOTAL(3,$O$8:O89))</f>
        <v/>
      </c>
      <c r="C89" s="140"/>
      <c r="D89" s="141"/>
      <c r="E89" s="141"/>
      <c r="F89" s="141"/>
      <c r="G89" s="141"/>
      <c r="H89" s="87"/>
      <c r="I89" s="141"/>
      <c r="J89" s="169"/>
      <c r="K89" s="101" t="s">
        <v>413</v>
      </c>
      <c r="L89" s="102"/>
      <c r="M89" s="102"/>
      <c r="N89" s="102"/>
      <c r="O89" s="102"/>
      <c r="P89" s="81"/>
      <c r="Q89" s="81"/>
      <c r="R89" s="81"/>
      <c r="S89" s="81"/>
      <c r="T89" s="81"/>
      <c r="U89" s="81"/>
      <c r="V89" s="81"/>
      <c r="W89" s="186"/>
      <c r="X89" s="269"/>
      <c r="Y89" s="81"/>
      <c r="Z89" s="81"/>
      <c r="AA89" s="101"/>
      <c r="AB89" s="102"/>
      <c r="AC89" s="102"/>
      <c r="AD89" s="101"/>
    </row>
    <row r="90" spans="2:30" x14ac:dyDescent="0.2">
      <c r="B90" s="137" t="str">
        <f>IF(O90="","",SUBTOTAL(3,$O$8:O90))</f>
        <v/>
      </c>
      <c r="C90" s="142"/>
      <c r="D90" s="122" t="s">
        <v>33</v>
      </c>
      <c r="E90" s="169"/>
      <c r="F90" s="169"/>
      <c r="G90" s="169"/>
      <c r="H90" s="87"/>
      <c r="I90" s="169"/>
      <c r="J90" s="169"/>
      <c r="K90" s="87"/>
      <c r="L90" s="61"/>
      <c r="M90" s="61"/>
      <c r="N90" s="61"/>
      <c r="O90" s="61"/>
      <c r="P90" s="31"/>
      <c r="Q90" s="31"/>
      <c r="R90" s="31"/>
      <c r="S90" s="31"/>
      <c r="T90" s="31"/>
      <c r="U90" s="31"/>
      <c r="V90" s="31"/>
      <c r="W90" s="187"/>
      <c r="X90" s="270"/>
      <c r="Y90" s="31"/>
      <c r="Z90" s="31"/>
      <c r="AA90" s="87"/>
      <c r="AB90" s="61"/>
      <c r="AC90" s="61"/>
      <c r="AD90" s="87"/>
    </row>
    <row r="91" spans="2:30" x14ac:dyDescent="0.2">
      <c r="B91" s="137" t="str">
        <f>IF(O91="","",SUBTOTAL(3,$O$8:O91))</f>
        <v/>
      </c>
      <c r="C91" s="143" t="s">
        <v>34</v>
      </c>
      <c r="D91" s="144" t="s">
        <v>2</v>
      </c>
      <c r="E91" s="122"/>
      <c r="F91" s="122"/>
      <c r="G91" s="122"/>
      <c r="H91" s="87"/>
      <c r="I91" s="169"/>
      <c r="J91" s="169"/>
      <c r="K91" s="87"/>
      <c r="L91" s="61"/>
      <c r="M91" s="61"/>
      <c r="N91" s="61"/>
      <c r="O91" s="61"/>
      <c r="P91" s="31"/>
      <c r="Q91" s="31"/>
      <c r="R91" s="31"/>
      <c r="S91" s="31"/>
      <c r="T91" s="31"/>
      <c r="U91" s="31"/>
      <c r="V91" s="31"/>
      <c r="W91" s="187"/>
      <c r="X91" s="270"/>
      <c r="Y91" s="31"/>
      <c r="Z91" s="31"/>
      <c r="AA91" s="87"/>
      <c r="AB91" s="61"/>
      <c r="AC91" s="61"/>
      <c r="AD91" s="87"/>
    </row>
    <row r="92" spans="2:30" ht="28.5" customHeight="1" x14ac:dyDescent="0.2">
      <c r="B92" s="137">
        <f>IF(O92="","",SUBTOTAL(3,$O$8:O92))</f>
        <v>23</v>
      </c>
      <c r="C92" s="135"/>
      <c r="D92" s="136" t="s">
        <v>35</v>
      </c>
      <c r="E92" s="136" t="s">
        <v>334</v>
      </c>
      <c r="F92" s="136"/>
      <c r="G92" s="136" t="s">
        <v>12</v>
      </c>
      <c r="H92" s="87"/>
      <c r="I92" s="136">
        <v>340</v>
      </c>
      <c r="J92" s="169" t="s">
        <v>387</v>
      </c>
      <c r="K92" s="97" t="s">
        <v>414</v>
      </c>
      <c r="L92" s="98"/>
      <c r="M92" s="98">
        <v>207900</v>
      </c>
      <c r="N92" s="98">
        <f t="shared" si="3"/>
        <v>70686000</v>
      </c>
      <c r="O92" s="98">
        <f>+'[2]TH lop 6'!$E$37</f>
        <v>213150</v>
      </c>
      <c r="P92" s="82">
        <v>207900</v>
      </c>
      <c r="Q92" s="82"/>
      <c r="R92" s="82">
        <f>+[4]L6!$I$52</f>
        <v>346500</v>
      </c>
      <c r="S92" s="82">
        <v>165000</v>
      </c>
      <c r="T92" s="82"/>
      <c r="U92" s="82"/>
      <c r="V92" s="82"/>
      <c r="W92" s="184"/>
      <c r="X92" s="267"/>
      <c r="Y92" s="82">
        <v>180000</v>
      </c>
      <c r="Z92" s="82">
        <v>280000</v>
      </c>
      <c r="AA92" s="97"/>
      <c r="AB92" s="98">
        <f>S92</f>
        <v>165000</v>
      </c>
      <c r="AC92" s="98">
        <f>AB92*I92</f>
        <v>56100000</v>
      </c>
      <c r="AD92" s="97"/>
    </row>
    <row r="93" spans="2:30" x14ac:dyDescent="0.2">
      <c r="B93" s="137" t="str">
        <f>IF(O93="","",SUBTOTAL(3,$O$8:O93))</f>
        <v/>
      </c>
      <c r="C93" s="138"/>
      <c r="D93" s="139"/>
      <c r="E93" s="139"/>
      <c r="F93" s="139"/>
      <c r="G93" s="139"/>
      <c r="H93" s="87"/>
      <c r="I93" s="139"/>
      <c r="J93" s="169"/>
      <c r="K93" s="99" t="s">
        <v>415</v>
      </c>
      <c r="L93" s="100"/>
      <c r="M93" s="100"/>
      <c r="N93" s="100"/>
      <c r="O93" s="100"/>
      <c r="P93" s="83"/>
      <c r="Q93" s="83"/>
      <c r="R93" s="83"/>
      <c r="S93" s="83"/>
      <c r="T93" s="83"/>
      <c r="U93" s="83"/>
      <c r="V93" s="83"/>
      <c r="W93" s="185"/>
      <c r="X93" s="268"/>
      <c r="Y93" s="83"/>
      <c r="Z93" s="83"/>
      <c r="AA93" s="99"/>
      <c r="AB93" s="100"/>
      <c r="AC93" s="100"/>
      <c r="AD93" s="99"/>
    </row>
    <row r="94" spans="2:30" ht="25.5" x14ac:dyDescent="0.2">
      <c r="B94" s="137" t="str">
        <f>IF(O94="","",SUBTOTAL(3,$O$8:O94))</f>
        <v/>
      </c>
      <c r="C94" s="138"/>
      <c r="D94" s="139"/>
      <c r="E94" s="139"/>
      <c r="F94" s="139"/>
      <c r="G94" s="139"/>
      <c r="H94" s="87"/>
      <c r="I94" s="139"/>
      <c r="J94" s="169"/>
      <c r="K94" s="99" t="s">
        <v>416</v>
      </c>
      <c r="L94" s="100"/>
      <c r="M94" s="100"/>
      <c r="N94" s="100"/>
      <c r="O94" s="100"/>
      <c r="P94" s="83"/>
      <c r="Q94" s="83"/>
      <c r="R94" s="83"/>
      <c r="S94" s="83"/>
      <c r="T94" s="83"/>
      <c r="U94" s="83"/>
      <c r="V94" s="83"/>
      <c r="W94" s="185"/>
      <c r="X94" s="268"/>
      <c r="Y94" s="83"/>
      <c r="Z94" s="83"/>
      <c r="AA94" s="99"/>
      <c r="AB94" s="100"/>
      <c r="AC94" s="100"/>
      <c r="AD94" s="99"/>
    </row>
    <row r="95" spans="2:30" x14ac:dyDescent="0.2">
      <c r="B95" s="137" t="str">
        <f>IF(O95="","",SUBTOTAL(3,$O$8:O95))</f>
        <v/>
      </c>
      <c r="C95" s="138"/>
      <c r="D95" s="139"/>
      <c r="E95" s="139"/>
      <c r="F95" s="139"/>
      <c r="G95" s="139"/>
      <c r="H95" s="87"/>
      <c r="I95" s="139"/>
      <c r="J95" s="169"/>
      <c r="K95" s="99" t="s">
        <v>417</v>
      </c>
      <c r="L95" s="100"/>
      <c r="M95" s="100"/>
      <c r="N95" s="100"/>
      <c r="O95" s="100"/>
      <c r="P95" s="83"/>
      <c r="Q95" s="83"/>
      <c r="R95" s="83"/>
      <c r="S95" s="83"/>
      <c r="T95" s="83"/>
      <c r="U95" s="83"/>
      <c r="V95" s="83"/>
      <c r="W95" s="185"/>
      <c r="X95" s="268"/>
      <c r="Y95" s="83"/>
      <c r="Z95" s="83"/>
      <c r="AA95" s="99"/>
      <c r="AB95" s="100"/>
      <c r="AC95" s="100"/>
      <c r="AD95" s="99"/>
    </row>
    <row r="96" spans="2:30" x14ac:dyDescent="0.2">
      <c r="B96" s="137" t="str">
        <f>IF(O96="","",SUBTOTAL(3,$O$8:O96))</f>
        <v/>
      </c>
      <c r="C96" s="138"/>
      <c r="D96" s="139"/>
      <c r="E96" s="139"/>
      <c r="F96" s="139"/>
      <c r="G96" s="139"/>
      <c r="H96" s="87"/>
      <c r="I96" s="139"/>
      <c r="J96" s="169"/>
      <c r="K96" s="99" t="s">
        <v>418</v>
      </c>
      <c r="L96" s="100"/>
      <c r="M96" s="100"/>
      <c r="N96" s="100"/>
      <c r="O96" s="100"/>
      <c r="P96" s="83"/>
      <c r="Q96" s="83"/>
      <c r="R96" s="83"/>
      <c r="S96" s="83"/>
      <c r="T96" s="83"/>
      <c r="U96" s="83"/>
      <c r="V96" s="83"/>
      <c r="W96" s="185"/>
      <c r="X96" s="268"/>
      <c r="Y96" s="83"/>
      <c r="Z96" s="83"/>
      <c r="AA96" s="99"/>
      <c r="AB96" s="100"/>
      <c r="AC96" s="100"/>
      <c r="AD96" s="99"/>
    </row>
    <row r="97" spans="2:30" ht="25.5" x14ac:dyDescent="0.2">
      <c r="B97" s="137" t="str">
        <f>IF(O97="","",SUBTOTAL(3,$O$8:O97))</f>
        <v/>
      </c>
      <c r="C97" s="138"/>
      <c r="D97" s="139"/>
      <c r="E97" s="139"/>
      <c r="F97" s="139"/>
      <c r="G97" s="139"/>
      <c r="H97" s="87"/>
      <c r="I97" s="139"/>
      <c r="J97" s="169"/>
      <c r="K97" s="99" t="s">
        <v>419</v>
      </c>
      <c r="L97" s="100"/>
      <c r="M97" s="100"/>
      <c r="N97" s="100"/>
      <c r="O97" s="100"/>
      <c r="P97" s="83"/>
      <c r="Q97" s="83"/>
      <c r="R97" s="83"/>
      <c r="S97" s="83"/>
      <c r="T97" s="83"/>
      <c r="U97" s="83"/>
      <c r="V97" s="83"/>
      <c r="W97" s="185"/>
      <c r="X97" s="268"/>
      <c r="Y97" s="83"/>
      <c r="Z97" s="83"/>
      <c r="AA97" s="99"/>
      <c r="AB97" s="100"/>
      <c r="AC97" s="100"/>
      <c r="AD97" s="99"/>
    </row>
    <row r="98" spans="2:30" ht="25.5" x14ac:dyDescent="0.2">
      <c r="B98" s="137" t="str">
        <f>IF(O98="","",SUBTOTAL(3,$O$8:O98))</f>
        <v/>
      </c>
      <c r="C98" s="140"/>
      <c r="D98" s="141"/>
      <c r="E98" s="141"/>
      <c r="F98" s="141"/>
      <c r="G98" s="141"/>
      <c r="H98" s="87"/>
      <c r="I98" s="141"/>
      <c r="J98" s="169"/>
      <c r="K98" s="101" t="s">
        <v>420</v>
      </c>
      <c r="L98" s="102"/>
      <c r="M98" s="102"/>
      <c r="N98" s="102"/>
      <c r="O98" s="102"/>
      <c r="P98" s="81"/>
      <c r="Q98" s="81"/>
      <c r="R98" s="81"/>
      <c r="S98" s="81"/>
      <c r="T98" s="81"/>
      <c r="U98" s="81"/>
      <c r="V98" s="81"/>
      <c r="W98" s="186"/>
      <c r="X98" s="269"/>
      <c r="Y98" s="81"/>
      <c r="Z98" s="81"/>
      <c r="AA98" s="101"/>
      <c r="AB98" s="102"/>
      <c r="AC98" s="102"/>
      <c r="AD98" s="101"/>
    </row>
    <row r="99" spans="2:30" ht="27" customHeight="1" x14ac:dyDescent="0.2">
      <c r="B99" s="137">
        <f>IF(O99="","",SUBTOTAL(3,$O$8:O99))</f>
        <v>24</v>
      </c>
      <c r="C99" s="135"/>
      <c r="D99" s="136" t="s">
        <v>36</v>
      </c>
      <c r="E99" s="136" t="s">
        <v>334</v>
      </c>
      <c r="F99" s="136" t="s">
        <v>334</v>
      </c>
      <c r="G99" s="136" t="s">
        <v>12</v>
      </c>
      <c r="H99" s="87"/>
      <c r="I99" s="136">
        <v>1114</v>
      </c>
      <c r="J99" s="169"/>
      <c r="K99" s="97" t="s">
        <v>421</v>
      </c>
      <c r="L99" s="98"/>
      <c r="M99" s="98">
        <v>1178000</v>
      </c>
      <c r="N99" s="98">
        <f t="shared" si="3"/>
        <v>1312292000</v>
      </c>
      <c r="O99" s="98">
        <f>+'[2]TH lop 6'!$E$38</f>
        <v>1690500</v>
      </c>
      <c r="P99" s="82">
        <v>1178000</v>
      </c>
      <c r="Q99" s="82"/>
      <c r="R99" s="82">
        <f>[4]L6!$I$59</f>
        <v>2231300</v>
      </c>
      <c r="S99" s="82"/>
      <c r="T99" s="82">
        <v>2128000</v>
      </c>
      <c r="U99" s="82"/>
      <c r="V99" s="82"/>
      <c r="W99" s="184"/>
      <c r="X99" s="267"/>
      <c r="Y99" s="82">
        <v>2050000</v>
      </c>
      <c r="Z99" s="82">
        <v>2930000</v>
      </c>
      <c r="AA99" s="97"/>
      <c r="AB99" s="98">
        <f>P99</f>
        <v>1178000</v>
      </c>
      <c r="AC99" s="98">
        <f>AB99*I99</f>
        <v>1312292000</v>
      </c>
      <c r="AD99" s="97"/>
    </row>
    <row r="100" spans="2:30" x14ac:dyDescent="0.2">
      <c r="B100" s="137" t="str">
        <f>IF(O100="","",SUBTOTAL(3,$O$8:O100))</f>
        <v/>
      </c>
      <c r="C100" s="138"/>
      <c r="D100" s="139"/>
      <c r="E100" s="139"/>
      <c r="F100" s="139"/>
      <c r="G100" s="139"/>
      <c r="H100" s="87"/>
      <c r="I100" s="139"/>
      <c r="J100" s="169"/>
      <c r="K100" s="99" t="s">
        <v>422</v>
      </c>
      <c r="L100" s="100"/>
      <c r="M100" s="100"/>
      <c r="N100" s="100"/>
      <c r="O100" s="100"/>
      <c r="P100" s="83"/>
      <c r="Q100" s="83"/>
      <c r="R100" s="83"/>
      <c r="S100" s="83"/>
      <c r="T100" s="83"/>
      <c r="U100" s="83"/>
      <c r="V100" s="83"/>
      <c r="W100" s="185"/>
      <c r="X100" s="268"/>
      <c r="Y100" s="83"/>
      <c r="Z100" s="83"/>
      <c r="AA100" s="99"/>
      <c r="AB100" s="100"/>
      <c r="AC100" s="100"/>
      <c r="AD100" s="99"/>
    </row>
    <row r="101" spans="2:30" x14ac:dyDescent="0.2">
      <c r="B101" s="137" t="str">
        <f>IF(O101="","",SUBTOTAL(3,$O$8:O101))</f>
        <v/>
      </c>
      <c r="C101" s="138"/>
      <c r="D101" s="139"/>
      <c r="E101" s="139"/>
      <c r="F101" s="139"/>
      <c r="G101" s="139"/>
      <c r="H101" s="87"/>
      <c r="I101" s="139"/>
      <c r="J101" s="169"/>
      <c r="K101" s="99" t="s">
        <v>423</v>
      </c>
      <c r="L101" s="100"/>
      <c r="M101" s="100"/>
      <c r="N101" s="100"/>
      <c r="O101" s="100"/>
      <c r="P101" s="83"/>
      <c r="Q101" s="83"/>
      <c r="R101" s="83"/>
      <c r="S101" s="83"/>
      <c r="T101" s="83"/>
      <c r="U101" s="83"/>
      <c r="V101" s="83"/>
      <c r="W101" s="185"/>
      <c r="X101" s="268"/>
      <c r="Y101" s="83"/>
      <c r="Z101" s="83"/>
      <c r="AA101" s="99"/>
      <c r="AB101" s="100"/>
      <c r="AC101" s="100"/>
      <c r="AD101" s="99"/>
    </row>
    <row r="102" spans="2:30" ht="25.5" x14ac:dyDescent="0.2">
      <c r="B102" s="137" t="str">
        <f>IF(O102="","",SUBTOTAL(3,$O$8:O102))</f>
        <v/>
      </c>
      <c r="C102" s="138"/>
      <c r="D102" s="139"/>
      <c r="E102" s="139"/>
      <c r="F102" s="139"/>
      <c r="G102" s="139"/>
      <c r="H102" s="87"/>
      <c r="I102" s="139"/>
      <c r="J102" s="169"/>
      <c r="K102" s="99" t="s">
        <v>424</v>
      </c>
      <c r="L102" s="100"/>
      <c r="M102" s="100"/>
      <c r="N102" s="100"/>
      <c r="O102" s="100"/>
      <c r="P102" s="83"/>
      <c r="Q102" s="83"/>
      <c r="R102" s="83"/>
      <c r="S102" s="83"/>
      <c r="T102" s="83"/>
      <c r="U102" s="83"/>
      <c r="V102" s="83"/>
      <c r="W102" s="185"/>
      <c r="X102" s="268"/>
      <c r="Y102" s="83"/>
      <c r="Z102" s="83"/>
      <c r="AA102" s="99"/>
      <c r="AB102" s="100"/>
      <c r="AC102" s="100"/>
      <c r="AD102" s="99"/>
    </row>
    <row r="103" spans="2:30" x14ac:dyDescent="0.2">
      <c r="B103" s="137" t="str">
        <f>IF(O103="","",SUBTOTAL(3,$O$8:O103))</f>
        <v/>
      </c>
      <c r="C103" s="138"/>
      <c r="D103" s="139"/>
      <c r="E103" s="139"/>
      <c r="F103" s="139"/>
      <c r="G103" s="139"/>
      <c r="H103" s="87"/>
      <c r="I103" s="139"/>
      <c r="J103" s="169"/>
      <c r="K103" s="99" t="s">
        <v>425</v>
      </c>
      <c r="L103" s="100"/>
      <c r="M103" s="100"/>
      <c r="N103" s="100"/>
      <c r="O103" s="100"/>
      <c r="P103" s="83"/>
      <c r="Q103" s="83"/>
      <c r="R103" s="83"/>
      <c r="S103" s="83"/>
      <c r="T103" s="83"/>
      <c r="U103" s="83"/>
      <c r="V103" s="83"/>
      <c r="W103" s="185"/>
      <c r="X103" s="268"/>
      <c r="Y103" s="83"/>
      <c r="Z103" s="83"/>
      <c r="AA103" s="99"/>
      <c r="AB103" s="100"/>
      <c r="AC103" s="100"/>
      <c r="AD103" s="99"/>
    </row>
    <row r="104" spans="2:30" ht="38.25" x14ac:dyDescent="0.2">
      <c r="B104" s="137" t="str">
        <f>IF(O104="","",SUBTOTAL(3,$O$8:O104))</f>
        <v/>
      </c>
      <c r="C104" s="138"/>
      <c r="D104" s="139"/>
      <c r="E104" s="139"/>
      <c r="F104" s="139"/>
      <c r="G104" s="139"/>
      <c r="H104" s="87"/>
      <c r="I104" s="139"/>
      <c r="J104" s="169"/>
      <c r="K104" s="99" t="s">
        <v>426</v>
      </c>
      <c r="L104" s="100"/>
      <c r="M104" s="100"/>
      <c r="N104" s="100"/>
      <c r="O104" s="100"/>
      <c r="P104" s="83"/>
      <c r="Q104" s="83"/>
      <c r="R104" s="83"/>
      <c r="S104" s="83"/>
      <c r="T104" s="83"/>
      <c r="U104" s="83"/>
      <c r="V104" s="83"/>
      <c r="W104" s="185"/>
      <c r="X104" s="268"/>
      <c r="Y104" s="83"/>
      <c r="Z104" s="83"/>
      <c r="AA104" s="99"/>
      <c r="AB104" s="100"/>
      <c r="AC104" s="100"/>
      <c r="AD104" s="99"/>
    </row>
    <row r="105" spans="2:30" x14ac:dyDescent="0.2">
      <c r="B105" s="137" t="str">
        <f>IF(O105="","",SUBTOTAL(3,$O$8:O105))</f>
        <v/>
      </c>
      <c r="C105" s="138"/>
      <c r="D105" s="139"/>
      <c r="E105" s="139"/>
      <c r="F105" s="139"/>
      <c r="G105" s="139"/>
      <c r="H105" s="87"/>
      <c r="I105" s="139"/>
      <c r="J105" s="169"/>
      <c r="K105" s="99" t="s">
        <v>427</v>
      </c>
      <c r="L105" s="100"/>
      <c r="M105" s="100"/>
      <c r="N105" s="100"/>
      <c r="O105" s="100"/>
      <c r="P105" s="83"/>
      <c r="Q105" s="83"/>
      <c r="R105" s="83"/>
      <c r="S105" s="83"/>
      <c r="T105" s="83"/>
      <c r="U105" s="83"/>
      <c r="V105" s="83"/>
      <c r="W105" s="185"/>
      <c r="X105" s="268"/>
      <c r="Y105" s="83"/>
      <c r="Z105" s="83"/>
      <c r="AA105" s="99"/>
      <c r="AB105" s="100"/>
      <c r="AC105" s="100"/>
      <c r="AD105" s="99"/>
    </row>
    <row r="106" spans="2:30" ht="38.25" x14ac:dyDescent="0.2">
      <c r="B106" s="137" t="str">
        <f>IF(O106="","",SUBTOTAL(3,$O$8:O106))</f>
        <v/>
      </c>
      <c r="C106" s="138"/>
      <c r="D106" s="139"/>
      <c r="E106" s="139"/>
      <c r="F106" s="139"/>
      <c r="G106" s="139"/>
      <c r="H106" s="87"/>
      <c r="I106" s="139"/>
      <c r="J106" s="169"/>
      <c r="K106" s="99" t="s">
        <v>428</v>
      </c>
      <c r="L106" s="100"/>
      <c r="M106" s="100"/>
      <c r="N106" s="100"/>
      <c r="O106" s="100"/>
      <c r="P106" s="83"/>
      <c r="Q106" s="83"/>
      <c r="R106" s="83"/>
      <c r="S106" s="83"/>
      <c r="T106" s="83"/>
      <c r="U106" s="83"/>
      <c r="V106" s="83"/>
      <c r="W106" s="185"/>
      <c r="X106" s="268"/>
      <c r="Y106" s="83"/>
      <c r="Z106" s="83"/>
      <c r="AA106" s="99"/>
      <c r="AB106" s="100"/>
      <c r="AC106" s="100"/>
      <c r="AD106" s="99"/>
    </row>
    <row r="107" spans="2:30" ht="25.5" x14ac:dyDescent="0.2">
      <c r="B107" s="137" t="str">
        <f>IF(O107="","",SUBTOTAL(3,$O$8:O107))</f>
        <v/>
      </c>
      <c r="C107" s="138"/>
      <c r="D107" s="139"/>
      <c r="E107" s="139"/>
      <c r="F107" s="139"/>
      <c r="G107" s="139"/>
      <c r="H107" s="87"/>
      <c r="I107" s="139"/>
      <c r="J107" s="169"/>
      <c r="K107" s="99" t="s">
        <v>429</v>
      </c>
      <c r="L107" s="100"/>
      <c r="M107" s="100"/>
      <c r="N107" s="100"/>
      <c r="O107" s="100"/>
      <c r="P107" s="83"/>
      <c r="Q107" s="83"/>
      <c r="R107" s="83"/>
      <c r="S107" s="83"/>
      <c r="T107" s="83"/>
      <c r="U107" s="83"/>
      <c r="V107" s="83"/>
      <c r="W107" s="185"/>
      <c r="X107" s="268"/>
      <c r="Y107" s="83"/>
      <c r="Z107" s="83"/>
      <c r="AA107" s="99"/>
      <c r="AB107" s="100"/>
      <c r="AC107" s="100"/>
      <c r="AD107" s="99"/>
    </row>
    <row r="108" spans="2:30" x14ac:dyDescent="0.2">
      <c r="B108" s="137" t="str">
        <f>IF(O108="","",SUBTOTAL(3,$O$8:O108))</f>
        <v/>
      </c>
      <c r="C108" s="138"/>
      <c r="D108" s="139"/>
      <c r="E108" s="139"/>
      <c r="F108" s="139"/>
      <c r="G108" s="139"/>
      <c r="H108" s="87"/>
      <c r="I108" s="139"/>
      <c r="J108" s="169"/>
      <c r="K108" s="99" t="s">
        <v>430</v>
      </c>
      <c r="L108" s="100"/>
      <c r="M108" s="100"/>
      <c r="N108" s="100"/>
      <c r="O108" s="100"/>
      <c r="P108" s="83"/>
      <c r="Q108" s="83"/>
      <c r="R108" s="83"/>
      <c r="S108" s="83"/>
      <c r="T108" s="83"/>
      <c r="U108" s="83"/>
      <c r="V108" s="83"/>
      <c r="W108" s="185"/>
      <c r="X108" s="268"/>
      <c r="Y108" s="83"/>
      <c r="Z108" s="83"/>
      <c r="AA108" s="99"/>
      <c r="AB108" s="100"/>
      <c r="AC108" s="100"/>
      <c r="AD108" s="99"/>
    </row>
    <row r="109" spans="2:30" x14ac:dyDescent="0.2">
      <c r="B109" s="137" t="str">
        <f>IF(O109="","",SUBTOTAL(3,$O$8:O109))</f>
        <v/>
      </c>
      <c r="C109" s="138"/>
      <c r="D109" s="139"/>
      <c r="E109" s="139"/>
      <c r="F109" s="139"/>
      <c r="G109" s="139"/>
      <c r="H109" s="87"/>
      <c r="I109" s="139"/>
      <c r="J109" s="169"/>
      <c r="K109" s="99" t="s">
        <v>431</v>
      </c>
      <c r="L109" s="100"/>
      <c r="M109" s="100"/>
      <c r="N109" s="100"/>
      <c r="O109" s="100"/>
      <c r="P109" s="83"/>
      <c r="Q109" s="83"/>
      <c r="R109" s="83"/>
      <c r="S109" s="83"/>
      <c r="T109" s="83"/>
      <c r="U109" s="83"/>
      <c r="V109" s="83"/>
      <c r="W109" s="185"/>
      <c r="X109" s="268"/>
      <c r="Y109" s="83"/>
      <c r="Z109" s="83"/>
      <c r="AA109" s="99"/>
      <c r="AB109" s="100"/>
      <c r="AC109" s="100"/>
      <c r="AD109" s="99"/>
    </row>
    <row r="110" spans="2:30" x14ac:dyDescent="0.2">
      <c r="B110" s="137" t="str">
        <f>IF(O110="","",SUBTOTAL(3,$O$8:O110))</f>
        <v/>
      </c>
      <c r="C110" s="138"/>
      <c r="D110" s="139"/>
      <c r="E110" s="139"/>
      <c r="F110" s="139"/>
      <c r="G110" s="139"/>
      <c r="H110" s="87"/>
      <c r="I110" s="139"/>
      <c r="J110" s="169"/>
      <c r="K110" s="99" t="s">
        <v>432</v>
      </c>
      <c r="L110" s="100"/>
      <c r="M110" s="100"/>
      <c r="N110" s="100"/>
      <c r="O110" s="100"/>
      <c r="P110" s="83"/>
      <c r="Q110" s="83"/>
      <c r="R110" s="83"/>
      <c r="S110" s="83"/>
      <c r="T110" s="83"/>
      <c r="U110" s="83"/>
      <c r="V110" s="83"/>
      <c r="W110" s="185"/>
      <c r="X110" s="268"/>
      <c r="Y110" s="83"/>
      <c r="Z110" s="83"/>
      <c r="AA110" s="99"/>
      <c r="AB110" s="100"/>
      <c r="AC110" s="100"/>
      <c r="AD110" s="99"/>
    </row>
    <row r="111" spans="2:30" x14ac:dyDescent="0.2">
      <c r="B111" s="137" t="str">
        <f>IF(O111="","",SUBTOTAL(3,$O$8:O111))</f>
        <v/>
      </c>
      <c r="C111" s="138"/>
      <c r="D111" s="139"/>
      <c r="E111" s="139"/>
      <c r="F111" s="139"/>
      <c r="G111" s="139"/>
      <c r="H111" s="87"/>
      <c r="I111" s="139"/>
      <c r="J111" s="169"/>
      <c r="K111" s="99" t="s">
        <v>433</v>
      </c>
      <c r="L111" s="100"/>
      <c r="M111" s="100"/>
      <c r="N111" s="100"/>
      <c r="O111" s="100"/>
      <c r="P111" s="83"/>
      <c r="Q111" s="83"/>
      <c r="R111" s="83"/>
      <c r="S111" s="83"/>
      <c r="T111" s="83"/>
      <c r="U111" s="83"/>
      <c r="V111" s="83"/>
      <c r="W111" s="185"/>
      <c r="X111" s="268"/>
      <c r="Y111" s="83"/>
      <c r="Z111" s="83"/>
      <c r="AA111" s="99"/>
      <c r="AB111" s="100"/>
      <c r="AC111" s="100"/>
      <c r="AD111" s="99"/>
    </row>
    <row r="112" spans="2:30" x14ac:dyDescent="0.2">
      <c r="B112" s="137" t="str">
        <f>IF(O112="","",SUBTOTAL(3,$O$8:O112))</f>
        <v/>
      </c>
      <c r="C112" s="138"/>
      <c r="D112" s="139"/>
      <c r="E112" s="139"/>
      <c r="F112" s="139"/>
      <c r="G112" s="139"/>
      <c r="H112" s="87"/>
      <c r="I112" s="139"/>
      <c r="J112" s="169"/>
      <c r="K112" s="99" t="s">
        <v>434</v>
      </c>
      <c r="L112" s="100"/>
      <c r="M112" s="100"/>
      <c r="N112" s="100"/>
      <c r="O112" s="100"/>
      <c r="P112" s="83"/>
      <c r="Q112" s="83"/>
      <c r="R112" s="83"/>
      <c r="S112" s="83"/>
      <c r="T112" s="83"/>
      <c r="U112" s="83"/>
      <c r="V112" s="83"/>
      <c r="W112" s="185"/>
      <c r="X112" s="268"/>
      <c r="Y112" s="83"/>
      <c r="Z112" s="83"/>
      <c r="AA112" s="99"/>
      <c r="AB112" s="100"/>
      <c r="AC112" s="100"/>
      <c r="AD112" s="99"/>
    </row>
    <row r="113" spans="2:30" x14ac:dyDescent="0.2">
      <c r="B113" s="137" t="str">
        <f>IF(O113="","",SUBTOTAL(3,$O$8:O113))</f>
        <v/>
      </c>
      <c r="C113" s="138"/>
      <c r="D113" s="139"/>
      <c r="E113" s="139"/>
      <c r="F113" s="139"/>
      <c r="G113" s="139"/>
      <c r="H113" s="87"/>
      <c r="I113" s="139"/>
      <c r="J113" s="169"/>
      <c r="K113" s="99" t="s">
        <v>435</v>
      </c>
      <c r="L113" s="100"/>
      <c r="M113" s="100"/>
      <c r="N113" s="100"/>
      <c r="O113" s="100"/>
      <c r="P113" s="83"/>
      <c r="Q113" s="83"/>
      <c r="R113" s="83"/>
      <c r="S113" s="83"/>
      <c r="T113" s="83"/>
      <c r="U113" s="83"/>
      <c r="V113" s="83"/>
      <c r="W113" s="185"/>
      <c r="X113" s="268"/>
      <c r="Y113" s="83"/>
      <c r="Z113" s="83"/>
      <c r="AA113" s="99"/>
      <c r="AB113" s="100"/>
      <c r="AC113" s="100"/>
      <c r="AD113" s="99"/>
    </row>
    <row r="114" spans="2:30" ht="38.25" x14ac:dyDescent="0.2">
      <c r="B114" s="137" t="str">
        <f>IF(O114="","",SUBTOTAL(3,$O$8:O114))</f>
        <v/>
      </c>
      <c r="C114" s="138"/>
      <c r="D114" s="139"/>
      <c r="E114" s="139"/>
      <c r="F114" s="139"/>
      <c r="G114" s="139"/>
      <c r="H114" s="87"/>
      <c r="I114" s="139"/>
      <c r="J114" s="169"/>
      <c r="K114" s="99" t="s">
        <v>436</v>
      </c>
      <c r="L114" s="100"/>
      <c r="M114" s="100"/>
      <c r="N114" s="100"/>
      <c r="O114" s="100"/>
      <c r="P114" s="83"/>
      <c r="Q114" s="83"/>
      <c r="R114" s="83"/>
      <c r="S114" s="83"/>
      <c r="T114" s="83"/>
      <c r="U114" s="83"/>
      <c r="V114" s="83"/>
      <c r="W114" s="185"/>
      <c r="X114" s="268"/>
      <c r="Y114" s="83"/>
      <c r="Z114" s="83"/>
      <c r="AA114" s="99"/>
      <c r="AB114" s="100"/>
      <c r="AC114" s="100"/>
      <c r="AD114" s="99"/>
    </row>
    <row r="115" spans="2:30" ht="51" x14ac:dyDescent="0.2">
      <c r="B115" s="137" t="str">
        <f>IF(O115="","",SUBTOTAL(3,$O$8:O115))</f>
        <v/>
      </c>
      <c r="C115" s="138"/>
      <c r="D115" s="139"/>
      <c r="E115" s="139"/>
      <c r="F115" s="139"/>
      <c r="G115" s="139"/>
      <c r="H115" s="87"/>
      <c r="I115" s="139"/>
      <c r="J115" s="169"/>
      <c r="K115" s="99" t="s">
        <v>437</v>
      </c>
      <c r="L115" s="100"/>
      <c r="M115" s="100"/>
      <c r="N115" s="100"/>
      <c r="O115" s="100"/>
      <c r="P115" s="83"/>
      <c r="Q115" s="83"/>
      <c r="R115" s="83"/>
      <c r="S115" s="83"/>
      <c r="T115" s="83"/>
      <c r="U115" s="83"/>
      <c r="V115" s="83"/>
      <c r="W115" s="185"/>
      <c r="X115" s="268"/>
      <c r="Y115" s="83"/>
      <c r="Z115" s="83"/>
      <c r="AA115" s="99"/>
      <c r="AB115" s="100"/>
      <c r="AC115" s="100"/>
      <c r="AD115" s="99"/>
    </row>
    <row r="116" spans="2:30" ht="25.5" x14ac:dyDescent="0.2">
      <c r="B116" s="137" t="str">
        <f>IF(O116="","",SUBTOTAL(3,$O$8:O116))</f>
        <v/>
      </c>
      <c r="C116" s="138"/>
      <c r="D116" s="139"/>
      <c r="E116" s="139"/>
      <c r="F116" s="139"/>
      <c r="G116" s="139"/>
      <c r="H116" s="87"/>
      <c r="I116" s="139"/>
      <c r="J116" s="169"/>
      <c r="K116" s="99" t="s">
        <v>438</v>
      </c>
      <c r="L116" s="100"/>
      <c r="M116" s="100"/>
      <c r="N116" s="100"/>
      <c r="O116" s="100"/>
      <c r="P116" s="83"/>
      <c r="Q116" s="83"/>
      <c r="R116" s="83"/>
      <c r="S116" s="83"/>
      <c r="T116" s="83"/>
      <c r="U116" s="83"/>
      <c r="V116" s="83"/>
      <c r="W116" s="185"/>
      <c r="X116" s="268"/>
      <c r="Y116" s="83"/>
      <c r="Z116" s="83"/>
      <c r="AA116" s="99"/>
      <c r="AB116" s="100"/>
      <c r="AC116" s="100"/>
      <c r="AD116" s="99"/>
    </row>
    <row r="117" spans="2:30" ht="25.5" x14ac:dyDescent="0.2">
      <c r="B117" s="137" t="str">
        <f>IF(O117="","",SUBTOTAL(3,$O$8:O117))</f>
        <v/>
      </c>
      <c r="C117" s="140"/>
      <c r="D117" s="141"/>
      <c r="E117" s="141"/>
      <c r="F117" s="141"/>
      <c r="G117" s="141"/>
      <c r="H117" s="87"/>
      <c r="I117" s="141"/>
      <c r="J117" s="169"/>
      <c r="K117" s="101" t="s">
        <v>439</v>
      </c>
      <c r="L117" s="102"/>
      <c r="M117" s="102"/>
      <c r="N117" s="102"/>
      <c r="O117" s="102"/>
      <c r="P117" s="81"/>
      <c r="Q117" s="81"/>
      <c r="R117" s="81"/>
      <c r="S117" s="81"/>
      <c r="T117" s="81"/>
      <c r="U117" s="81"/>
      <c r="V117" s="81"/>
      <c r="W117" s="186"/>
      <c r="X117" s="269"/>
      <c r="Y117" s="81"/>
      <c r="Z117" s="81"/>
      <c r="AA117" s="101"/>
      <c r="AB117" s="102"/>
      <c r="AC117" s="102"/>
      <c r="AD117" s="101"/>
    </row>
    <row r="118" spans="2:30" ht="24.75" customHeight="1" x14ac:dyDescent="0.2">
      <c r="B118" s="137">
        <f>IF(O118="","",SUBTOTAL(3,$O$8:O118))</f>
        <v>25</v>
      </c>
      <c r="C118" s="135"/>
      <c r="D118" s="136" t="s">
        <v>37</v>
      </c>
      <c r="E118" s="136" t="s">
        <v>334</v>
      </c>
      <c r="F118" s="136" t="s">
        <v>334</v>
      </c>
      <c r="G118" s="136" t="s">
        <v>12</v>
      </c>
      <c r="H118" s="87"/>
      <c r="I118" s="136">
        <v>2357</v>
      </c>
      <c r="J118" s="169" t="s">
        <v>387</v>
      </c>
      <c r="K118" s="97" t="s">
        <v>440</v>
      </c>
      <c r="L118" s="98"/>
      <c r="M118" s="98">
        <v>80850</v>
      </c>
      <c r="N118" s="98">
        <f t="shared" si="3"/>
        <v>190563450</v>
      </c>
      <c r="O118" s="98">
        <f>+'[2]TH lop 6'!$E$39</f>
        <v>80850</v>
      </c>
      <c r="P118" s="82">
        <f>'[3]Lớp 6'!$I$89</f>
        <v>88400</v>
      </c>
      <c r="Q118" s="82"/>
      <c r="R118" s="82">
        <f>[4]L6!$I$78</f>
        <v>104000</v>
      </c>
      <c r="S118" s="82">
        <v>90000</v>
      </c>
      <c r="T118" s="82">
        <v>57000</v>
      </c>
      <c r="U118" s="82"/>
      <c r="V118" s="82"/>
      <c r="W118" s="184"/>
      <c r="X118" s="267"/>
      <c r="Y118" s="82">
        <v>155000</v>
      </c>
      <c r="Z118" s="82">
        <v>80000</v>
      </c>
      <c r="AA118" s="97"/>
      <c r="AB118" s="98">
        <f>T118</f>
        <v>57000</v>
      </c>
      <c r="AC118" s="98">
        <f>AB118*I118</f>
        <v>134349000</v>
      </c>
      <c r="AD118" s="97"/>
    </row>
    <row r="119" spans="2:30" ht="25.5" customHeight="1" x14ac:dyDescent="0.2">
      <c r="B119" s="137" t="str">
        <f>IF(O119="","",SUBTOTAL(3,$O$8:O119))</f>
        <v/>
      </c>
      <c r="C119" s="138"/>
      <c r="D119" s="139"/>
      <c r="E119" s="139"/>
      <c r="F119" s="139"/>
      <c r="G119" s="139"/>
      <c r="H119" s="87"/>
      <c r="I119" s="139"/>
      <c r="J119" s="169"/>
      <c r="K119" s="99" t="s">
        <v>441</v>
      </c>
      <c r="L119" s="100"/>
      <c r="M119" s="100"/>
      <c r="N119" s="100"/>
      <c r="O119" s="100"/>
      <c r="P119" s="83"/>
      <c r="Q119" s="83"/>
      <c r="R119" s="83"/>
      <c r="S119" s="83"/>
      <c r="T119" s="83"/>
      <c r="U119" s="83"/>
      <c r="V119" s="83"/>
      <c r="W119" s="185"/>
      <c r="X119" s="268"/>
      <c r="Y119" s="83"/>
      <c r="Z119" s="83"/>
      <c r="AA119" s="99"/>
      <c r="AB119" s="100"/>
      <c r="AC119" s="100"/>
      <c r="AD119" s="99"/>
    </row>
    <row r="120" spans="2:30" ht="25.5" x14ac:dyDescent="0.2">
      <c r="B120" s="137" t="str">
        <f>IF(O120="","",SUBTOTAL(3,$O$8:O120))</f>
        <v/>
      </c>
      <c r="C120" s="138"/>
      <c r="D120" s="139"/>
      <c r="E120" s="139"/>
      <c r="F120" s="139"/>
      <c r="G120" s="139"/>
      <c r="H120" s="87"/>
      <c r="I120" s="139"/>
      <c r="J120" s="169"/>
      <c r="K120" s="99" t="s">
        <v>442</v>
      </c>
      <c r="L120" s="100"/>
      <c r="M120" s="100"/>
      <c r="N120" s="100"/>
      <c r="O120" s="100"/>
      <c r="P120" s="83"/>
      <c r="Q120" s="83"/>
      <c r="R120" s="83"/>
      <c r="S120" s="83"/>
      <c r="T120" s="83"/>
      <c r="U120" s="83"/>
      <c r="V120" s="83"/>
      <c r="W120" s="185"/>
      <c r="X120" s="268"/>
      <c r="Y120" s="83"/>
      <c r="Z120" s="83"/>
      <c r="AA120" s="99"/>
      <c r="AB120" s="100"/>
      <c r="AC120" s="100"/>
      <c r="AD120" s="99"/>
    </row>
    <row r="121" spans="2:30" ht="38.25" x14ac:dyDescent="0.2">
      <c r="B121" s="137" t="str">
        <f>IF(O121="","",SUBTOTAL(3,$O$8:O121))</f>
        <v/>
      </c>
      <c r="C121" s="138"/>
      <c r="D121" s="139"/>
      <c r="E121" s="139"/>
      <c r="F121" s="139"/>
      <c r="G121" s="139"/>
      <c r="H121" s="87"/>
      <c r="I121" s="139"/>
      <c r="J121" s="169"/>
      <c r="K121" s="99" t="s">
        <v>443</v>
      </c>
      <c r="L121" s="100"/>
      <c r="M121" s="100"/>
      <c r="N121" s="100"/>
      <c r="O121" s="100"/>
      <c r="P121" s="83"/>
      <c r="Q121" s="83"/>
      <c r="R121" s="83"/>
      <c r="S121" s="83"/>
      <c r="T121" s="83"/>
      <c r="U121" s="83"/>
      <c r="V121" s="83"/>
      <c r="W121" s="185"/>
      <c r="X121" s="268"/>
      <c r="Y121" s="83"/>
      <c r="Z121" s="83"/>
      <c r="AA121" s="99"/>
      <c r="AB121" s="100"/>
      <c r="AC121" s="100"/>
      <c r="AD121" s="99"/>
    </row>
    <row r="122" spans="2:30" ht="38.25" x14ac:dyDescent="0.2">
      <c r="B122" s="137" t="str">
        <f>IF(O122="","",SUBTOTAL(3,$O$8:O122))</f>
        <v/>
      </c>
      <c r="C122" s="140"/>
      <c r="D122" s="141"/>
      <c r="E122" s="141"/>
      <c r="F122" s="141"/>
      <c r="G122" s="141"/>
      <c r="H122" s="87"/>
      <c r="I122" s="141"/>
      <c r="J122" s="169"/>
      <c r="K122" s="101" t="s">
        <v>444</v>
      </c>
      <c r="L122" s="102"/>
      <c r="M122" s="102"/>
      <c r="N122" s="102"/>
      <c r="O122" s="102"/>
      <c r="P122" s="81"/>
      <c r="Q122" s="81"/>
      <c r="R122" s="81"/>
      <c r="S122" s="81"/>
      <c r="T122" s="81"/>
      <c r="U122" s="81"/>
      <c r="V122" s="81"/>
      <c r="W122" s="186"/>
      <c r="X122" s="269"/>
      <c r="Y122" s="81"/>
      <c r="Z122" s="81"/>
      <c r="AA122" s="101"/>
      <c r="AB122" s="102"/>
      <c r="AC122" s="102"/>
      <c r="AD122" s="101"/>
    </row>
    <row r="123" spans="2:30" x14ac:dyDescent="0.2">
      <c r="B123" s="137" t="str">
        <f>IF(O123="","",SUBTOTAL(3,$O$8:O123))</f>
        <v/>
      </c>
      <c r="C123" s="143" t="s">
        <v>38</v>
      </c>
      <c r="D123" s="144" t="s">
        <v>39</v>
      </c>
      <c r="E123" s="122"/>
      <c r="F123" s="122"/>
      <c r="G123" s="122"/>
      <c r="H123" s="87"/>
      <c r="I123" s="169"/>
      <c r="J123" s="169"/>
      <c r="K123" s="87"/>
      <c r="L123" s="61"/>
      <c r="M123" s="61"/>
      <c r="N123" s="61"/>
      <c r="O123" s="61"/>
      <c r="P123" s="31"/>
      <c r="Q123" s="31"/>
      <c r="R123" s="31"/>
      <c r="S123" s="31"/>
      <c r="T123" s="31"/>
      <c r="U123" s="31"/>
      <c r="V123" s="31"/>
      <c r="W123" s="187"/>
      <c r="X123" s="270"/>
      <c r="Y123" s="31"/>
      <c r="Z123" s="31"/>
      <c r="AA123" s="87"/>
      <c r="AB123" s="61"/>
      <c r="AC123" s="61"/>
      <c r="AD123" s="87"/>
    </row>
    <row r="124" spans="2:30" x14ac:dyDescent="0.2">
      <c r="B124" s="137" t="str">
        <f>IF(O124="","",SUBTOTAL(3,$O$8:O124))</f>
        <v/>
      </c>
      <c r="C124" s="143" t="s">
        <v>21</v>
      </c>
      <c r="D124" s="144" t="s">
        <v>40</v>
      </c>
      <c r="E124" s="122"/>
      <c r="F124" s="122"/>
      <c r="G124" s="122"/>
      <c r="H124" s="87"/>
      <c r="I124" s="169"/>
      <c r="J124" s="169"/>
      <c r="K124" s="87"/>
      <c r="L124" s="61"/>
      <c r="M124" s="61"/>
      <c r="N124" s="61"/>
      <c r="O124" s="61"/>
      <c r="P124" s="31"/>
      <c r="Q124" s="31"/>
      <c r="R124" s="31"/>
      <c r="S124" s="31"/>
      <c r="T124" s="31"/>
      <c r="U124" s="31"/>
      <c r="V124" s="31"/>
      <c r="W124" s="187"/>
      <c r="X124" s="270"/>
      <c r="Y124" s="31"/>
      <c r="Z124" s="31"/>
      <c r="AA124" s="87"/>
      <c r="AB124" s="61"/>
      <c r="AC124" s="61"/>
      <c r="AD124" s="87"/>
    </row>
    <row r="125" spans="2:30" x14ac:dyDescent="0.2">
      <c r="B125" s="137" t="str">
        <f>IF(O125="","",SUBTOTAL(3,$O$8:O125))</f>
        <v/>
      </c>
      <c r="C125" s="143">
        <v>1</v>
      </c>
      <c r="D125" s="144" t="s">
        <v>41</v>
      </c>
      <c r="E125" s="122"/>
      <c r="F125" s="122"/>
      <c r="G125" s="122"/>
      <c r="H125" s="87"/>
      <c r="I125" s="169"/>
      <c r="J125" s="169"/>
      <c r="K125" s="87"/>
      <c r="L125" s="61"/>
      <c r="M125" s="61"/>
      <c r="N125" s="61"/>
      <c r="O125" s="61"/>
      <c r="P125" s="31"/>
      <c r="Q125" s="31"/>
      <c r="R125" s="31"/>
      <c r="S125" s="31"/>
      <c r="T125" s="31"/>
      <c r="U125" s="31"/>
      <c r="V125" s="31"/>
      <c r="W125" s="187"/>
      <c r="X125" s="270"/>
      <c r="Y125" s="31"/>
      <c r="Z125" s="31"/>
      <c r="AA125" s="87"/>
      <c r="AB125" s="61"/>
      <c r="AC125" s="61"/>
      <c r="AD125" s="87"/>
    </row>
    <row r="126" spans="2:30" ht="13.15" customHeight="1" x14ac:dyDescent="0.2">
      <c r="B126" s="137">
        <f>IF(O126="","",SUBTOTAL(3,$O$8:O126))</f>
        <v>26</v>
      </c>
      <c r="C126" s="135"/>
      <c r="D126" s="136" t="s">
        <v>42</v>
      </c>
      <c r="E126" s="136" t="s">
        <v>334</v>
      </c>
      <c r="F126" s="136" t="s">
        <v>334</v>
      </c>
      <c r="G126" s="136" t="s">
        <v>12</v>
      </c>
      <c r="H126" s="87"/>
      <c r="I126" s="136">
        <v>2341</v>
      </c>
      <c r="J126" s="169" t="s">
        <v>387</v>
      </c>
      <c r="K126" s="97" t="s">
        <v>445</v>
      </c>
      <c r="L126" s="98"/>
      <c r="M126" s="98">
        <v>36750</v>
      </c>
      <c r="N126" s="98">
        <f t="shared" si="3"/>
        <v>86031750</v>
      </c>
      <c r="O126" s="98">
        <f>+'[2]TH lop 6'!$E$43</f>
        <v>36750</v>
      </c>
      <c r="P126" s="82">
        <f>'[3]Lớp 6'!$I$97</f>
        <v>60500</v>
      </c>
      <c r="Q126" s="82"/>
      <c r="R126" s="82">
        <f>[4]L6!$I$86</f>
        <v>75600</v>
      </c>
      <c r="S126" s="82">
        <v>45000</v>
      </c>
      <c r="T126" s="82">
        <v>54000</v>
      </c>
      <c r="U126" s="82"/>
      <c r="V126" s="82"/>
      <c r="W126" s="184"/>
      <c r="X126" s="267"/>
      <c r="Y126" s="82">
        <v>150000</v>
      </c>
      <c r="Z126" s="82">
        <v>75000</v>
      </c>
      <c r="AA126" s="97"/>
      <c r="AB126" s="98">
        <f>O126</f>
        <v>36750</v>
      </c>
      <c r="AC126" s="98">
        <f>AB126*I126</f>
        <v>86031750</v>
      </c>
      <c r="AD126" s="97"/>
    </row>
    <row r="127" spans="2:30" x14ac:dyDescent="0.2">
      <c r="B127" s="137" t="str">
        <f>IF(O127="","",SUBTOTAL(3,$O$8:O127))</f>
        <v/>
      </c>
      <c r="C127" s="138"/>
      <c r="D127" s="139"/>
      <c r="E127" s="139"/>
      <c r="F127" s="139"/>
      <c r="G127" s="139"/>
      <c r="H127" s="87"/>
      <c r="I127" s="139"/>
      <c r="J127" s="169"/>
      <c r="K127" s="99" t="s">
        <v>446</v>
      </c>
      <c r="L127" s="100"/>
      <c r="M127" s="100"/>
      <c r="N127" s="100"/>
      <c r="O127" s="100"/>
      <c r="P127" s="83"/>
      <c r="Q127" s="83"/>
      <c r="R127" s="83"/>
      <c r="S127" s="83"/>
      <c r="T127" s="83"/>
      <c r="U127" s="83"/>
      <c r="V127" s="83"/>
      <c r="W127" s="185"/>
      <c r="X127" s="268"/>
      <c r="Y127" s="83"/>
      <c r="Z127" s="83"/>
      <c r="AA127" s="99"/>
      <c r="AB127" s="100"/>
      <c r="AC127" s="100"/>
      <c r="AD127" s="99"/>
    </row>
    <row r="128" spans="2:30" x14ac:dyDescent="0.2">
      <c r="B128" s="137" t="str">
        <f>IF(O128="","",SUBTOTAL(3,$O$8:O128))</f>
        <v/>
      </c>
      <c r="C128" s="138"/>
      <c r="D128" s="139"/>
      <c r="E128" s="139"/>
      <c r="F128" s="139"/>
      <c r="G128" s="139"/>
      <c r="H128" s="87"/>
      <c r="I128" s="139"/>
      <c r="J128" s="169"/>
      <c r="K128" s="99" t="s">
        <v>447</v>
      </c>
      <c r="L128" s="100"/>
      <c r="M128" s="100"/>
      <c r="N128" s="100"/>
      <c r="O128" s="100"/>
      <c r="P128" s="83"/>
      <c r="Q128" s="83"/>
      <c r="R128" s="83"/>
      <c r="S128" s="83"/>
      <c r="T128" s="83"/>
      <c r="U128" s="83"/>
      <c r="V128" s="83"/>
      <c r="W128" s="185"/>
      <c r="X128" s="268"/>
      <c r="Y128" s="83"/>
      <c r="Z128" s="83"/>
      <c r="AA128" s="99"/>
      <c r="AB128" s="100"/>
      <c r="AC128" s="100"/>
      <c r="AD128" s="99"/>
    </row>
    <row r="129" spans="2:30" ht="38.25" x14ac:dyDescent="0.2">
      <c r="B129" s="137" t="str">
        <f>IF(O129="","",SUBTOTAL(3,$O$8:O129))</f>
        <v/>
      </c>
      <c r="C129" s="138"/>
      <c r="D129" s="139"/>
      <c r="E129" s="139"/>
      <c r="F129" s="139"/>
      <c r="G129" s="139"/>
      <c r="H129" s="87"/>
      <c r="I129" s="139"/>
      <c r="J129" s="169"/>
      <c r="K129" s="99" t="s">
        <v>448</v>
      </c>
      <c r="L129" s="100"/>
      <c r="M129" s="100"/>
      <c r="N129" s="100"/>
      <c r="O129" s="100"/>
      <c r="P129" s="83"/>
      <c r="Q129" s="83"/>
      <c r="R129" s="83"/>
      <c r="S129" s="83"/>
      <c r="T129" s="83"/>
      <c r="U129" s="83"/>
      <c r="V129" s="83"/>
      <c r="W129" s="185"/>
      <c r="X129" s="268"/>
      <c r="Y129" s="83"/>
      <c r="Z129" s="83"/>
      <c r="AA129" s="99"/>
      <c r="AB129" s="100"/>
      <c r="AC129" s="100"/>
      <c r="AD129" s="99"/>
    </row>
    <row r="130" spans="2:30" ht="25.5" x14ac:dyDescent="0.2">
      <c r="B130" s="137" t="str">
        <f>IF(O130="","",SUBTOTAL(3,$O$8:O130))</f>
        <v/>
      </c>
      <c r="C130" s="140"/>
      <c r="D130" s="141"/>
      <c r="E130" s="141"/>
      <c r="F130" s="141"/>
      <c r="G130" s="141"/>
      <c r="H130" s="87"/>
      <c r="I130" s="141"/>
      <c r="J130" s="169"/>
      <c r="K130" s="101" t="s">
        <v>449</v>
      </c>
      <c r="L130" s="102"/>
      <c r="M130" s="102"/>
      <c r="N130" s="102"/>
      <c r="O130" s="102"/>
      <c r="P130" s="81"/>
      <c r="Q130" s="81"/>
      <c r="R130" s="81"/>
      <c r="S130" s="81"/>
      <c r="T130" s="81"/>
      <c r="U130" s="81"/>
      <c r="V130" s="81"/>
      <c r="W130" s="186"/>
      <c r="X130" s="269"/>
      <c r="Y130" s="81"/>
      <c r="Z130" s="81"/>
      <c r="AA130" s="101"/>
      <c r="AB130" s="102"/>
      <c r="AC130" s="102"/>
      <c r="AD130" s="101"/>
    </row>
    <row r="131" spans="2:30" x14ac:dyDescent="0.2">
      <c r="B131" s="137" t="str">
        <f>IF(O131="","",SUBTOTAL(3,$O$8:O131))</f>
        <v/>
      </c>
      <c r="C131" s="142"/>
      <c r="D131" s="144" t="s">
        <v>45</v>
      </c>
      <c r="E131" s="169"/>
      <c r="F131" s="169"/>
      <c r="G131" s="169"/>
      <c r="H131" s="87"/>
      <c r="I131" s="169"/>
      <c r="J131" s="169"/>
      <c r="K131" s="87"/>
      <c r="L131" s="61"/>
      <c r="M131" s="61"/>
      <c r="N131" s="61"/>
      <c r="O131" s="61"/>
      <c r="P131" s="31"/>
      <c r="Q131" s="31"/>
      <c r="R131" s="31"/>
      <c r="S131" s="31"/>
      <c r="T131" s="31"/>
      <c r="U131" s="31"/>
      <c r="V131" s="31"/>
      <c r="W131" s="187"/>
      <c r="X131" s="270"/>
      <c r="Y131" s="31"/>
      <c r="Z131" s="31"/>
      <c r="AA131" s="87"/>
      <c r="AB131" s="61"/>
      <c r="AC131" s="61"/>
      <c r="AD131" s="87"/>
    </row>
    <row r="132" spans="2:30" x14ac:dyDescent="0.2">
      <c r="B132" s="137" t="str">
        <f>IF(O132="","",SUBTOTAL(3,$O$8:O132))</f>
        <v/>
      </c>
      <c r="C132" s="143" t="s">
        <v>34</v>
      </c>
      <c r="D132" s="144" t="s">
        <v>46</v>
      </c>
      <c r="E132" s="122"/>
      <c r="F132" s="122"/>
      <c r="G132" s="122"/>
      <c r="H132" s="87"/>
      <c r="I132" s="169"/>
      <c r="J132" s="169"/>
      <c r="K132" s="87"/>
      <c r="L132" s="61"/>
      <c r="M132" s="61"/>
      <c r="N132" s="61"/>
      <c r="O132" s="61"/>
      <c r="P132" s="31"/>
      <c r="Q132" s="31"/>
      <c r="R132" s="31"/>
      <c r="S132" s="31"/>
      <c r="T132" s="31"/>
      <c r="U132" s="31"/>
      <c r="V132" s="31"/>
      <c r="W132" s="187"/>
      <c r="X132" s="270"/>
      <c r="Y132" s="31"/>
      <c r="Z132" s="31"/>
      <c r="AA132" s="87"/>
      <c r="AB132" s="61"/>
      <c r="AC132" s="61"/>
      <c r="AD132" s="87"/>
    </row>
    <row r="133" spans="2:30" x14ac:dyDescent="0.2">
      <c r="B133" s="137" t="str">
        <f>IF(O133="","",SUBTOTAL(3,$O$8:O133))</f>
        <v/>
      </c>
      <c r="C133" s="143">
        <v>1</v>
      </c>
      <c r="D133" s="144" t="s">
        <v>47</v>
      </c>
      <c r="E133" s="122"/>
      <c r="F133" s="122"/>
      <c r="G133" s="122"/>
      <c r="H133" s="87"/>
      <c r="I133" s="169"/>
      <c r="J133" s="169"/>
      <c r="K133" s="87"/>
      <c r="L133" s="61"/>
      <c r="M133" s="61"/>
      <c r="N133" s="61"/>
      <c r="O133" s="61"/>
      <c r="P133" s="31"/>
      <c r="Q133" s="31"/>
      <c r="R133" s="31"/>
      <c r="S133" s="31"/>
      <c r="T133" s="31"/>
      <c r="U133" s="31"/>
      <c r="V133" s="31"/>
      <c r="W133" s="187"/>
      <c r="X133" s="270"/>
      <c r="Y133" s="31"/>
      <c r="Z133" s="31"/>
      <c r="AA133" s="87"/>
      <c r="AB133" s="61"/>
      <c r="AC133" s="61"/>
      <c r="AD133" s="87"/>
    </row>
    <row r="134" spans="2:30" ht="25.5" x14ac:dyDescent="0.2">
      <c r="B134" s="137">
        <f>IF(O134="","",SUBTOTAL(3,$O$8:O134))</f>
        <v>27</v>
      </c>
      <c r="C134" s="135"/>
      <c r="D134" s="136" t="s">
        <v>48</v>
      </c>
      <c r="E134" s="136" t="s">
        <v>334</v>
      </c>
      <c r="F134" s="136"/>
      <c r="G134" s="136" t="s">
        <v>12</v>
      </c>
      <c r="H134" s="87"/>
      <c r="I134" s="136">
        <v>153</v>
      </c>
      <c r="J134" s="169" t="s">
        <v>387</v>
      </c>
      <c r="K134" s="97" t="s">
        <v>450</v>
      </c>
      <c r="L134" s="98"/>
      <c r="M134" s="98">
        <v>114660</v>
      </c>
      <c r="N134" s="98">
        <f t="shared" si="3"/>
        <v>17542980</v>
      </c>
      <c r="O134" s="98">
        <f>+'[2]TH lop 6'!$E$51</f>
        <v>114660</v>
      </c>
      <c r="P134" s="82">
        <f>'[3]Lớp 6'!$I$105</f>
        <v>160800</v>
      </c>
      <c r="Q134" s="82"/>
      <c r="R134" s="82">
        <f>[4]L6!$I$94</f>
        <v>132000</v>
      </c>
      <c r="S134" s="82">
        <v>126000</v>
      </c>
      <c r="T134" s="82">
        <v>158000</v>
      </c>
      <c r="U134" s="82"/>
      <c r="V134" s="82"/>
      <c r="W134" s="184"/>
      <c r="X134" s="267"/>
      <c r="Y134" s="82">
        <v>144000</v>
      </c>
      <c r="Z134" s="82">
        <v>165000</v>
      </c>
      <c r="AA134" s="97"/>
      <c r="AB134" s="98">
        <f>O134</f>
        <v>114660</v>
      </c>
      <c r="AC134" s="98">
        <f>AB134*I134</f>
        <v>17542980</v>
      </c>
      <c r="AD134" s="97"/>
    </row>
    <row r="135" spans="2:30" x14ac:dyDescent="0.2">
      <c r="B135" s="137" t="str">
        <f>IF(O135="","",SUBTOTAL(3,$O$8:O135))</f>
        <v/>
      </c>
      <c r="C135" s="138"/>
      <c r="D135" s="139"/>
      <c r="E135" s="139"/>
      <c r="F135" s="139"/>
      <c r="G135" s="139"/>
      <c r="H135" s="87"/>
      <c r="I135" s="139"/>
      <c r="J135" s="169"/>
      <c r="K135" s="99" t="s">
        <v>451</v>
      </c>
      <c r="L135" s="100"/>
      <c r="M135" s="100"/>
      <c r="N135" s="100"/>
      <c r="O135" s="100"/>
      <c r="P135" s="83"/>
      <c r="Q135" s="83"/>
      <c r="R135" s="83"/>
      <c r="S135" s="83"/>
      <c r="T135" s="83"/>
      <c r="U135" s="83"/>
      <c r="V135" s="83"/>
      <c r="W135" s="185"/>
      <c r="X135" s="268"/>
      <c r="Y135" s="83"/>
      <c r="Z135" s="83"/>
      <c r="AA135" s="99"/>
      <c r="AB135" s="100"/>
      <c r="AC135" s="100"/>
      <c r="AD135" s="99"/>
    </row>
    <row r="136" spans="2:30" x14ac:dyDescent="0.2">
      <c r="B136" s="137" t="str">
        <f>IF(O136="","",SUBTOTAL(3,$O$8:O136))</f>
        <v/>
      </c>
      <c r="C136" s="138"/>
      <c r="D136" s="139"/>
      <c r="E136" s="139"/>
      <c r="F136" s="139"/>
      <c r="G136" s="139"/>
      <c r="H136" s="87"/>
      <c r="I136" s="139"/>
      <c r="J136" s="169"/>
      <c r="K136" s="99" t="s">
        <v>452</v>
      </c>
      <c r="L136" s="100"/>
      <c r="M136" s="100"/>
      <c r="N136" s="100"/>
      <c r="O136" s="100"/>
      <c r="P136" s="83"/>
      <c r="Q136" s="83"/>
      <c r="R136" s="83"/>
      <c r="S136" s="83"/>
      <c r="T136" s="83"/>
      <c r="U136" s="83"/>
      <c r="V136" s="83"/>
      <c r="W136" s="185"/>
      <c r="X136" s="268"/>
      <c r="Y136" s="83"/>
      <c r="Z136" s="83"/>
      <c r="AA136" s="99"/>
      <c r="AB136" s="100"/>
      <c r="AC136" s="100"/>
      <c r="AD136" s="99"/>
    </row>
    <row r="137" spans="2:30" x14ac:dyDescent="0.2">
      <c r="B137" s="137" t="str">
        <f>IF(O137="","",SUBTOTAL(3,$O$8:O137))</f>
        <v/>
      </c>
      <c r="C137" s="138"/>
      <c r="D137" s="139"/>
      <c r="E137" s="139"/>
      <c r="F137" s="139"/>
      <c r="G137" s="139"/>
      <c r="H137" s="87"/>
      <c r="I137" s="139"/>
      <c r="J137" s="169"/>
      <c r="K137" s="99" t="s">
        <v>453</v>
      </c>
      <c r="L137" s="100"/>
      <c r="M137" s="100"/>
      <c r="N137" s="100"/>
      <c r="O137" s="100"/>
      <c r="P137" s="83"/>
      <c r="Q137" s="83"/>
      <c r="R137" s="83"/>
      <c r="S137" s="83"/>
      <c r="T137" s="83"/>
      <c r="U137" s="83"/>
      <c r="V137" s="83"/>
      <c r="W137" s="185"/>
      <c r="X137" s="268"/>
      <c r="Y137" s="83"/>
      <c r="Z137" s="83"/>
      <c r="AA137" s="99"/>
      <c r="AB137" s="100"/>
      <c r="AC137" s="100"/>
      <c r="AD137" s="99"/>
    </row>
    <row r="138" spans="2:30" ht="25.5" x14ac:dyDescent="0.2">
      <c r="B138" s="137" t="str">
        <f>IF(O138="","",SUBTOTAL(3,$O$8:O138))</f>
        <v/>
      </c>
      <c r="C138" s="140"/>
      <c r="D138" s="141"/>
      <c r="E138" s="141"/>
      <c r="F138" s="141"/>
      <c r="G138" s="141"/>
      <c r="H138" s="87"/>
      <c r="I138" s="141"/>
      <c r="J138" s="169"/>
      <c r="K138" s="101" t="s">
        <v>454</v>
      </c>
      <c r="L138" s="102"/>
      <c r="M138" s="102"/>
      <c r="N138" s="102"/>
      <c r="O138" s="102"/>
      <c r="P138" s="81"/>
      <c r="Q138" s="81"/>
      <c r="R138" s="81"/>
      <c r="S138" s="81"/>
      <c r="T138" s="81"/>
      <c r="U138" s="81"/>
      <c r="V138" s="81"/>
      <c r="W138" s="186"/>
      <c r="X138" s="269"/>
      <c r="Y138" s="81"/>
      <c r="Z138" s="81"/>
      <c r="AA138" s="101"/>
      <c r="AB138" s="102"/>
      <c r="AC138" s="102"/>
      <c r="AD138" s="101"/>
    </row>
    <row r="139" spans="2:30" x14ac:dyDescent="0.2">
      <c r="B139" s="137" t="str">
        <f>IF(O139="","",SUBTOTAL(3,$O$8:O139))</f>
        <v/>
      </c>
      <c r="C139" s="143">
        <v>2</v>
      </c>
      <c r="D139" s="144" t="s">
        <v>50</v>
      </c>
      <c r="E139" s="122"/>
      <c r="F139" s="122"/>
      <c r="G139" s="122"/>
      <c r="H139" s="87"/>
      <c r="I139" s="169"/>
      <c r="J139" s="169"/>
      <c r="K139" s="87"/>
      <c r="L139" s="61"/>
      <c r="M139" s="61"/>
      <c r="N139" s="61"/>
      <c r="O139" s="61"/>
      <c r="P139" s="31"/>
      <c r="Q139" s="31"/>
      <c r="R139" s="31"/>
      <c r="S139" s="31"/>
      <c r="T139" s="31"/>
      <c r="U139" s="31"/>
      <c r="V139" s="31"/>
      <c r="W139" s="187"/>
      <c r="X139" s="270"/>
      <c r="Y139" s="31"/>
      <c r="Z139" s="31"/>
      <c r="AA139" s="87"/>
      <c r="AB139" s="61"/>
      <c r="AC139" s="61"/>
      <c r="AD139" s="87"/>
    </row>
    <row r="140" spans="2:30" ht="25.5" x14ac:dyDescent="0.2">
      <c r="B140" s="137">
        <f>IF(O140="","",SUBTOTAL(3,$O$8:O140))</f>
        <v>28</v>
      </c>
      <c r="C140" s="135"/>
      <c r="D140" s="136" t="s">
        <v>51</v>
      </c>
      <c r="E140" s="136" t="s">
        <v>334</v>
      </c>
      <c r="F140" s="136"/>
      <c r="G140" s="136" t="s">
        <v>12</v>
      </c>
      <c r="H140" s="87"/>
      <c r="I140" s="136">
        <v>149</v>
      </c>
      <c r="J140" s="169" t="s">
        <v>387</v>
      </c>
      <c r="K140" s="97" t="s">
        <v>455</v>
      </c>
      <c r="L140" s="98"/>
      <c r="M140" s="98">
        <v>140385</v>
      </c>
      <c r="N140" s="98">
        <f t="shared" ref="N140:N200" si="4">I140*M140</f>
        <v>20917365</v>
      </c>
      <c r="O140" s="98">
        <f>+'[2]TH lop 6'!$E$53</f>
        <v>140385</v>
      </c>
      <c r="P140" s="82">
        <f>'[3]Lớp 6'!$I$112</f>
        <v>234000</v>
      </c>
      <c r="Q140" s="82"/>
      <c r="R140" s="82">
        <f>[4]L6!$I$101</f>
        <v>209000</v>
      </c>
      <c r="S140" s="82">
        <v>210000</v>
      </c>
      <c r="T140" s="82">
        <v>263000</v>
      </c>
      <c r="U140" s="82"/>
      <c r="V140" s="82"/>
      <c r="W140" s="184"/>
      <c r="X140" s="267"/>
      <c r="Y140" s="82">
        <v>240000</v>
      </c>
      <c r="Z140" s="82">
        <v>495000</v>
      </c>
      <c r="AA140" s="97"/>
      <c r="AB140" s="98">
        <f>O140</f>
        <v>140385</v>
      </c>
      <c r="AC140" s="98">
        <f>AB140*I140</f>
        <v>20917365</v>
      </c>
      <c r="AD140" s="97"/>
    </row>
    <row r="141" spans="2:30" x14ac:dyDescent="0.2">
      <c r="B141" s="137" t="str">
        <f>IF(O141="","",SUBTOTAL(3,$O$8:O141))</f>
        <v/>
      </c>
      <c r="C141" s="138"/>
      <c r="D141" s="139"/>
      <c r="E141" s="139"/>
      <c r="F141" s="139"/>
      <c r="G141" s="139"/>
      <c r="H141" s="87"/>
      <c r="I141" s="139"/>
      <c r="J141" s="169"/>
      <c r="K141" s="99" t="s">
        <v>456</v>
      </c>
      <c r="L141" s="100"/>
      <c r="M141" s="100"/>
      <c r="N141" s="100"/>
      <c r="O141" s="100"/>
      <c r="P141" s="83"/>
      <c r="Q141" s="83"/>
      <c r="R141" s="83"/>
      <c r="S141" s="83"/>
      <c r="T141" s="83"/>
      <c r="U141" s="83"/>
      <c r="V141" s="83"/>
      <c r="W141" s="185"/>
      <c r="X141" s="268"/>
      <c r="Y141" s="83"/>
      <c r="Z141" s="83"/>
      <c r="AA141" s="99"/>
      <c r="AB141" s="100"/>
      <c r="AC141" s="100"/>
      <c r="AD141" s="99"/>
    </row>
    <row r="142" spans="2:30" x14ac:dyDescent="0.2">
      <c r="B142" s="137" t="str">
        <f>IF(O142="","",SUBTOTAL(3,$O$8:O142))</f>
        <v/>
      </c>
      <c r="C142" s="138"/>
      <c r="D142" s="139"/>
      <c r="E142" s="139"/>
      <c r="F142" s="139"/>
      <c r="G142" s="139"/>
      <c r="H142" s="87"/>
      <c r="I142" s="139"/>
      <c r="J142" s="169"/>
      <c r="K142" s="99" t="s">
        <v>457</v>
      </c>
      <c r="L142" s="100"/>
      <c r="M142" s="100"/>
      <c r="N142" s="100"/>
      <c r="O142" s="100"/>
      <c r="P142" s="83"/>
      <c r="Q142" s="83"/>
      <c r="R142" s="83"/>
      <c r="S142" s="83"/>
      <c r="T142" s="83"/>
      <c r="U142" s="83"/>
      <c r="V142" s="83"/>
      <c r="W142" s="185"/>
      <c r="X142" s="268"/>
      <c r="Y142" s="83"/>
      <c r="Z142" s="83"/>
      <c r="AA142" s="99"/>
      <c r="AB142" s="100"/>
      <c r="AC142" s="100"/>
      <c r="AD142" s="99"/>
    </row>
    <row r="143" spans="2:30" x14ac:dyDescent="0.2">
      <c r="B143" s="137" t="str">
        <f>IF(O143="","",SUBTOTAL(3,$O$8:O143))</f>
        <v/>
      </c>
      <c r="C143" s="138"/>
      <c r="D143" s="139"/>
      <c r="E143" s="139"/>
      <c r="F143" s="139"/>
      <c r="G143" s="139"/>
      <c r="H143" s="87"/>
      <c r="I143" s="139"/>
      <c r="J143" s="169"/>
      <c r="K143" s="99" t="s">
        <v>458</v>
      </c>
      <c r="L143" s="100"/>
      <c r="M143" s="100"/>
      <c r="N143" s="100"/>
      <c r="O143" s="100"/>
      <c r="P143" s="83"/>
      <c r="Q143" s="83"/>
      <c r="R143" s="83"/>
      <c r="S143" s="83"/>
      <c r="T143" s="83"/>
      <c r="U143" s="83"/>
      <c r="V143" s="83"/>
      <c r="W143" s="185"/>
      <c r="X143" s="268"/>
      <c r="Y143" s="83"/>
      <c r="Z143" s="83"/>
      <c r="AA143" s="99"/>
      <c r="AB143" s="100"/>
      <c r="AC143" s="100"/>
      <c r="AD143" s="99"/>
    </row>
    <row r="144" spans="2:30" x14ac:dyDescent="0.2">
      <c r="B144" s="137" t="str">
        <f>IF(O144="","",SUBTOTAL(3,$O$8:O144))</f>
        <v/>
      </c>
      <c r="C144" s="138"/>
      <c r="D144" s="139"/>
      <c r="E144" s="139"/>
      <c r="F144" s="139"/>
      <c r="G144" s="139"/>
      <c r="H144" s="87"/>
      <c r="I144" s="139"/>
      <c r="J144" s="169"/>
      <c r="K144" s="99" t="s">
        <v>459</v>
      </c>
      <c r="L144" s="100"/>
      <c r="M144" s="100"/>
      <c r="N144" s="100"/>
      <c r="O144" s="100"/>
      <c r="P144" s="83"/>
      <c r="Q144" s="83"/>
      <c r="R144" s="83"/>
      <c r="S144" s="83"/>
      <c r="T144" s="83"/>
      <c r="U144" s="83"/>
      <c r="V144" s="83"/>
      <c r="W144" s="185"/>
      <c r="X144" s="268"/>
      <c r="Y144" s="83"/>
      <c r="Z144" s="83"/>
      <c r="AA144" s="99"/>
      <c r="AB144" s="100"/>
      <c r="AC144" s="100"/>
      <c r="AD144" s="99"/>
    </row>
    <row r="145" spans="2:30" x14ac:dyDescent="0.2">
      <c r="B145" s="137" t="str">
        <f>IF(O145="","",SUBTOTAL(3,$O$8:O145))</f>
        <v/>
      </c>
      <c r="C145" s="138"/>
      <c r="D145" s="139"/>
      <c r="E145" s="139"/>
      <c r="F145" s="139"/>
      <c r="G145" s="139"/>
      <c r="H145" s="87"/>
      <c r="I145" s="139"/>
      <c r="J145" s="169"/>
      <c r="K145" s="99" t="s">
        <v>460</v>
      </c>
      <c r="L145" s="100"/>
      <c r="M145" s="100"/>
      <c r="N145" s="100"/>
      <c r="O145" s="100"/>
      <c r="P145" s="83"/>
      <c r="Q145" s="83"/>
      <c r="R145" s="83"/>
      <c r="S145" s="83"/>
      <c r="T145" s="83"/>
      <c r="U145" s="83"/>
      <c r="V145" s="83"/>
      <c r="W145" s="185"/>
      <c r="X145" s="268"/>
      <c r="Y145" s="83"/>
      <c r="Z145" s="83"/>
      <c r="AA145" s="99"/>
      <c r="AB145" s="100"/>
      <c r="AC145" s="100"/>
      <c r="AD145" s="99"/>
    </row>
    <row r="146" spans="2:30" x14ac:dyDescent="0.2">
      <c r="B146" s="137" t="str">
        <f>IF(O146="","",SUBTOTAL(3,$O$8:O146))</f>
        <v/>
      </c>
      <c r="C146" s="138"/>
      <c r="D146" s="139"/>
      <c r="E146" s="139"/>
      <c r="F146" s="139"/>
      <c r="G146" s="139"/>
      <c r="H146" s="87"/>
      <c r="I146" s="139"/>
      <c r="J146" s="169"/>
      <c r="K146" s="99" t="s">
        <v>461</v>
      </c>
      <c r="L146" s="100"/>
      <c r="M146" s="100"/>
      <c r="N146" s="100"/>
      <c r="O146" s="100"/>
      <c r="P146" s="83"/>
      <c r="Q146" s="83"/>
      <c r="R146" s="83"/>
      <c r="S146" s="83"/>
      <c r="T146" s="83"/>
      <c r="U146" s="83"/>
      <c r="V146" s="83"/>
      <c r="W146" s="185"/>
      <c r="X146" s="268"/>
      <c r="Y146" s="83"/>
      <c r="Z146" s="83"/>
      <c r="AA146" s="99"/>
      <c r="AB146" s="100"/>
      <c r="AC146" s="100"/>
      <c r="AD146" s="99"/>
    </row>
    <row r="147" spans="2:30" ht="25.5" x14ac:dyDescent="0.2">
      <c r="B147" s="137" t="str">
        <f>IF(O147="","",SUBTOTAL(3,$O$8:O147))</f>
        <v/>
      </c>
      <c r="C147" s="140"/>
      <c r="D147" s="141"/>
      <c r="E147" s="141"/>
      <c r="F147" s="141"/>
      <c r="G147" s="141"/>
      <c r="H147" s="87"/>
      <c r="I147" s="141"/>
      <c r="J147" s="169"/>
      <c r="K147" s="101" t="s">
        <v>454</v>
      </c>
      <c r="L147" s="102"/>
      <c r="M147" s="102"/>
      <c r="N147" s="102"/>
      <c r="O147" s="102"/>
      <c r="P147" s="81"/>
      <c r="Q147" s="81"/>
      <c r="R147" s="81"/>
      <c r="S147" s="81"/>
      <c r="T147" s="81"/>
      <c r="U147" s="81"/>
      <c r="V147" s="81"/>
      <c r="W147" s="186"/>
      <c r="X147" s="269"/>
      <c r="Y147" s="81"/>
      <c r="Z147" s="81"/>
      <c r="AA147" s="101"/>
      <c r="AB147" s="102"/>
      <c r="AC147" s="102"/>
      <c r="AD147" s="101"/>
    </row>
    <row r="148" spans="2:30" x14ac:dyDescent="0.2">
      <c r="B148" s="137" t="str">
        <f>IF(O148="","",SUBTOTAL(3,$O$8:O148))</f>
        <v/>
      </c>
      <c r="C148" s="143">
        <v>3</v>
      </c>
      <c r="D148" s="144" t="s">
        <v>52</v>
      </c>
      <c r="E148" s="122"/>
      <c r="F148" s="122"/>
      <c r="G148" s="122"/>
      <c r="H148" s="87"/>
      <c r="I148" s="169"/>
      <c r="J148" s="169"/>
      <c r="K148" s="87"/>
      <c r="L148" s="61"/>
      <c r="M148" s="61"/>
      <c r="N148" s="61"/>
      <c r="O148" s="61"/>
      <c r="P148" s="31"/>
      <c r="Q148" s="31"/>
      <c r="R148" s="31"/>
      <c r="S148" s="31"/>
      <c r="T148" s="31"/>
      <c r="U148" s="31"/>
      <c r="V148" s="31"/>
      <c r="W148" s="187"/>
      <c r="X148" s="270"/>
      <c r="Y148" s="31"/>
      <c r="Z148" s="31"/>
      <c r="AA148" s="87"/>
      <c r="AB148" s="61"/>
      <c r="AC148" s="61"/>
      <c r="AD148" s="87"/>
    </row>
    <row r="149" spans="2:30" ht="25.5" x14ac:dyDescent="0.2">
      <c r="B149" s="137">
        <f>IF(O149="","",SUBTOTAL(3,$O$8:O149))</f>
        <v>29</v>
      </c>
      <c r="C149" s="135"/>
      <c r="D149" s="136" t="s">
        <v>53</v>
      </c>
      <c r="E149" s="136" t="s">
        <v>334</v>
      </c>
      <c r="F149" s="136"/>
      <c r="G149" s="136" t="s">
        <v>12</v>
      </c>
      <c r="H149" s="87"/>
      <c r="I149" s="136">
        <v>154</v>
      </c>
      <c r="J149" s="169" t="s">
        <v>387</v>
      </c>
      <c r="K149" s="97" t="s">
        <v>450</v>
      </c>
      <c r="L149" s="98"/>
      <c r="M149" s="98">
        <v>85995</v>
      </c>
      <c r="N149" s="98">
        <f t="shared" si="4"/>
        <v>13243230</v>
      </c>
      <c r="O149" s="98">
        <f>+'[2]TH lop 6'!$E$55</f>
        <v>85995</v>
      </c>
      <c r="P149" s="82">
        <f>'[3]Lớp 6'!$I$122</f>
        <v>121500</v>
      </c>
      <c r="Q149" s="82"/>
      <c r="R149" s="82">
        <f>[4]L6!$I$110</f>
        <v>93500</v>
      </c>
      <c r="S149" s="82">
        <v>126000</v>
      </c>
      <c r="T149" s="82">
        <v>105000</v>
      </c>
      <c r="U149" s="82"/>
      <c r="V149" s="82"/>
      <c r="W149" s="184"/>
      <c r="X149" s="267"/>
      <c r="Y149" s="82">
        <v>144000</v>
      </c>
      <c r="Z149" s="82">
        <v>113400</v>
      </c>
      <c r="AA149" s="97"/>
      <c r="AB149" s="98">
        <f>O149</f>
        <v>85995</v>
      </c>
      <c r="AC149" s="98">
        <f>AB149*I149</f>
        <v>13243230</v>
      </c>
      <c r="AD149" s="97"/>
    </row>
    <row r="150" spans="2:30" x14ac:dyDescent="0.2">
      <c r="B150" s="137" t="str">
        <f>IF(O150="","",SUBTOTAL(3,$O$8:O150))</f>
        <v/>
      </c>
      <c r="C150" s="138"/>
      <c r="D150" s="139"/>
      <c r="E150" s="139"/>
      <c r="F150" s="139"/>
      <c r="G150" s="139"/>
      <c r="H150" s="87"/>
      <c r="I150" s="139"/>
      <c r="J150" s="169"/>
      <c r="K150" s="99" t="s">
        <v>462</v>
      </c>
      <c r="L150" s="100"/>
      <c r="M150" s="100"/>
      <c r="N150" s="100"/>
      <c r="O150" s="100"/>
      <c r="P150" s="83"/>
      <c r="Q150" s="83"/>
      <c r="R150" s="83"/>
      <c r="S150" s="83"/>
      <c r="T150" s="83"/>
      <c r="U150" s="83"/>
      <c r="V150" s="83"/>
      <c r="W150" s="185"/>
      <c r="X150" s="268"/>
      <c r="Y150" s="83"/>
      <c r="Z150" s="83"/>
      <c r="AA150" s="99"/>
      <c r="AB150" s="100"/>
      <c r="AC150" s="100"/>
      <c r="AD150" s="99"/>
    </row>
    <row r="151" spans="2:30" ht="25.5" x14ac:dyDescent="0.2">
      <c r="B151" s="137" t="str">
        <f>IF(O151="","",SUBTOTAL(3,$O$8:O151))</f>
        <v/>
      </c>
      <c r="C151" s="138"/>
      <c r="D151" s="139"/>
      <c r="E151" s="139"/>
      <c r="F151" s="139"/>
      <c r="G151" s="139"/>
      <c r="H151" s="87"/>
      <c r="I151" s="139"/>
      <c r="J151" s="169"/>
      <c r="K151" s="99" t="s">
        <v>463</v>
      </c>
      <c r="L151" s="100"/>
      <c r="M151" s="100"/>
      <c r="N151" s="100"/>
      <c r="O151" s="100"/>
      <c r="P151" s="83"/>
      <c r="Q151" s="83"/>
      <c r="R151" s="83"/>
      <c r="S151" s="83"/>
      <c r="T151" s="83"/>
      <c r="U151" s="83"/>
      <c r="V151" s="83"/>
      <c r="W151" s="185"/>
      <c r="X151" s="268"/>
      <c r="Y151" s="83"/>
      <c r="Z151" s="83"/>
      <c r="AA151" s="99"/>
      <c r="AB151" s="100"/>
      <c r="AC151" s="100"/>
      <c r="AD151" s="99"/>
    </row>
    <row r="152" spans="2:30" x14ac:dyDescent="0.2">
      <c r="B152" s="137" t="str">
        <f>IF(O152="","",SUBTOTAL(3,$O$8:O152))</f>
        <v/>
      </c>
      <c r="C152" s="138"/>
      <c r="D152" s="139"/>
      <c r="E152" s="139"/>
      <c r="F152" s="139"/>
      <c r="G152" s="139"/>
      <c r="H152" s="87"/>
      <c r="I152" s="139"/>
      <c r="J152" s="169"/>
      <c r="K152" s="99" t="s">
        <v>464</v>
      </c>
      <c r="L152" s="100"/>
      <c r="M152" s="100"/>
      <c r="N152" s="100"/>
      <c r="O152" s="100"/>
      <c r="P152" s="83"/>
      <c r="Q152" s="83"/>
      <c r="R152" s="83"/>
      <c r="S152" s="83"/>
      <c r="T152" s="83"/>
      <c r="U152" s="83"/>
      <c r="V152" s="83"/>
      <c r="W152" s="185"/>
      <c r="X152" s="268"/>
      <c r="Y152" s="83"/>
      <c r="Z152" s="83"/>
      <c r="AA152" s="99"/>
      <c r="AB152" s="100"/>
      <c r="AC152" s="100"/>
      <c r="AD152" s="99"/>
    </row>
    <row r="153" spans="2:30" ht="25.5" x14ac:dyDescent="0.2">
      <c r="B153" s="137" t="str">
        <f>IF(O153="","",SUBTOTAL(3,$O$8:O153))</f>
        <v/>
      </c>
      <c r="C153" s="140"/>
      <c r="D153" s="141"/>
      <c r="E153" s="141"/>
      <c r="F153" s="141"/>
      <c r="G153" s="141"/>
      <c r="H153" s="87"/>
      <c r="I153" s="141"/>
      <c r="J153" s="169"/>
      <c r="K153" s="101" t="s">
        <v>465</v>
      </c>
      <c r="L153" s="102"/>
      <c r="M153" s="102"/>
      <c r="N153" s="102"/>
      <c r="O153" s="102"/>
      <c r="P153" s="81"/>
      <c r="Q153" s="81"/>
      <c r="R153" s="81"/>
      <c r="S153" s="81"/>
      <c r="T153" s="81"/>
      <c r="U153" s="81"/>
      <c r="V153" s="81"/>
      <c r="W153" s="186"/>
      <c r="X153" s="269"/>
      <c r="Y153" s="81"/>
      <c r="Z153" s="81"/>
      <c r="AA153" s="101"/>
      <c r="AB153" s="102"/>
      <c r="AC153" s="102"/>
      <c r="AD153" s="101"/>
    </row>
    <row r="154" spans="2:30" x14ac:dyDescent="0.2">
      <c r="B154" s="137" t="str">
        <f>IF(O154="","",SUBTOTAL(3,$O$8:O154))</f>
        <v/>
      </c>
      <c r="C154" s="143">
        <v>6</v>
      </c>
      <c r="D154" s="144" t="s">
        <v>54</v>
      </c>
      <c r="E154" s="122"/>
      <c r="F154" s="122"/>
      <c r="G154" s="122"/>
      <c r="H154" s="87"/>
      <c r="I154" s="169"/>
      <c r="J154" s="169"/>
      <c r="K154" s="87"/>
      <c r="L154" s="61"/>
      <c r="M154" s="61"/>
      <c r="N154" s="61"/>
      <c r="O154" s="61"/>
      <c r="P154" s="31"/>
      <c r="Q154" s="31"/>
      <c r="R154" s="31"/>
      <c r="S154" s="31"/>
      <c r="T154" s="31"/>
      <c r="U154" s="31"/>
      <c r="V154" s="31"/>
      <c r="W154" s="187"/>
      <c r="X154" s="270"/>
      <c r="Y154" s="31"/>
      <c r="Z154" s="31"/>
      <c r="AA154" s="87"/>
      <c r="AB154" s="61"/>
      <c r="AC154" s="61"/>
      <c r="AD154" s="87"/>
    </row>
    <row r="155" spans="2:30" ht="25.5" customHeight="1" x14ac:dyDescent="0.2">
      <c r="B155" s="137">
        <f>IF(O155="","",SUBTOTAL(3,$O$8:O155))</f>
        <v>30</v>
      </c>
      <c r="C155" s="135"/>
      <c r="D155" s="136" t="s">
        <v>55</v>
      </c>
      <c r="E155" s="136" t="s">
        <v>334</v>
      </c>
      <c r="F155" s="136"/>
      <c r="G155" s="136" t="s">
        <v>12</v>
      </c>
      <c r="H155" s="87"/>
      <c r="I155" s="136">
        <v>156</v>
      </c>
      <c r="J155" s="169" t="s">
        <v>387</v>
      </c>
      <c r="K155" s="97" t="s">
        <v>466</v>
      </c>
      <c r="L155" s="98"/>
      <c r="M155" s="98">
        <v>114660</v>
      </c>
      <c r="N155" s="98">
        <f t="shared" si="4"/>
        <v>17886960</v>
      </c>
      <c r="O155" s="98">
        <f>+'[2]TH lop 6'!$E$58</f>
        <v>114660</v>
      </c>
      <c r="P155" s="82">
        <f>'[3]Lớp 6'!$I$129</f>
        <v>165000</v>
      </c>
      <c r="Q155" s="82"/>
      <c r="R155" s="82">
        <f>[4]L6!$I$116</f>
        <v>132000</v>
      </c>
      <c r="S155" s="82">
        <v>168000</v>
      </c>
      <c r="T155" s="82">
        <v>158000</v>
      </c>
      <c r="U155" s="82"/>
      <c r="V155" s="82"/>
      <c r="W155" s="184"/>
      <c r="X155" s="267"/>
      <c r="Y155" s="82">
        <v>144000</v>
      </c>
      <c r="Z155" s="82">
        <v>153000</v>
      </c>
      <c r="AA155" s="97"/>
      <c r="AB155" s="98">
        <f>O155</f>
        <v>114660</v>
      </c>
      <c r="AC155" s="98">
        <f>AB155*I155</f>
        <v>17886960</v>
      </c>
      <c r="AD155" s="97"/>
    </row>
    <row r="156" spans="2:30" ht="12.75" customHeight="1" x14ac:dyDescent="0.2">
      <c r="B156" s="137" t="str">
        <f>IF(O156="","",SUBTOTAL(3,$O$8:O156))</f>
        <v/>
      </c>
      <c r="C156" s="138"/>
      <c r="D156" s="139"/>
      <c r="E156" s="139"/>
      <c r="F156" s="139"/>
      <c r="G156" s="139"/>
      <c r="H156" s="87"/>
      <c r="I156" s="139"/>
      <c r="J156" s="169"/>
      <c r="K156" s="99" t="s">
        <v>467</v>
      </c>
      <c r="L156" s="100"/>
      <c r="M156" s="100"/>
      <c r="N156" s="100"/>
      <c r="O156" s="100"/>
      <c r="P156" s="83"/>
      <c r="Q156" s="83"/>
      <c r="R156" s="83"/>
      <c r="S156" s="83"/>
      <c r="T156" s="83"/>
      <c r="U156" s="83"/>
      <c r="V156" s="83"/>
      <c r="W156" s="185"/>
      <c r="X156" s="268"/>
      <c r="Y156" s="83"/>
      <c r="Z156" s="83"/>
      <c r="AA156" s="99"/>
      <c r="AB156" s="100"/>
      <c r="AC156" s="100"/>
      <c r="AD156" s="99"/>
    </row>
    <row r="157" spans="2:30" x14ac:dyDescent="0.2">
      <c r="B157" s="137" t="str">
        <f>IF(O157="","",SUBTOTAL(3,$O$8:O157))</f>
        <v/>
      </c>
      <c r="C157" s="138"/>
      <c r="D157" s="139"/>
      <c r="E157" s="139"/>
      <c r="F157" s="139"/>
      <c r="G157" s="139"/>
      <c r="H157" s="87"/>
      <c r="I157" s="139"/>
      <c r="J157" s="169"/>
      <c r="K157" s="99" t="s">
        <v>468</v>
      </c>
      <c r="L157" s="100"/>
      <c r="M157" s="100"/>
      <c r="N157" s="100"/>
      <c r="O157" s="100"/>
      <c r="P157" s="83"/>
      <c r="Q157" s="83"/>
      <c r="R157" s="83"/>
      <c r="S157" s="83"/>
      <c r="T157" s="83"/>
      <c r="U157" s="83"/>
      <c r="V157" s="83"/>
      <c r="W157" s="185"/>
      <c r="X157" s="268"/>
      <c r="Y157" s="83"/>
      <c r="Z157" s="83"/>
      <c r="AA157" s="99"/>
      <c r="AB157" s="100"/>
      <c r="AC157" s="100"/>
      <c r="AD157" s="99"/>
    </row>
    <row r="158" spans="2:30" ht="51" x14ac:dyDescent="0.2">
      <c r="B158" s="137" t="str">
        <f>IF(O158="","",SUBTOTAL(3,$O$8:O158))</f>
        <v/>
      </c>
      <c r="C158" s="138"/>
      <c r="D158" s="139"/>
      <c r="E158" s="139"/>
      <c r="F158" s="139"/>
      <c r="G158" s="139"/>
      <c r="H158" s="87"/>
      <c r="I158" s="139"/>
      <c r="J158" s="169"/>
      <c r="K158" s="99" t="s">
        <v>469</v>
      </c>
      <c r="L158" s="100"/>
      <c r="M158" s="100"/>
      <c r="N158" s="100"/>
      <c r="O158" s="100"/>
      <c r="P158" s="83"/>
      <c r="Q158" s="83"/>
      <c r="R158" s="83"/>
      <c r="S158" s="83"/>
      <c r="T158" s="83"/>
      <c r="U158" s="83"/>
      <c r="V158" s="83"/>
      <c r="W158" s="185"/>
      <c r="X158" s="268"/>
      <c r="Y158" s="83"/>
      <c r="Z158" s="83"/>
      <c r="AA158" s="99"/>
      <c r="AB158" s="100"/>
      <c r="AC158" s="100"/>
      <c r="AD158" s="99"/>
    </row>
    <row r="159" spans="2:30" x14ac:dyDescent="0.2">
      <c r="B159" s="137" t="str">
        <f>IF(O159="","",SUBTOTAL(3,$O$8:O159))</f>
        <v/>
      </c>
      <c r="C159" s="138"/>
      <c r="D159" s="139"/>
      <c r="E159" s="139"/>
      <c r="F159" s="139"/>
      <c r="G159" s="139"/>
      <c r="H159" s="87"/>
      <c r="I159" s="139"/>
      <c r="J159" s="169"/>
      <c r="K159" s="99" t="s">
        <v>470</v>
      </c>
      <c r="L159" s="100"/>
      <c r="M159" s="100"/>
      <c r="N159" s="100"/>
      <c r="O159" s="100"/>
      <c r="P159" s="83"/>
      <c r="Q159" s="83"/>
      <c r="R159" s="83"/>
      <c r="S159" s="83"/>
      <c r="T159" s="83"/>
      <c r="U159" s="83"/>
      <c r="V159" s="83"/>
      <c r="W159" s="185"/>
      <c r="X159" s="268"/>
      <c r="Y159" s="83"/>
      <c r="Z159" s="83"/>
      <c r="AA159" s="99"/>
      <c r="AB159" s="100"/>
      <c r="AC159" s="100"/>
      <c r="AD159" s="99"/>
    </row>
    <row r="160" spans="2:30" ht="25.5" x14ac:dyDescent="0.2">
      <c r="B160" s="137" t="str">
        <f>IF(O160="","",SUBTOTAL(3,$O$8:O160))</f>
        <v/>
      </c>
      <c r="C160" s="138"/>
      <c r="D160" s="139"/>
      <c r="E160" s="139"/>
      <c r="F160" s="139"/>
      <c r="G160" s="139"/>
      <c r="H160" s="87"/>
      <c r="I160" s="139"/>
      <c r="J160" s="169"/>
      <c r="K160" s="99" t="s">
        <v>471</v>
      </c>
      <c r="L160" s="100"/>
      <c r="M160" s="100"/>
      <c r="N160" s="100"/>
      <c r="O160" s="100"/>
      <c r="P160" s="83"/>
      <c r="Q160" s="83"/>
      <c r="R160" s="83"/>
      <c r="S160" s="83"/>
      <c r="T160" s="83"/>
      <c r="U160" s="83"/>
      <c r="V160" s="83"/>
      <c r="W160" s="185"/>
      <c r="X160" s="268"/>
      <c r="Y160" s="83"/>
      <c r="Z160" s="83"/>
      <c r="AA160" s="99"/>
      <c r="AB160" s="100"/>
      <c r="AC160" s="100"/>
      <c r="AD160" s="99"/>
    </row>
    <row r="161" spans="2:30" ht="25.5" x14ac:dyDescent="0.2">
      <c r="B161" s="137" t="str">
        <f>IF(O161="","",SUBTOTAL(3,$O$8:O161))</f>
        <v/>
      </c>
      <c r="C161" s="140"/>
      <c r="D161" s="141"/>
      <c r="E161" s="141"/>
      <c r="F161" s="141"/>
      <c r="G161" s="141"/>
      <c r="H161" s="87"/>
      <c r="I161" s="141"/>
      <c r="J161" s="169"/>
      <c r="K161" s="101" t="s">
        <v>472</v>
      </c>
      <c r="L161" s="102"/>
      <c r="M161" s="102"/>
      <c r="N161" s="102"/>
      <c r="O161" s="102"/>
      <c r="P161" s="81"/>
      <c r="Q161" s="81"/>
      <c r="R161" s="81"/>
      <c r="S161" s="81"/>
      <c r="T161" s="81"/>
      <c r="U161" s="81"/>
      <c r="V161" s="81"/>
      <c r="W161" s="186"/>
      <c r="X161" s="269"/>
      <c r="Y161" s="81"/>
      <c r="Z161" s="81"/>
      <c r="AA161" s="101"/>
      <c r="AB161" s="102"/>
      <c r="AC161" s="102"/>
      <c r="AD161" s="101"/>
    </row>
    <row r="162" spans="2:30" x14ac:dyDescent="0.2">
      <c r="B162" s="137" t="str">
        <f>IF(O162="","",SUBTOTAL(3,$O$8:O162))</f>
        <v/>
      </c>
      <c r="C162" s="143">
        <v>7</v>
      </c>
      <c r="D162" s="144" t="s">
        <v>56</v>
      </c>
      <c r="E162" s="122"/>
      <c r="F162" s="122"/>
      <c r="G162" s="122"/>
      <c r="H162" s="87"/>
      <c r="I162" s="169"/>
      <c r="J162" s="169"/>
      <c r="K162" s="87"/>
      <c r="L162" s="61"/>
      <c r="M162" s="61"/>
      <c r="N162" s="61"/>
      <c r="O162" s="61"/>
      <c r="P162" s="31"/>
      <c r="Q162" s="31"/>
      <c r="R162" s="31"/>
      <c r="S162" s="31"/>
      <c r="T162" s="31"/>
      <c r="U162" s="31"/>
      <c r="V162" s="31"/>
      <c r="W162" s="187"/>
      <c r="X162" s="270"/>
      <c r="Y162" s="31"/>
      <c r="Z162" s="31"/>
      <c r="AA162" s="87"/>
      <c r="AB162" s="61"/>
      <c r="AC162" s="61"/>
      <c r="AD162" s="87"/>
    </row>
    <row r="163" spans="2:30" ht="25.5" x14ac:dyDescent="0.2">
      <c r="B163" s="137">
        <f>IF(O163="","",SUBTOTAL(3,$O$8:O163))</f>
        <v>31</v>
      </c>
      <c r="C163" s="135"/>
      <c r="D163" s="136" t="s">
        <v>57</v>
      </c>
      <c r="E163" s="136" t="s">
        <v>334</v>
      </c>
      <c r="F163" s="136"/>
      <c r="G163" s="136" t="s">
        <v>12</v>
      </c>
      <c r="H163" s="87"/>
      <c r="I163" s="136">
        <v>155</v>
      </c>
      <c r="J163" s="169" t="s">
        <v>387</v>
      </c>
      <c r="K163" s="97" t="s">
        <v>473</v>
      </c>
      <c r="L163" s="98"/>
      <c r="M163" s="98">
        <v>57330</v>
      </c>
      <c r="N163" s="98">
        <f t="shared" si="4"/>
        <v>8886150</v>
      </c>
      <c r="O163" s="98">
        <f>+'[2]TH lop 6'!$E$60</f>
        <v>57330</v>
      </c>
      <c r="P163" s="82">
        <f>'[3]Lớp 6'!$I$138</f>
        <v>110000</v>
      </c>
      <c r="Q163" s="82"/>
      <c r="R163" s="82">
        <f>[4]L6!$I$124</f>
        <v>93500</v>
      </c>
      <c r="S163" s="82">
        <v>84000</v>
      </c>
      <c r="T163" s="82">
        <v>105000</v>
      </c>
      <c r="U163" s="82"/>
      <c r="V163" s="82"/>
      <c r="W163" s="184"/>
      <c r="X163" s="267"/>
      <c r="Y163" s="82">
        <v>96000</v>
      </c>
      <c r="Z163" s="82">
        <v>79200</v>
      </c>
      <c r="AA163" s="97"/>
      <c r="AB163" s="98">
        <f>O163</f>
        <v>57330</v>
      </c>
      <c r="AC163" s="98">
        <f>AB163*I163</f>
        <v>8886150</v>
      </c>
      <c r="AD163" s="97"/>
    </row>
    <row r="164" spans="2:30" ht="25.5" x14ac:dyDescent="0.2">
      <c r="B164" s="137" t="str">
        <f>IF(O164="","",SUBTOTAL(3,$O$8:O164))</f>
        <v/>
      </c>
      <c r="C164" s="138"/>
      <c r="D164" s="139"/>
      <c r="E164" s="139"/>
      <c r="F164" s="139"/>
      <c r="G164" s="139"/>
      <c r="H164" s="87"/>
      <c r="I164" s="139"/>
      <c r="J164" s="169"/>
      <c r="K164" s="99" t="s">
        <v>474</v>
      </c>
      <c r="L164" s="100"/>
      <c r="M164" s="100"/>
      <c r="N164" s="100"/>
      <c r="O164" s="100"/>
      <c r="P164" s="83"/>
      <c r="Q164" s="83"/>
      <c r="R164" s="83"/>
      <c r="S164" s="83"/>
      <c r="T164" s="83"/>
      <c r="U164" s="83"/>
      <c r="V164" s="83"/>
      <c r="W164" s="185"/>
      <c r="X164" s="268"/>
      <c r="Y164" s="83"/>
      <c r="Z164" s="83"/>
      <c r="AA164" s="99"/>
      <c r="AB164" s="100"/>
      <c r="AC164" s="100"/>
      <c r="AD164" s="99"/>
    </row>
    <row r="165" spans="2:30" x14ac:dyDescent="0.2">
      <c r="B165" s="137" t="str">
        <f>IF(O165="","",SUBTOTAL(3,$O$8:O165))</f>
        <v/>
      </c>
      <c r="C165" s="138"/>
      <c r="D165" s="139"/>
      <c r="E165" s="139"/>
      <c r="F165" s="139"/>
      <c r="G165" s="139"/>
      <c r="H165" s="87"/>
      <c r="I165" s="139"/>
      <c r="J165" s="169"/>
      <c r="K165" s="99" t="s">
        <v>475</v>
      </c>
      <c r="L165" s="100"/>
      <c r="M165" s="100"/>
      <c r="N165" s="100"/>
      <c r="O165" s="100"/>
      <c r="P165" s="83"/>
      <c r="Q165" s="83"/>
      <c r="R165" s="83"/>
      <c r="S165" s="83"/>
      <c r="T165" s="83"/>
      <c r="U165" s="83"/>
      <c r="V165" s="83"/>
      <c r="W165" s="185"/>
      <c r="X165" s="268"/>
      <c r="Y165" s="83"/>
      <c r="Z165" s="83"/>
      <c r="AA165" s="99"/>
      <c r="AB165" s="100"/>
      <c r="AC165" s="100"/>
      <c r="AD165" s="99"/>
    </row>
    <row r="166" spans="2:30" ht="25.5" x14ac:dyDescent="0.2">
      <c r="B166" s="137" t="str">
        <f>IF(O166="","",SUBTOTAL(3,$O$8:O166))</f>
        <v/>
      </c>
      <c r="C166" s="140"/>
      <c r="D166" s="141"/>
      <c r="E166" s="141"/>
      <c r="F166" s="141"/>
      <c r="G166" s="141"/>
      <c r="H166" s="87"/>
      <c r="I166" s="141"/>
      <c r="J166" s="169"/>
      <c r="K166" s="101" t="s">
        <v>471</v>
      </c>
      <c r="L166" s="102"/>
      <c r="M166" s="102"/>
      <c r="N166" s="102"/>
      <c r="O166" s="102"/>
      <c r="P166" s="81"/>
      <c r="Q166" s="81"/>
      <c r="R166" s="81"/>
      <c r="S166" s="81"/>
      <c r="T166" s="81"/>
      <c r="U166" s="81"/>
      <c r="V166" s="81"/>
      <c r="W166" s="186"/>
      <c r="X166" s="269"/>
      <c r="Y166" s="81"/>
      <c r="Z166" s="81"/>
      <c r="AA166" s="101"/>
      <c r="AB166" s="102"/>
      <c r="AC166" s="102"/>
      <c r="AD166" s="101"/>
    </row>
    <row r="167" spans="2:30" ht="29.25" customHeight="1" x14ac:dyDescent="0.2">
      <c r="B167" s="137" t="str">
        <f>IF(O167="","",SUBTOTAL(3,$O$8:O167))</f>
        <v/>
      </c>
      <c r="C167" s="143">
        <v>8</v>
      </c>
      <c r="D167" s="144" t="s">
        <v>58</v>
      </c>
      <c r="E167" s="122"/>
      <c r="F167" s="122"/>
      <c r="G167" s="122"/>
      <c r="H167" s="87"/>
      <c r="I167" s="169"/>
      <c r="J167" s="169"/>
      <c r="K167" s="87"/>
      <c r="L167" s="61"/>
      <c r="M167" s="61"/>
      <c r="N167" s="61"/>
      <c r="O167" s="61"/>
      <c r="P167" s="31"/>
      <c r="Q167" s="31"/>
      <c r="R167" s="31"/>
      <c r="S167" s="31"/>
      <c r="T167" s="31"/>
      <c r="U167" s="31"/>
      <c r="V167" s="31"/>
      <c r="W167" s="187"/>
      <c r="X167" s="270"/>
      <c r="Y167" s="31"/>
      <c r="Z167" s="31"/>
      <c r="AA167" s="87"/>
      <c r="AB167" s="61"/>
      <c r="AC167" s="61"/>
      <c r="AD167" s="87"/>
    </row>
    <row r="168" spans="2:30" ht="25.5" x14ac:dyDescent="0.2">
      <c r="B168" s="137">
        <f>IF(O168="","",SUBTOTAL(3,$O$8:O168))</f>
        <v>32</v>
      </c>
      <c r="C168" s="135"/>
      <c r="D168" s="136" t="s">
        <v>59</v>
      </c>
      <c r="E168" s="136" t="s">
        <v>334</v>
      </c>
      <c r="F168" s="136"/>
      <c r="G168" s="136" t="s">
        <v>49</v>
      </c>
      <c r="H168" s="87"/>
      <c r="I168" s="136">
        <v>150</v>
      </c>
      <c r="J168" s="169" t="s">
        <v>387</v>
      </c>
      <c r="K168" s="97" t="s">
        <v>476</v>
      </c>
      <c r="L168" s="98"/>
      <c r="M168" s="98">
        <v>28665</v>
      </c>
      <c r="N168" s="98">
        <f t="shared" si="4"/>
        <v>4299750</v>
      </c>
      <c r="O168" s="98">
        <f>+'[2]TH lop 6'!$E$62</f>
        <v>28665</v>
      </c>
      <c r="P168" s="82">
        <f>'[3]Lớp 6'!$I$144</f>
        <v>48000</v>
      </c>
      <c r="Q168" s="82"/>
      <c r="R168" s="82">
        <f>[4]L6!$I$129</f>
        <v>55000</v>
      </c>
      <c r="S168" s="82">
        <v>42000</v>
      </c>
      <c r="T168" s="82">
        <v>53000</v>
      </c>
      <c r="U168" s="82"/>
      <c r="V168" s="82"/>
      <c r="W168" s="184"/>
      <c r="X168" s="267"/>
      <c r="Y168" s="82">
        <v>48000</v>
      </c>
      <c r="Z168" s="82">
        <v>39600</v>
      </c>
      <c r="AA168" s="97"/>
      <c r="AB168" s="98">
        <f>O168</f>
        <v>28665</v>
      </c>
      <c r="AC168" s="98">
        <f>AB168*I168</f>
        <v>4299750</v>
      </c>
      <c r="AD168" s="97"/>
    </row>
    <row r="169" spans="2:30" x14ac:dyDescent="0.2">
      <c r="B169" s="137" t="str">
        <f>IF(O169="","",SUBTOTAL(3,$O$8:O169))</f>
        <v/>
      </c>
      <c r="C169" s="138"/>
      <c r="D169" s="139"/>
      <c r="E169" s="139"/>
      <c r="F169" s="139"/>
      <c r="G169" s="139"/>
      <c r="H169" s="87"/>
      <c r="I169" s="139"/>
      <c r="J169" s="169"/>
      <c r="K169" s="99" t="s">
        <v>477</v>
      </c>
      <c r="L169" s="100"/>
      <c r="M169" s="100"/>
      <c r="N169" s="100"/>
      <c r="O169" s="100"/>
      <c r="P169" s="83"/>
      <c r="Q169" s="83"/>
      <c r="R169" s="83"/>
      <c r="S169" s="83"/>
      <c r="T169" s="83"/>
      <c r="U169" s="83"/>
      <c r="V169" s="83"/>
      <c r="W169" s="185"/>
      <c r="X169" s="268"/>
      <c r="Y169" s="83"/>
      <c r="Z169" s="83"/>
      <c r="AA169" s="99"/>
      <c r="AB169" s="100"/>
      <c r="AC169" s="100"/>
      <c r="AD169" s="99"/>
    </row>
    <row r="170" spans="2:30" x14ac:dyDescent="0.2">
      <c r="B170" s="137" t="str">
        <f>IF(O170="","",SUBTOTAL(3,$O$8:O170))</f>
        <v/>
      </c>
      <c r="C170" s="138"/>
      <c r="D170" s="139"/>
      <c r="E170" s="139"/>
      <c r="F170" s="139"/>
      <c r="G170" s="139"/>
      <c r="H170" s="87"/>
      <c r="I170" s="139"/>
      <c r="J170" s="169"/>
      <c r="K170" s="99" t="s">
        <v>478</v>
      </c>
      <c r="L170" s="100"/>
      <c r="M170" s="100"/>
      <c r="N170" s="100"/>
      <c r="O170" s="100"/>
      <c r="P170" s="83"/>
      <c r="Q170" s="83"/>
      <c r="R170" s="83"/>
      <c r="S170" s="83"/>
      <c r="T170" s="83"/>
      <c r="U170" s="83"/>
      <c r="V170" s="83"/>
      <c r="W170" s="185"/>
      <c r="X170" s="268"/>
      <c r="Y170" s="83"/>
      <c r="Z170" s="83"/>
      <c r="AA170" s="99"/>
      <c r="AB170" s="100"/>
      <c r="AC170" s="100"/>
      <c r="AD170" s="99"/>
    </row>
    <row r="171" spans="2:30" ht="25.5" x14ac:dyDescent="0.2">
      <c r="B171" s="137" t="str">
        <f>IF(O171="","",SUBTOTAL(3,$O$8:O171))</f>
        <v/>
      </c>
      <c r="C171" s="140"/>
      <c r="D171" s="141"/>
      <c r="E171" s="141"/>
      <c r="F171" s="141"/>
      <c r="G171" s="141"/>
      <c r="H171" s="87"/>
      <c r="I171" s="141"/>
      <c r="J171" s="169"/>
      <c r="K171" s="101" t="s">
        <v>471</v>
      </c>
      <c r="L171" s="102"/>
      <c r="M171" s="102"/>
      <c r="N171" s="102"/>
      <c r="O171" s="102"/>
      <c r="P171" s="81"/>
      <c r="Q171" s="81"/>
      <c r="R171" s="81"/>
      <c r="S171" s="81"/>
      <c r="T171" s="81"/>
      <c r="U171" s="81"/>
      <c r="V171" s="81"/>
      <c r="W171" s="186"/>
      <c r="X171" s="269"/>
      <c r="Y171" s="81"/>
      <c r="Z171" s="81"/>
      <c r="AA171" s="101"/>
      <c r="AB171" s="102"/>
      <c r="AC171" s="102"/>
      <c r="AD171" s="101"/>
    </row>
    <row r="172" spans="2:30" ht="25.5" x14ac:dyDescent="0.2">
      <c r="B172" s="137">
        <f>IF(O172="","",SUBTOTAL(3,$O$8:O172))</f>
        <v>33</v>
      </c>
      <c r="C172" s="135"/>
      <c r="D172" s="136" t="s">
        <v>60</v>
      </c>
      <c r="E172" s="136" t="s">
        <v>334</v>
      </c>
      <c r="F172" s="136"/>
      <c r="G172" s="136" t="s">
        <v>12</v>
      </c>
      <c r="H172" s="87"/>
      <c r="I172" s="136">
        <v>152</v>
      </c>
      <c r="J172" s="169" t="s">
        <v>387</v>
      </c>
      <c r="K172" s="97" t="s">
        <v>476</v>
      </c>
      <c r="L172" s="98"/>
      <c r="M172" s="98">
        <v>114660</v>
      </c>
      <c r="N172" s="98">
        <f t="shared" si="4"/>
        <v>17428320</v>
      </c>
      <c r="O172" s="98">
        <f>+'[2]TH lop 6'!$E$63</f>
        <v>114660</v>
      </c>
      <c r="P172" s="82">
        <f>'[3]Lớp 6'!$I$149</f>
        <v>200000</v>
      </c>
      <c r="Q172" s="82"/>
      <c r="R172" s="82">
        <f>[4]L6!$I$133</f>
        <v>170500</v>
      </c>
      <c r="S172" s="82">
        <v>168000</v>
      </c>
      <c r="T172" s="82">
        <v>210000</v>
      </c>
      <c r="U172" s="82"/>
      <c r="V172" s="82"/>
      <c r="W172" s="184"/>
      <c r="X172" s="267"/>
      <c r="Y172" s="82">
        <v>192000</v>
      </c>
      <c r="Z172" s="82">
        <v>149400</v>
      </c>
      <c r="AA172" s="97"/>
      <c r="AB172" s="98">
        <f>O172</f>
        <v>114660</v>
      </c>
      <c r="AC172" s="98">
        <f>AB172*I172</f>
        <v>17428320</v>
      </c>
      <c r="AD172" s="97"/>
    </row>
    <row r="173" spans="2:30" x14ac:dyDescent="0.2">
      <c r="B173" s="137" t="str">
        <f>IF(O173="","",SUBTOTAL(3,$O$8:O173))</f>
        <v/>
      </c>
      <c r="C173" s="138"/>
      <c r="D173" s="139"/>
      <c r="E173" s="139"/>
      <c r="F173" s="139"/>
      <c r="G173" s="139"/>
      <c r="H173" s="87"/>
      <c r="I173" s="139"/>
      <c r="J173" s="169"/>
      <c r="K173" s="99" t="s">
        <v>477</v>
      </c>
      <c r="L173" s="100"/>
      <c r="M173" s="100"/>
      <c r="N173" s="100"/>
      <c r="O173" s="100"/>
      <c r="P173" s="83"/>
      <c r="Q173" s="83"/>
      <c r="R173" s="83"/>
      <c r="S173" s="83"/>
      <c r="T173" s="83"/>
      <c r="U173" s="83"/>
      <c r="V173" s="83"/>
      <c r="W173" s="185"/>
      <c r="X173" s="268"/>
      <c r="Y173" s="83"/>
      <c r="Z173" s="83"/>
      <c r="AA173" s="99"/>
      <c r="AB173" s="100"/>
      <c r="AC173" s="100"/>
      <c r="AD173" s="99"/>
    </row>
    <row r="174" spans="2:30" x14ac:dyDescent="0.2">
      <c r="B174" s="137" t="str">
        <f>IF(O174="","",SUBTOTAL(3,$O$8:O174))</f>
        <v/>
      </c>
      <c r="C174" s="138"/>
      <c r="D174" s="139"/>
      <c r="E174" s="139"/>
      <c r="F174" s="139"/>
      <c r="G174" s="139"/>
      <c r="H174" s="87"/>
      <c r="I174" s="139"/>
      <c r="J174" s="169"/>
      <c r="K174" s="99" t="s">
        <v>478</v>
      </c>
      <c r="L174" s="100"/>
      <c r="M174" s="100"/>
      <c r="N174" s="100"/>
      <c r="O174" s="100"/>
      <c r="P174" s="83"/>
      <c r="Q174" s="83"/>
      <c r="R174" s="83"/>
      <c r="S174" s="83"/>
      <c r="T174" s="83"/>
      <c r="U174" s="83"/>
      <c r="V174" s="83"/>
      <c r="W174" s="185"/>
      <c r="X174" s="268"/>
      <c r="Y174" s="83"/>
      <c r="Z174" s="83"/>
      <c r="AA174" s="99"/>
      <c r="AB174" s="100"/>
      <c r="AC174" s="100"/>
      <c r="AD174" s="99"/>
    </row>
    <row r="175" spans="2:30" ht="25.5" x14ac:dyDescent="0.2">
      <c r="B175" s="137" t="str">
        <f>IF(O175="","",SUBTOTAL(3,$O$8:O175))</f>
        <v/>
      </c>
      <c r="C175" s="140"/>
      <c r="D175" s="141"/>
      <c r="E175" s="141"/>
      <c r="F175" s="141"/>
      <c r="G175" s="141"/>
      <c r="H175" s="87"/>
      <c r="I175" s="141"/>
      <c r="J175" s="169"/>
      <c r="K175" s="101" t="s">
        <v>471</v>
      </c>
      <c r="L175" s="102"/>
      <c r="M175" s="102"/>
      <c r="N175" s="102"/>
      <c r="O175" s="102"/>
      <c r="P175" s="81"/>
      <c r="Q175" s="81"/>
      <c r="R175" s="81"/>
      <c r="S175" s="81"/>
      <c r="T175" s="81"/>
      <c r="U175" s="81"/>
      <c r="V175" s="81"/>
      <c r="W175" s="186"/>
      <c r="X175" s="269"/>
      <c r="Y175" s="81"/>
      <c r="Z175" s="81"/>
      <c r="AA175" s="101"/>
      <c r="AB175" s="102"/>
      <c r="AC175" s="102"/>
      <c r="AD175" s="101"/>
    </row>
    <row r="176" spans="2:30" x14ac:dyDescent="0.2">
      <c r="B176" s="137" t="str">
        <f>IF(O176="","",SUBTOTAL(3,$O$8:O176))</f>
        <v/>
      </c>
      <c r="C176" s="143" t="s">
        <v>61</v>
      </c>
      <c r="D176" s="144" t="s">
        <v>62</v>
      </c>
      <c r="E176" s="122"/>
      <c r="F176" s="122"/>
      <c r="G176" s="122"/>
      <c r="H176" s="87"/>
      <c r="I176" s="169"/>
      <c r="J176" s="169"/>
      <c r="K176" s="87"/>
      <c r="L176" s="61"/>
      <c r="M176" s="61"/>
      <c r="N176" s="61"/>
      <c r="O176" s="61"/>
      <c r="P176" s="31"/>
      <c r="Q176" s="31"/>
      <c r="R176" s="31"/>
      <c r="S176" s="31"/>
      <c r="T176" s="31"/>
      <c r="U176" s="31"/>
      <c r="V176" s="31"/>
      <c r="W176" s="187"/>
      <c r="X176" s="270"/>
      <c r="Y176" s="31"/>
      <c r="Z176" s="31"/>
      <c r="AA176" s="87"/>
      <c r="AB176" s="61"/>
      <c r="AC176" s="61"/>
      <c r="AD176" s="87"/>
    </row>
    <row r="177" spans="2:30" ht="25.5" x14ac:dyDescent="0.2">
      <c r="B177" s="137">
        <f>IF(O177="","",SUBTOTAL(3,$O$8:O177))</f>
        <v>34</v>
      </c>
      <c r="C177" s="135"/>
      <c r="D177" s="136" t="s">
        <v>63</v>
      </c>
      <c r="E177" s="136" t="s">
        <v>334</v>
      </c>
      <c r="F177" s="136" t="s">
        <v>334</v>
      </c>
      <c r="G177" s="136" t="s">
        <v>12</v>
      </c>
      <c r="H177" s="87"/>
      <c r="I177" s="136">
        <v>2037</v>
      </c>
      <c r="J177" s="169" t="s">
        <v>387</v>
      </c>
      <c r="K177" s="136" t="s">
        <v>479</v>
      </c>
      <c r="L177" s="61"/>
      <c r="M177" s="148">
        <v>279300</v>
      </c>
      <c r="N177" s="148">
        <f t="shared" si="4"/>
        <v>568934100</v>
      </c>
      <c r="O177" s="148">
        <f>+'[2]TH lop 6'!$E$65</f>
        <v>279300</v>
      </c>
      <c r="P177" s="148">
        <f>'[3]Lớp 6'!$I$155</f>
        <v>1927800</v>
      </c>
      <c r="Q177" s="148"/>
      <c r="R177" s="148">
        <f>[4]L6!$I$138</f>
        <v>2168800</v>
      </c>
      <c r="S177" s="149">
        <v>2000000</v>
      </c>
      <c r="T177" s="82">
        <v>1648000</v>
      </c>
      <c r="U177" s="82"/>
      <c r="V177" s="82"/>
      <c r="W177" s="184"/>
      <c r="X177" s="267"/>
      <c r="Y177" s="82">
        <v>455000</v>
      </c>
      <c r="Z177" s="82">
        <v>1982000</v>
      </c>
      <c r="AA177" s="97"/>
      <c r="AB177" s="148">
        <f>O177</f>
        <v>279300</v>
      </c>
      <c r="AC177" s="148">
        <f>AB177*I177</f>
        <v>568934100</v>
      </c>
      <c r="AD177" s="136"/>
    </row>
    <row r="178" spans="2:30" ht="38.25" x14ac:dyDescent="0.2">
      <c r="B178" s="137" t="str">
        <f>IF(O178="","",SUBTOTAL(3,$O$8:O178))</f>
        <v/>
      </c>
      <c r="C178" s="138"/>
      <c r="D178" s="139"/>
      <c r="E178" s="139"/>
      <c r="F178" s="139"/>
      <c r="G178" s="139"/>
      <c r="H178" s="87"/>
      <c r="I178" s="139"/>
      <c r="J178" s="169"/>
      <c r="K178" s="139" t="s">
        <v>480</v>
      </c>
      <c r="L178" s="61"/>
      <c r="M178" s="150"/>
      <c r="N178" s="150"/>
      <c r="O178" s="150"/>
      <c r="P178" s="150"/>
      <c r="Q178" s="150"/>
      <c r="R178" s="150"/>
      <c r="S178" s="151"/>
      <c r="T178" s="83"/>
      <c r="U178" s="83"/>
      <c r="V178" s="83"/>
      <c r="W178" s="185"/>
      <c r="X178" s="268"/>
      <c r="Y178" s="83"/>
      <c r="Z178" s="83"/>
      <c r="AA178" s="99"/>
      <c r="AB178" s="150"/>
      <c r="AC178" s="150"/>
      <c r="AD178" s="139"/>
    </row>
    <row r="179" spans="2:30" x14ac:dyDescent="0.2">
      <c r="B179" s="137" t="str">
        <f>IF(O179="","",SUBTOTAL(3,$O$8:O179))</f>
        <v/>
      </c>
      <c r="C179" s="138"/>
      <c r="D179" s="139"/>
      <c r="E179" s="139"/>
      <c r="F179" s="139"/>
      <c r="G179" s="139"/>
      <c r="H179" s="87"/>
      <c r="I179" s="139"/>
      <c r="J179" s="169"/>
      <c r="K179" s="139" t="s">
        <v>481</v>
      </c>
      <c r="L179" s="61"/>
      <c r="M179" s="150"/>
      <c r="N179" s="150"/>
      <c r="O179" s="150"/>
      <c r="P179" s="150"/>
      <c r="Q179" s="150"/>
      <c r="R179" s="150"/>
      <c r="S179" s="151"/>
      <c r="T179" s="83"/>
      <c r="U179" s="83"/>
      <c r="V179" s="83"/>
      <c r="W179" s="185"/>
      <c r="X179" s="268"/>
      <c r="Y179" s="83"/>
      <c r="Z179" s="83"/>
      <c r="AA179" s="99"/>
      <c r="AB179" s="150"/>
      <c r="AC179" s="150"/>
      <c r="AD179" s="139"/>
    </row>
    <row r="180" spans="2:30" x14ac:dyDescent="0.2">
      <c r="B180" s="137" t="str">
        <f>IF(O180="","",SUBTOTAL(3,$O$8:O180))</f>
        <v/>
      </c>
      <c r="C180" s="138"/>
      <c r="D180" s="139"/>
      <c r="E180" s="139"/>
      <c r="F180" s="139"/>
      <c r="G180" s="139"/>
      <c r="H180" s="87"/>
      <c r="I180" s="139"/>
      <c r="J180" s="169"/>
      <c r="K180" s="139" t="s">
        <v>482</v>
      </c>
      <c r="L180" s="61"/>
      <c r="M180" s="150"/>
      <c r="N180" s="150"/>
      <c r="O180" s="150"/>
      <c r="P180" s="150"/>
      <c r="Q180" s="150"/>
      <c r="R180" s="150"/>
      <c r="S180" s="151"/>
      <c r="T180" s="83"/>
      <c r="U180" s="83"/>
      <c r="V180" s="83"/>
      <c r="W180" s="185"/>
      <c r="X180" s="268"/>
      <c r="Y180" s="83"/>
      <c r="Z180" s="83"/>
      <c r="AA180" s="99"/>
      <c r="AB180" s="150"/>
      <c r="AC180" s="150"/>
      <c r="AD180" s="139"/>
    </row>
    <row r="181" spans="2:30" ht="25.5" x14ac:dyDescent="0.2">
      <c r="B181" s="137" t="str">
        <f>IF(O181="","",SUBTOTAL(3,$O$8:O181))</f>
        <v/>
      </c>
      <c r="C181" s="138"/>
      <c r="D181" s="139"/>
      <c r="E181" s="139"/>
      <c r="F181" s="139"/>
      <c r="G181" s="139"/>
      <c r="H181" s="87"/>
      <c r="I181" s="139"/>
      <c r="J181" s="169"/>
      <c r="K181" s="139" t="s">
        <v>483</v>
      </c>
      <c r="L181" s="61"/>
      <c r="M181" s="150"/>
      <c r="N181" s="150"/>
      <c r="O181" s="150"/>
      <c r="P181" s="150"/>
      <c r="Q181" s="150"/>
      <c r="R181" s="150"/>
      <c r="S181" s="151"/>
      <c r="T181" s="83"/>
      <c r="U181" s="83"/>
      <c r="V181" s="83"/>
      <c r="W181" s="185"/>
      <c r="X181" s="268"/>
      <c r="Y181" s="83"/>
      <c r="Z181" s="83"/>
      <c r="AA181" s="99"/>
      <c r="AB181" s="150"/>
      <c r="AC181" s="150"/>
      <c r="AD181" s="139"/>
    </row>
    <row r="182" spans="2:30" ht="25.5" x14ac:dyDescent="0.2">
      <c r="B182" s="137" t="str">
        <f>IF(O182="","",SUBTOTAL(3,$O$8:O182))</f>
        <v/>
      </c>
      <c r="C182" s="138"/>
      <c r="D182" s="139"/>
      <c r="E182" s="139"/>
      <c r="F182" s="139"/>
      <c r="G182" s="139"/>
      <c r="H182" s="87"/>
      <c r="I182" s="139"/>
      <c r="J182" s="169"/>
      <c r="K182" s="139" t="s">
        <v>484</v>
      </c>
      <c r="L182" s="61"/>
      <c r="M182" s="150"/>
      <c r="N182" s="150"/>
      <c r="O182" s="150"/>
      <c r="P182" s="150"/>
      <c r="Q182" s="150"/>
      <c r="R182" s="150"/>
      <c r="S182" s="151"/>
      <c r="T182" s="83"/>
      <c r="U182" s="83"/>
      <c r="V182" s="83"/>
      <c r="W182" s="185"/>
      <c r="X182" s="268"/>
      <c r="Y182" s="83"/>
      <c r="Z182" s="83"/>
      <c r="AA182" s="99"/>
      <c r="AB182" s="150"/>
      <c r="AC182" s="150"/>
      <c r="AD182" s="139"/>
    </row>
    <row r="183" spans="2:30" ht="25.5" x14ac:dyDescent="0.2">
      <c r="B183" s="137" t="str">
        <f>IF(O183="","",SUBTOTAL(3,$O$8:O183))</f>
        <v/>
      </c>
      <c r="C183" s="140"/>
      <c r="D183" s="141"/>
      <c r="E183" s="141"/>
      <c r="F183" s="141"/>
      <c r="G183" s="141"/>
      <c r="H183" s="87"/>
      <c r="I183" s="141"/>
      <c r="J183" s="169"/>
      <c r="K183" s="141" t="s">
        <v>420</v>
      </c>
      <c r="L183" s="61"/>
      <c r="M183" s="152"/>
      <c r="N183" s="152"/>
      <c r="O183" s="152"/>
      <c r="P183" s="152"/>
      <c r="Q183" s="152"/>
      <c r="R183" s="152"/>
      <c r="S183" s="153"/>
      <c r="T183" s="81"/>
      <c r="U183" s="81"/>
      <c r="V183" s="81"/>
      <c r="W183" s="186"/>
      <c r="X183" s="269"/>
      <c r="Y183" s="81"/>
      <c r="Z183" s="81"/>
      <c r="AA183" s="101"/>
      <c r="AB183" s="152"/>
      <c r="AC183" s="152"/>
      <c r="AD183" s="141"/>
    </row>
    <row r="184" spans="2:30" ht="26.25" customHeight="1" x14ac:dyDescent="0.2">
      <c r="B184" s="137">
        <f>IF(O184="","",SUBTOTAL(3,$O$8:O184))</f>
        <v>35</v>
      </c>
      <c r="C184" s="135"/>
      <c r="D184" s="136" t="s">
        <v>64</v>
      </c>
      <c r="E184" s="136" t="s">
        <v>334</v>
      </c>
      <c r="F184" s="136" t="s">
        <v>334</v>
      </c>
      <c r="G184" s="136" t="s">
        <v>12</v>
      </c>
      <c r="H184" s="87"/>
      <c r="I184" s="136">
        <v>411</v>
      </c>
      <c r="J184" s="169" t="s">
        <v>387</v>
      </c>
      <c r="K184" s="97" t="s">
        <v>485</v>
      </c>
      <c r="L184" s="98"/>
      <c r="M184" s="98">
        <v>2205000</v>
      </c>
      <c r="N184" s="98">
        <f t="shared" si="4"/>
        <v>906255000</v>
      </c>
      <c r="O184" s="98">
        <f>+'[2]TH lop 6'!$E$66</f>
        <v>2205000</v>
      </c>
      <c r="P184" s="82">
        <f>'[3]Lớp 6'!$I$162</f>
        <v>3140100</v>
      </c>
      <c r="Q184" s="82"/>
      <c r="R184" s="82">
        <f>[4]L6!$I$145</f>
        <v>3635900</v>
      </c>
      <c r="S184" s="82">
        <v>3000000</v>
      </c>
      <c r="T184" s="82">
        <v>3135000</v>
      </c>
      <c r="U184" s="82"/>
      <c r="V184" s="82"/>
      <c r="W184" s="184"/>
      <c r="X184" s="267"/>
      <c r="Y184" s="82">
        <v>3000000</v>
      </c>
      <c r="Z184" s="82">
        <v>4320000</v>
      </c>
      <c r="AA184" s="97"/>
      <c r="AB184" s="98">
        <f>O184</f>
        <v>2205000</v>
      </c>
      <c r="AC184" s="98">
        <f>AB184*I184</f>
        <v>906255000</v>
      </c>
      <c r="AD184" s="97"/>
    </row>
    <row r="185" spans="2:30" x14ac:dyDescent="0.2">
      <c r="B185" s="137" t="str">
        <f>IF(O185="","",SUBTOTAL(3,$O$8:O185))</f>
        <v/>
      </c>
      <c r="C185" s="138"/>
      <c r="D185" s="139"/>
      <c r="E185" s="139"/>
      <c r="F185" s="139"/>
      <c r="G185" s="139"/>
      <c r="H185" s="87"/>
      <c r="I185" s="139"/>
      <c r="J185" s="169"/>
      <c r="K185" s="99" t="s">
        <v>486</v>
      </c>
      <c r="L185" s="100"/>
      <c r="M185" s="100"/>
      <c r="N185" s="100"/>
      <c r="O185" s="100"/>
      <c r="P185" s="83"/>
      <c r="Q185" s="83"/>
      <c r="R185" s="83"/>
      <c r="S185" s="83"/>
      <c r="T185" s="83"/>
      <c r="U185" s="83"/>
      <c r="V185" s="83"/>
      <c r="W185" s="185"/>
      <c r="X185" s="268"/>
      <c r="Y185" s="83"/>
      <c r="Z185" s="83"/>
      <c r="AA185" s="99"/>
      <c r="AB185" s="100"/>
      <c r="AC185" s="100"/>
      <c r="AD185" s="99"/>
    </row>
    <row r="186" spans="2:30" x14ac:dyDescent="0.2">
      <c r="B186" s="137" t="str">
        <f>IF(O186="","",SUBTOTAL(3,$O$8:O186))</f>
        <v/>
      </c>
      <c r="C186" s="138"/>
      <c r="D186" s="139"/>
      <c r="E186" s="139"/>
      <c r="F186" s="139"/>
      <c r="G186" s="139"/>
      <c r="H186" s="87"/>
      <c r="I186" s="139"/>
      <c r="J186" s="169"/>
      <c r="K186" s="99" t="s">
        <v>487</v>
      </c>
      <c r="L186" s="100"/>
      <c r="M186" s="100"/>
      <c r="N186" s="100"/>
      <c r="O186" s="100"/>
      <c r="P186" s="83"/>
      <c r="Q186" s="83"/>
      <c r="R186" s="83"/>
      <c r="S186" s="83"/>
      <c r="T186" s="83"/>
      <c r="U186" s="83"/>
      <c r="V186" s="83"/>
      <c r="W186" s="185"/>
      <c r="X186" s="268"/>
      <c r="Y186" s="83"/>
      <c r="Z186" s="83"/>
      <c r="AA186" s="99"/>
      <c r="AB186" s="100"/>
      <c r="AC186" s="100"/>
      <c r="AD186" s="99"/>
    </row>
    <row r="187" spans="2:30" x14ac:dyDescent="0.2">
      <c r="B187" s="137" t="str">
        <f>IF(O187="","",SUBTOTAL(3,$O$8:O187))</f>
        <v/>
      </c>
      <c r="C187" s="138"/>
      <c r="D187" s="139"/>
      <c r="E187" s="139"/>
      <c r="F187" s="139"/>
      <c r="G187" s="139"/>
      <c r="H187" s="87"/>
      <c r="I187" s="139"/>
      <c r="J187" s="169"/>
      <c r="K187" s="99" t="s">
        <v>488</v>
      </c>
      <c r="L187" s="100"/>
      <c r="M187" s="100"/>
      <c r="N187" s="100"/>
      <c r="O187" s="100"/>
      <c r="P187" s="83"/>
      <c r="Q187" s="83"/>
      <c r="R187" s="83"/>
      <c r="S187" s="83"/>
      <c r="T187" s="83"/>
      <c r="U187" s="83"/>
      <c r="V187" s="83"/>
      <c r="W187" s="185"/>
      <c r="X187" s="268"/>
      <c r="Y187" s="83"/>
      <c r="Z187" s="83"/>
      <c r="AA187" s="99"/>
      <c r="AB187" s="100"/>
      <c r="AC187" s="100"/>
      <c r="AD187" s="99"/>
    </row>
    <row r="188" spans="2:30" x14ac:dyDescent="0.2">
      <c r="B188" s="137" t="str">
        <f>IF(O188="","",SUBTOTAL(3,$O$8:O188))</f>
        <v/>
      </c>
      <c r="C188" s="138"/>
      <c r="D188" s="139"/>
      <c r="E188" s="139"/>
      <c r="F188" s="139"/>
      <c r="G188" s="139"/>
      <c r="H188" s="87"/>
      <c r="I188" s="139"/>
      <c r="J188" s="169"/>
      <c r="K188" s="99" t="s">
        <v>489</v>
      </c>
      <c r="L188" s="100"/>
      <c r="M188" s="100"/>
      <c r="N188" s="100"/>
      <c r="O188" s="100"/>
      <c r="P188" s="83"/>
      <c r="Q188" s="83"/>
      <c r="R188" s="83"/>
      <c r="S188" s="83"/>
      <c r="T188" s="83"/>
      <c r="U188" s="83"/>
      <c r="V188" s="83"/>
      <c r="W188" s="185"/>
      <c r="X188" s="268"/>
      <c r="Y188" s="83"/>
      <c r="Z188" s="83"/>
      <c r="AA188" s="99"/>
      <c r="AB188" s="100"/>
      <c r="AC188" s="100"/>
      <c r="AD188" s="99"/>
    </row>
    <row r="189" spans="2:30" x14ac:dyDescent="0.2">
      <c r="B189" s="137" t="str">
        <f>IF(O189="","",SUBTOTAL(3,$O$8:O189))</f>
        <v/>
      </c>
      <c r="C189" s="138"/>
      <c r="D189" s="139"/>
      <c r="E189" s="139"/>
      <c r="F189" s="139"/>
      <c r="G189" s="139"/>
      <c r="H189" s="87"/>
      <c r="I189" s="139"/>
      <c r="J189" s="169"/>
      <c r="K189" s="99" t="s">
        <v>490</v>
      </c>
      <c r="L189" s="100"/>
      <c r="M189" s="100"/>
      <c r="N189" s="100"/>
      <c r="O189" s="100"/>
      <c r="P189" s="83"/>
      <c r="Q189" s="83"/>
      <c r="R189" s="83"/>
      <c r="S189" s="83"/>
      <c r="T189" s="83"/>
      <c r="U189" s="83"/>
      <c r="V189" s="83"/>
      <c r="W189" s="185"/>
      <c r="X189" s="268"/>
      <c r="Y189" s="83"/>
      <c r="Z189" s="83"/>
      <c r="AA189" s="99"/>
      <c r="AB189" s="100"/>
      <c r="AC189" s="100"/>
      <c r="AD189" s="99"/>
    </row>
    <row r="190" spans="2:30" x14ac:dyDescent="0.2">
      <c r="B190" s="137" t="str">
        <f>IF(O190="","",SUBTOTAL(3,$O$8:O190))</f>
        <v/>
      </c>
      <c r="C190" s="138"/>
      <c r="D190" s="139"/>
      <c r="E190" s="139"/>
      <c r="F190" s="139"/>
      <c r="G190" s="139"/>
      <c r="H190" s="87"/>
      <c r="I190" s="139"/>
      <c r="J190" s="169"/>
      <c r="K190" s="99" t="s">
        <v>491</v>
      </c>
      <c r="L190" s="100"/>
      <c r="M190" s="100"/>
      <c r="N190" s="100"/>
      <c r="O190" s="100"/>
      <c r="P190" s="83"/>
      <c r="Q190" s="83"/>
      <c r="R190" s="83"/>
      <c r="S190" s="83"/>
      <c r="T190" s="83"/>
      <c r="U190" s="83"/>
      <c r="V190" s="83"/>
      <c r="W190" s="185"/>
      <c r="X190" s="268"/>
      <c r="Y190" s="83"/>
      <c r="Z190" s="83"/>
      <c r="AA190" s="99"/>
      <c r="AB190" s="100"/>
      <c r="AC190" s="100"/>
      <c r="AD190" s="99"/>
    </row>
    <row r="191" spans="2:30" x14ac:dyDescent="0.2">
      <c r="B191" s="137" t="str">
        <f>IF(O191="","",SUBTOTAL(3,$O$8:O191))</f>
        <v/>
      </c>
      <c r="C191" s="140"/>
      <c r="D191" s="141"/>
      <c r="E191" s="141"/>
      <c r="F191" s="141"/>
      <c r="G191" s="141"/>
      <c r="H191" s="87"/>
      <c r="I191" s="141"/>
      <c r="J191" s="169"/>
      <c r="K191" s="101" t="s">
        <v>492</v>
      </c>
      <c r="L191" s="102"/>
      <c r="M191" s="102"/>
      <c r="N191" s="102"/>
      <c r="O191" s="102"/>
      <c r="P191" s="81"/>
      <c r="Q191" s="81"/>
      <c r="R191" s="81"/>
      <c r="S191" s="81"/>
      <c r="T191" s="81"/>
      <c r="U191" s="81"/>
      <c r="V191" s="81"/>
      <c r="W191" s="186"/>
      <c r="X191" s="269"/>
      <c r="Y191" s="81"/>
      <c r="Z191" s="81"/>
      <c r="AA191" s="101"/>
      <c r="AB191" s="102"/>
      <c r="AC191" s="102"/>
      <c r="AD191" s="101"/>
    </row>
    <row r="192" spans="2:30" ht="14.25" customHeight="1" x14ac:dyDescent="0.2">
      <c r="B192" s="137">
        <f>IF(O192="","",SUBTOTAL(3,$O$8:O192))</f>
        <v>36</v>
      </c>
      <c r="C192" s="135"/>
      <c r="D192" s="136" t="s">
        <v>65</v>
      </c>
      <c r="E192" s="136" t="s">
        <v>334</v>
      </c>
      <c r="F192" s="136" t="s">
        <v>334</v>
      </c>
      <c r="G192" s="136" t="s">
        <v>12</v>
      </c>
      <c r="H192" s="87"/>
      <c r="I192" s="136">
        <v>3019</v>
      </c>
      <c r="J192" s="169" t="s">
        <v>387</v>
      </c>
      <c r="K192" s="97" t="s">
        <v>490</v>
      </c>
      <c r="L192" s="98"/>
      <c r="M192" s="98">
        <v>196400</v>
      </c>
      <c r="N192" s="98">
        <f t="shared" si="4"/>
        <v>592931600</v>
      </c>
      <c r="O192" s="98">
        <f>+'[2]TH lop 6'!$E$67</f>
        <v>2205000</v>
      </c>
      <c r="P192" s="82">
        <f>'[3]Lớp 6'!$I$170</f>
        <v>223000</v>
      </c>
      <c r="Q192" s="82"/>
      <c r="R192" s="82">
        <f>[4]L6!$I$153</f>
        <v>196400</v>
      </c>
      <c r="S192" s="82">
        <v>240000</v>
      </c>
      <c r="T192" s="82"/>
      <c r="U192" s="82"/>
      <c r="V192" s="82"/>
      <c r="W192" s="184"/>
      <c r="X192" s="267"/>
      <c r="Y192" s="82">
        <v>300000</v>
      </c>
      <c r="Z192" s="82">
        <v>180000</v>
      </c>
      <c r="AA192" s="97"/>
      <c r="AB192" s="98">
        <f>Z192</f>
        <v>180000</v>
      </c>
      <c r="AC192" s="98">
        <f>AB192*I192</f>
        <v>543420000</v>
      </c>
      <c r="AD192" s="97"/>
    </row>
    <row r="193" spans="1:30" ht="51" x14ac:dyDescent="0.2">
      <c r="B193" s="137" t="str">
        <f>IF(O193="","",SUBTOTAL(3,$O$8:O193))</f>
        <v/>
      </c>
      <c r="C193" s="138"/>
      <c r="D193" s="139"/>
      <c r="E193" s="139"/>
      <c r="F193" s="139"/>
      <c r="G193" s="139"/>
      <c r="H193" s="87"/>
      <c r="I193" s="139"/>
      <c r="J193" s="169"/>
      <c r="K193" s="99" t="s">
        <v>493</v>
      </c>
      <c r="L193" s="100"/>
      <c r="M193" s="100"/>
      <c r="N193" s="100"/>
      <c r="O193" s="100"/>
      <c r="P193" s="83"/>
      <c r="Q193" s="83"/>
      <c r="R193" s="83"/>
      <c r="S193" s="83"/>
      <c r="T193" s="83"/>
      <c r="U193" s="83"/>
      <c r="V193" s="83"/>
      <c r="W193" s="185"/>
      <c r="X193" s="268"/>
      <c r="Y193" s="83"/>
      <c r="Z193" s="83"/>
      <c r="AA193" s="99"/>
      <c r="AB193" s="100"/>
      <c r="AC193" s="100"/>
      <c r="AD193" s="99"/>
    </row>
    <row r="194" spans="1:30" ht="25.5" x14ac:dyDescent="0.2">
      <c r="B194" s="137" t="str">
        <f>IF(O194="","",SUBTOTAL(3,$O$8:O194))</f>
        <v/>
      </c>
      <c r="C194" s="140"/>
      <c r="D194" s="141"/>
      <c r="E194" s="141"/>
      <c r="F194" s="141"/>
      <c r="G194" s="141"/>
      <c r="H194" s="87"/>
      <c r="I194" s="141"/>
      <c r="J194" s="169"/>
      <c r="K194" s="101" t="s">
        <v>494</v>
      </c>
      <c r="L194" s="102"/>
      <c r="M194" s="102"/>
      <c r="N194" s="102"/>
      <c r="O194" s="102"/>
      <c r="P194" s="81"/>
      <c r="Q194" s="81"/>
      <c r="R194" s="81"/>
      <c r="S194" s="81"/>
      <c r="T194" s="81"/>
      <c r="U194" s="81"/>
      <c r="V194" s="81"/>
      <c r="W194" s="186"/>
      <c r="X194" s="269"/>
      <c r="Y194" s="81"/>
      <c r="Z194" s="81"/>
      <c r="AA194" s="101"/>
      <c r="AB194" s="102"/>
      <c r="AC194" s="102"/>
      <c r="AD194" s="101"/>
    </row>
    <row r="195" spans="1:30" x14ac:dyDescent="0.2">
      <c r="B195" s="137" t="str">
        <f>IF(O195="","",SUBTOTAL(3,$O$8:O195))</f>
        <v/>
      </c>
      <c r="C195" s="142"/>
      <c r="D195" s="122" t="s">
        <v>66</v>
      </c>
      <c r="E195" s="169"/>
      <c r="F195" s="169"/>
      <c r="G195" s="169"/>
      <c r="H195" s="87"/>
      <c r="I195" s="169"/>
      <c r="J195" s="169"/>
      <c r="K195" s="87"/>
      <c r="L195" s="61"/>
      <c r="M195" s="61"/>
      <c r="N195" s="61"/>
      <c r="O195" s="61"/>
      <c r="P195" s="31"/>
      <c r="Q195" s="31"/>
      <c r="R195" s="31"/>
      <c r="S195" s="31"/>
      <c r="T195" s="31"/>
      <c r="U195" s="31"/>
      <c r="V195" s="31"/>
      <c r="W195" s="187"/>
      <c r="X195" s="270"/>
      <c r="Y195" s="31"/>
      <c r="Z195" s="31"/>
      <c r="AA195" s="87"/>
      <c r="AB195" s="61"/>
      <c r="AC195" s="61"/>
      <c r="AD195" s="87"/>
    </row>
    <row r="196" spans="1:30" x14ac:dyDescent="0.2">
      <c r="B196" s="137" t="str">
        <f>IF(O196="","",SUBTOTAL(3,$O$8:O196))</f>
        <v/>
      </c>
      <c r="C196" s="143"/>
      <c r="D196" s="122" t="s">
        <v>67</v>
      </c>
      <c r="E196" s="122"/>
      <c r="F196" s="122"/>
      <c r="G196" s="122"/>
      <c r="H196" s="87"/>
      <c r="I196" s="169"/>
      <c r="J196" s="169"/>
      <c r="K196" s="87"/>
      <c r="L196" s="61"/>
      <c r="M196" s="61"/>
      <c r="N196" s="61"/>
      <c r="O196" s="61"/>
      <c r="P196" s="31"/>
      <c r="Q196" s="31"/>
      <c r="R196" s="31"/>
      <c r="S196" s="31"/>
      <c r="T196" s="31"/>
      <c r="U196" s="31"/>
      <c r="V196" s="31"/>
      <c r="W196" s="187"/>
      <c r="X196" s="270"/>
      <c r="Y196" s="31"/>
      <c r="Z196" s="31"/>
      <c r="AA196" s="87"/>
      <c r="AB196" s="61"/>
      <c r="AC196" s="61"/>
      <c r="AD196" s="87"/>
    </row>
    <row r="197" spans="1:30" x14ac:dyDescent="0.2">
      <c r="B197" s="137" t="str">
        <f>IF(O197="","",SUBTOTAL(3,$O$8:O197))</f>
        <v/>
      </c>
      <c r="C197" s="143"/>
      <c r="D197" s="144" t="s">
        <v>68</v>
      </c>
      <c r="E197" s="122"/>
      <c r="F197" s="122"/>
      <c r="G197" s="122"/>
      <c r="H197" s="87"/>
      <c r="I197" s="169"/>
      <c r="J197" s="169"/>
      <c r="K197" s="87"/>
      <c r="L197" s="61"/>
      <c r="M197" s="61"/>
      <c r="N197" s="61"/>
      <c r="O197" s="61"/>
      <c r="P197" s="31"/>
      <c r="Q197" s="31"/>
      <c r="R197" s="31"/>
      <c r="S197" s="31"/>
      <c r="T197" s="31"/>
      <c r="U197" s="31"/>
      <c r="V197" s="31"/>
      <c r="W197" s="187"/>
      <c r="X197" s="270"/>
      <c r="Y197" s="31"/>
      <c r="Z197" s="31"/>
      <c r="AA197" s="87"/>
      <c r="AB197" s="61"/>
      <c r="AC197" s="61"/>
      <c r="AD197" s="87"/>
    </row>
    <row r="198" spans="1:30" x14ac:dyDescent="0.2">
      <c r="B198" s="137" t="str">
        <f>IF(O198="","",SUBTOTAL(3,$O$8:O198))</f>
        <v/>
      </c>
      <c r="C198" s="143" t="s">
        <v>21</v>
      </c>
      <c r="D198" s="144" t="s">
        <v>69</v>
      </c>
      <c r="E198" s="122"/>
      <c r="F198" s="122"/>
      <c r="G198" s="122"/>
      <c r="H198" s="87"/>
      <c r="I198" s="169"/>
      <c r="J198" s="169"/>
      <c r="K198" s="87"/>
      <c r="L198" s="61"/>
      <c r="M198" s="61"/>
      <c r="N198" s="61"/>
      <c r="O198" s="61"/>
      <c r="P198" s="31"/>
      <c r="Q198" s="31"/>
      <c r="R198" s="31"/>
      <c r="S198" s="31"/>
      <c r="T198" s="31"/>
      <c r="U198" s="31"/>
      <c r="V198" s="31"/>
      <c r="W198" s="187"/>
      <c r="X198" s="270"/>
      <c r="Y198" s="31"/>
      <c r="Z198" s="31"/>
      <c r="AA198" s="87"/>
      <c r="AB198" s="61"/>
      <c r="AC198" s="61"/>
      <c r="AD198" s="87"/>
    </row>
    <row r="199" spans="1:30" x14ac:dyDescent="0.2">
      <c r="B199" s="137" t="str">
        <f>IF(O199="","",SUBTOTAL(3,$O$8:O199))</f>
        <v/>
      </c>
      <c r="C199" s="143">
        <v>1</v>
      </c>
      <c r="D199" s="144" t="s">
        <v>70</v>
      </c>
      <c r="E199" s="122"/>
      <c r="F199" s="122"/>
      <c r="G199" s="122"/>
      <c r="H199" s="87"/>
      <c r="I199" s="169"/>
      <c r="J199" s="169"/>
      <c r="K199" s="87"/>
      <c r="L199" s="61"/>
      <c r="M199" s="61"/>
      <c r="N199" s="61"/>
      <c r="O199" s="61"/>
      <c r="P199" s="31"/>
      <c r="Q199" s="31"/>
      <c r="R199" s="31"/>
      <c r="S199" s="31"/>
      <c r="T199" s="31"/>
      <c r="U199" s="31"/>
      <c r="V199" s="31"/>
      <c r="W199" s="187"/>
      <c r="X199" s="270"/>
      <c r="Y199" s="31"/>
      <c r="Z199" s="31"/>
      <c r="AA199" s="87"/>
      <c r="AB199" s="61"/>
      <c r="AC199" s="61"/>
      <c r="AD199" s="87"/>
    </row>
    <row r="200" spans="1:30" ht="44.25" customHeight="1" x14ac:dyDescent="0.2">
      <c r="A200" s="118" t="s">
        <v>334</v>
      </c>
      <c r="B200" s="137">
        <f>IF(O200="","",SUBTOTAL(3,$O$8:O200))</f>
        <v>37</v>
      </c>
      <c r="C200" s="135"/>
      <c r="D200" s="136" t="s">
        <v>71</v>
      </c>
      <c r="E200" s="136" t="s">
        <v>334</v>
      </c>
      <c r="F200" s="136" t="s">
        <v>334</v>
      </c>
      <c r="G200" s="136" t="s">
        <v>49</v>
      </c>
      <c r="H200" s="87"/>
      <c r="I200" s="136">
        <v>1186</v>
      </c>
      <c r="J200" s="169" t="s">
        <v>387</v>
      </c>
      <c r="K200" s="97" t="s">
        <v>1307</v>
      </c>
      <c r="L200" s="98"/>
      <c r="M200" s="98">
        <v>6615</v>
      </c>
      <c r="N200" s="98">
        <f t="shared" si="4"/>
        <v>7845390</v>
      </c>
      <c r="O200" s="98">
        <f>+'[2]TH lop 6'!$E$73</f>
        <v>6615</v>
      </c>
      <c r="P200" s="82">
        <f>'[3]Lớp 6'!$I$178</f>
        <v>18200</v>
      </c>
      <c r="Q200" s="82"/>
      <c r="R200" s="82">
        <f>[4]L6!$I$161</f>
        <v>24000</v>
      </c>
      <c r="S200" s="82">
        <v>5000</v>
      </c>
      <c r="T200" s="82">
        <v>24000</v>
      </c>
      <c r="U200" s="82"/>
      <c r="V200" s="82"/>
      <c r="W200" s="184"/>
      <c r="X200" s="267"/>
      <c r="Y200" s="82">
        <v>7000</v>
      </c>
      <c r="Z200" s="82">
        <v>27000</v>
      </c>
      <c r="AA200" s="97"/>
      <c r="AB200" s="98">
        <f>S200</f>
        <v>5000</v>
      </c>
      <c r="AC200" s="98">
        <f>AB200*I200</f>
        <v>5930000</v>
      </c>
      <c r="AD200" s="422"/>
    </row>
    <row r="201" spans="1:30" ht="36" customHeight="1" x14ac:dyDescent="0.2">
      <c r="A201" s="118" t="s">
        <v>334</v>
      </c>
      <c r="B201" s="137" t="str">
        <f>IF(O201="","",SUBTOTAL(3,$O$8:O201))</f>
        <v/>
      </c>
      <c r="C201" s="140"/>
      <c r="D201" s="141"/>
      <c r="E201" s="141"/>
      <c r="F201" s="141"/>
      <c r="G201" s="141"/>
      <c r="H201" s="87"/>
      <c r="I201" s="141"/>
      <c r="J201" s="169"/>
      <c r="K201" s="101"/>
      <c r="L201" s="102"/>
      <c r="M201" s="102"/>
      <c r="N201" s="102"/>
      <c r="O201" s="102"/>
      <c r="P201" s="81"/>
      <c r="Q201" s="81"/>
      <c r="R201" s="81"/>
      <c r="S201" s="81"/>
      <c r="T201" s="81"/>
      <c r="U201" s="81"/>
      <c r="V201" s="81"/>
      <c r="W201" s="186"/>
      <c r="X201" s="269"/>
      <c r="Y201" s="81"/>
      <c r="Z201" s="81"/>
      <c r="AA201" s="101"/>
      <c r="AB201" s="102"/>
      <c r="AC201" s="102"/>
      <c r="AD201" s="423"/>
    </row>
    <row r="202" spans="1:30" x14ac:dyDescent="0.2">
      <c r="B202" s="137" t="str">
        <f>IF(O202="","",SUBTOTAL(3,$O$8:O202))</f>
        <v/>
      </c>
      <c r="C202" s="143" t="s">
        <v>43</v>
      </c>
      <c r="D202" s="144" t="s">
        <v>72</v>
      </c>
      <c r="E202" s="122"/>
      <c r="F202" s="122"/>
      <c r="G202" s="122"/>
      <c r="H202" s="87"/>
      <c r="I202" s="169"/>
      <c r="J202" s="169"/>
      <c r="K202" s="87"/>
      <c r="L202" s="61"/>
      <c r="M202" s="61"/>
      <c r="N202" s="61"/>
      <c r="O202" s="61"/>
      <c r="P202" s="31"/>
      <c r="Q202" s="31"/>
      <c r="R202" s="31"/>
      <c r="S202" s="31"/>
      <c r="T202" s="31"/>
      <c r="U202" s="31"/>
      <c r="V202" s="31"/>
      <c r="W202" s="187"/>
      <c r="X202" s="270"/>
      <c r="Y202" s="31"/>
      <c r="Z202" s="31"/>
      <c r="AA202" s="87"/>
      <c r="AB202" s="61"/>
      <c r="AC202" s="61"/>
      <c r="AD202" s="87"/>
    </row>
    <row r="203" spans="1:30" x14ac:dyDescent="0.2">
      <c r="B203" s="137" t="str">
        <f>IF(O203="","",SUBTOTAL(3,$O$8:O203))</f>
        <v/>
      </c>
      <c r="C203" s="143">
        <v>1</v>
      </c>
      <c r="D203" s="144" t="s">
        <v>73</v>
      </c>
      <c r="E203" s="122"/>
      <c r="F203" s="122"/>
      <c r="G203" s="122"/>
      <c r="H203" s="87"/>
      <c r="I203" s="169"/>
      <c r="J203" s="169"/>
      <c r="K203" s="87"/>
      <c r="L203" s="61"/>
      <c r="M203" s="61"/>
      <c r="N203" s="61"/>
      <c r="O203" s="61"/>
      <c r="P203" s="31"/>
      <c r="Q203" s="31"/>
      <c r="R203" s="31"/>
      <c r="S203" s="31"/>
      <c r="T203" s="31"/>
      <c r="U203" s="31"/>
      <c r="V203" s="31"/>
      <c r="W203" s="187"/>
      <c r="X203" s="270"/>
      <c r="Y203" s="31"/>
      <c r="Z203" s="31"/>
      <c r="AA203" s="87"/>
      <c r="AB203" s="61"/>
      <c r="AC203" s="61"/>
      <c r="AD203" s="87"/>
    </row>
    <row r="204" spans="1:30" ht="75" customHeight="1" x14ac:dyDescent="0.2">
      <c r="A204" s="118" t="s">
        <v>334</v>
      </c>
      <c r="B204" s="137">
        <f>IF(O204="","",SUBTOTAL(3,$O$8:O204))</f>
        <v>38</v>
      </c>
      <c r="C204" s="135"/>
      <c r="D204" s="136" t="s">
        <v>74</v>
      </c>
      <c r="E204" s="136" t="s">
        <v>334</v>
      </c>
      <c r="F204" s="136" t="s">
        <v>334</v>
      </c>
      <c r="G204" s="136" t="s">
        <v>12</v>
      </c>
      <c r="H204" s="87"/>
      <c r="I204" s="136">
        <v>168</v>
      </c>
      <c r="J204" s="169" t="s">
        <v>387</v>
      </c>
      <c r="K204" s="87" t="s">
        <v>952</v>
      </c>
      <c r="L204" s="61"/>
      <c r="M204" s="98">
        <v>57330</v>
      </c>
      <c r="N204" s="98">
        <f t="shared" ref="N204:N263" si="5">I204*M204</f>
        <v>9631440</v>
      </c>
      <c r="O204" s="98">
        <f>+'[2]TH lop 6'!$E$76</f>
        <v>57330</v>
      </c>
      <c r="P204" s="82">
        <f>'[3]Lớp 6'!$I$182</f>
        <v>70000</v>
      </c>
      <c r="Q204" s="82"/>
      <c r="R204" s="82">
        <f>+[4]L6!$I$165</f>
        <v>93500</v>
      </c>
      <c r="S204" s="82">
        <v>120000</v>
      </c>
      <c r="T204" s="82">
        <v>105000</v>
      </c>
      <c r="U204" s="82"/>
      <c r="V204" s="82"/>
      <c r="W204" s="184"/>
      <c r="X204" s="267"/>
      <c r="Y204" s="82">
        <v>152000</v>
      </c>
      <c r="Z204" s="82">
        <v>117000</v>
      </c>
      <c r="AA204" s="97"/>
      <c r="AB204" s="98">
        <f>O204</f>
        <v>57330</v>
      </c>
      <c r="AC204" s="98">
        <f>AB204*I204</f>
        <v>9631440</v>
      </c>
      <c r="AD204" s="424"/>
    </row>
    <row r="205" spans="1:30" ht="33.75" customHeight="1" x14ac:dyDescent="0.2">
      <c r="A205" s="118" t="s">
        <v>334</v>
      </c>
      <c r="B205" s="137" t="str">
        <f>IF(O205="","",SUBTOTAL(3,$O$8:O205))</f>
        <v/>
      </c>
      <c r="C205" s="140"/>
      <c r="D205" s="141"/>
      <c r="E205" s="141"/>
      <c r="F205" s="141"/>
      <c r="G205" s="141"/>
      <c r="H205" s="87"/>
      <c r="I205" s="141"/>
      <c r="J205" s="169"/>
      <c r="K205" s="87"/>
      <c r="L205" s="61"/>
      <c r="M205" s="102"/>
      <c r="N205" s="102"/>
      <c r="O205" s="102"/>
      <c r="P205" s="81"/>
      <c r="Q205" s="81"/>
      <c r="R205" s="81"/>
      <c r="S205" s="81"/>
      <c r="T205" s="81"/>
      <c r="U205" s="81"/>
      <c r="V205" s="81"/>
      <c r="W205" s="186"/>
      <c r="X205" s="269"/>
      <c r="Y205" s="81"/>
      <c r="Z205" s="81"/>
      <c r="AA205" s="101"/>
      <c r="AB205" s="102"/>
      <c r="AC205" s="102"/>
      <c r="AD205" s="424"/>
    </row>
    <row r="206" spans="1:30" x14ac:dyDescent="0.2">
      <c r="B206" s="137" t="str">
        <f>IF(O206="","",SUBTOTAL(3,$O$8:O206))</f>
        <v/>
      </c>
      <c r="C206" s="143" t="s">
        <v>44</v>
      </c>
      <c r="D206" s="144" t="s">
        <v>75</v>
      </c>
      <c r="E206" s="122"/>
      <c r="F206" s="122"/>
      <c r="G206" s="122"/>
      <c r="H206" s="87"/>
      <c r="I206" s="169"/>
      <c r="J206" s="169"/>
      <c r="K206" s="87"/>
      <c r="L206" s="61"/>
      <c r="M206" s="61"/>
      <c r="N206" s="61"/>
      <c r="O206" s="61"/>
      <c r="P206" s="31"/>
      <c r="Q206" s="31"/>
      <c r="R206" s="31"/>
      <c r="S206" s="31"/>
      <c r="T206" s="31"/>
      <c r="U206" s="31"/>
      <c r="V206" s="31"/>
      <c r="W206" s="187"/>
      <c r="X206" s="270"/>
      <c r="Y206" s="31"/>
      <c r="Z206" s="31"/>
      <c r="AA206" s="87"/>
      <c r="AB206" s="61"/>
      <c r="AC206" s="61"/>
      <c r="AD206" s="87"/>
    </row>
    <row r="207" spans="1:30" ht="62.25" customHeight="1" x14ac:dyDescent="0.2">
      <c r="A207" s="118" t="s">
        <v>334</v>
      </c>
      <c r="B207" s="137">
        <f>IF(O207="","",SUBTOTAL(3,$O$8:O207))</f>
        <v>39</v>
      </c>
      <c r="C207" s="135"/>
      <c r="D207" s="136" t="s">
        <v>76</v>
      </c>
      <c r="E207" s="136" t="s">
        <v>334</v>
      </c>
      <c r="F207" s="136" t="s">
        <v>334</v>
      </c>
      <c r="G207" s="136" t="s">
        <v>12</v>
      </c>
      <c r="H207" s="87"/>
      <c r="I207" s="136">
        <v>166</v>
      </c>
      <c r="J207" s="169" t="s">
        <v>387</v>
      </c>
      <c r="K207" s="87" t="s">
        <v>953</v>
      </c>
      <c r="L207" s="61"/>
      <c r="M207" s="98">
        <v>171990</v>
      </c>
      <c r="N207" s="98">
        <f t="shared" si="5"/>
        <v>28550340</v>
      </c>
      <c r="O207" s="98">
        <f>+'[2]TH lop 6'!$E$78</f>
        <v>171990</v>
      </c>
      <c r="P207" s="82">
        <f>'[3]Lớp 6'!$I$185</f>
        <v>300000</v>
      </c>
      <c r="Q207" s="82"/>
      <c r="R207" s="82">
        <f>+[4]L6!$I$168</f>
        <v>247500</v>
      </c>
      <c r="S207" s="82">
        <v>360000</v>
      </c>
      <c r="T207" s="82">
        <v>315000</v>
      </c>
      <c r="U207" s="82"/>
      <c r="V207" s="82"/>
      <c r="W207" s="184"/>
      <c r="X207" s="267"/>
      <c r="Y207" s="82">
        <v>76000</v>
      </c>
      <c r="Z207" s="82">
        <v>480000</v>
      </c>
      <c r="AA207" s="97"/>
      <c r="AB207" s="98">
        <f>Y207</f>
        <v>76000</v>
      </c>
      <c r="AC207" s="98">
        <f>AB207*I207</f>
        <v>12616000</v>
      </c>
      <c r="AD207" s="424"/>
    </row>
    <row r="208" spans="1:30" ht="31.5" customHeight="1" x14ac:dyDescent="0.2">
      <c r="A208" s="118" t="s">
        <v>334</v>
      </c>
      <c r="B208" s="137" t="str">
        <f>IF(O208="","",SUBTOTAL(3,$O$8:O208))</f>
        <v/>
      </c>
      <c r="C208" s="140"/>
      <c r="D208" s="141"/>
      <c r="E208" s="141"/>
      <c r="F208" s="141"/>
      <c r="G208" s="141"/>
      <c r="H208" s="87"/>
      <c r="I208" s="141"/>
      <c r="J208" s="169"/>
      <c r="K208" s="87"/>
      <c r="L208" s="61"/>
      <c r="M208" s="102"/>
      <c r="N208" s="102"/>
      <c r="O208" s="102"/>
      <c r="P208" s="81"/>
      <c r="Q208" s="81"/>
      <c r="R208" s="81"/>
      <c r="S208" s="81"/>
      <c r="T208" s="81"/>
      <c r="U208" s="81"/>
      <c r="V208" s="81"/>
      <c r="W208" s="186"/>
      <c r="X208" s="269"/>
      <c r="Y208" s="81"/>
      <c r="Z208" s="81"/>
      <c r="AA208" s="101"/>
      <c r="AB208" s="102"/>
      <c r="AC208" s="102"/>
      <c r="AD208" s="424"/>
    </row>
    <row r="209" spans="1:30" ht="25.5" x14ac:dyDescent="0.2">
      <c r="B209" s="137" t="str">
        <f>IF(O209="","",SUBTOTAL(3,$O$8:O209))</f>
        <v/>
      </c>
      <c r="C209" s="143" t="s">
        <v>77</v>
      </c>
      <c r="D209" s="144" t="s">
        <v>78</v>
      </c>
      <c r="E209" s="122"/>
      <c r="F209" s="122"/>
      <c r="G209" s="122"/>
      <c r="H209" s="87"/>
      <c r="I209" s="169"/>
      <c r="J209" s="169"/>
      <c r="K209" s="87"/>
      <c r="L209" s="61"/>
      <c r="M209" s="61"/>
      <c r="N209" s="61"/>
      <c r="O209" s="61"/>
      <c r="P209" s="31"/>
      <c r="Q209" s="31"/>
      <c r="R209" s="31"/>
      <c r="S209" s="31"/>
      <c r="T209" s="31"/>
      <c r="U209" s="31"/>
      <c r="V209" s="31"/>
      <c r="W209" s="187"/>
      <c r="X209" s="270"/>
      <c r="Y209" s="31"/>
      <c r="Z209" s="31"/>
      <c r="AA209" s="87"/>
      <c r="AB209" s="61"/>
      <c r="AC209" s="61"/>
      <c r="AD209" s="87"/>
    </row>
    <row r="210" spans="1:30" ht="25.5" x14ac:dyDescent="0.2">
      <c r="B210" s="137" t="str">
        <f>IF(O210="","",SUBTOTAL(3,$O$8:O210))</f>
        <v/>
      </c>
      <c r="C210" s="143">
        <v>1</v>
      </c>
      <c r="D210" s="144" t="s">
        <v>79</v>
      </c>
      <c r="E210" s="122"/>
      <c r="F210" s="122"/>
      <c r="G210" s="122"/>
      <c r="H210" s="87"/>
      <c r="I210" s="169"/>
      <c r="J210" s="169"/>
      <c r="K210" s="87"/>
      <c r="L210" s="61"/>
      <c r="M210" s="61"/>
      <c r="N210" s="61"/>
      <c r="O210" s="61"/>
      <c r="P210" s="31"/>
      <c r="Q210" s="31"/>
      <c r="R210" s="31"/>
      <c r="S210" s="31"/>
      <c r="T210" s="31"/>
      <c r="U210" s="31"/>
      <c r="V210" s="31"/>
      <c r="W210" s="187"/>
      <c r="X210" s="270"/>
      <c r="Y210" s="31"/>
      <c r="Z210" s="31"/>
      <c r="AA210" s="87"/>
      <c r="AB210" s="61"/>
      <c r="AC210" s="61"/>
      <c r="AD210" s="87"/>
    </row>
    <row r="211" spans="1:30" ht="12.75" customHeight="1" x14ac:dyDescent="0.2">
      <c r="B211" s="137">
        <f>IF(O211="","",SUBTOTAL(3,$O$8:O211))</f>
        <v>40</v>
      </c>
      <c r="C211" s="135"/>
      <c r="D211" s="136" t="s">
        <v>80</v>
      </c>
      <c r="E211" s="136" t="s">
        <v>334</v>
      </c>
      <c r="F211" s="136" t="s">
        <v>334</v>
      </c>
      <c r="G211" s="136" t="s">
        <v>49</v>
      </c>
      <c r="H211" s="87"/>
      <c r="I211" s="136">
        <v>168</v>
      </c>
      <c r="J211" s="169"/>
      <c r="K211" s="97"/>
      <c r="L211" s="98"/>
      <c r="M211" s="98">
        <v>28665</v>
      </c>
      <c r="N211" s="98">
        <f t="shared" si="5"/>
        <v>4815720</v>
      </c>
      <c r="O211" s="98">
        <f>+'[2]TH lop 6'!$E$81</f>
        <v>28665</v>
      </c>
      <c r="P211" s="82">
        <f>'[3]Lớp 6'!$I$189</f>
        <v>50000</v>
      </c>
      <c r="Q211" s="82"/>
      <c r="R211" s="82">
        <f>+[4]L6!$I$172</f>
        <v>55000</v>
      </c>
      <c r="S211" s="82">
        <v>180000</v>
      </c>
      <c r="T211" s="82">
        <v>53000</v>
      </c>
      <c r="U211" s="82"/>
      <c r="V211" s="82"/>
      <c r="W211" s="184"/>
      <c r="X211" s="267"/>
      <c r="Y211" s="82">
        <v>76000</v>
      </c>
      <c r="Z211" s="82">
        <v>98000</v>
      </c>
      <c r="AA211" s="97"/>
      <c r="AB211" s="98">
        <f>O211</f>
        <v>28665</v>
      </c>
      <c r="AC211" s="98">
        <f>AB211*I211</f>
        <v>4815720</v>
      </c>
      <c r="AD211" s="97"/>
    </row>
    <row r="212" spans="1:30" x14ac:dyDescent="0.2">
      <c r="A212" s="118" t="s">
        <v>334</v>
      </c>
      <c r="B212" s="137" t="str">
        <f>IF(O212="","",SUBTOTAL(3,$O$8:O212))</f>
        <v/>
      </c>
      <c r="C212" s="138"/>
      <c r="D212" s="139"/>
      <c r="E212" s="139"/>
      <c r="F212" s="139"/>
      <c r="G212" s="139"/>
      <c r="H212" s="87"/>
      <c r="I212" s="139"/>
      <c r="J212" s="169"/>
      <c r="K212" s="99" t="s">
        <v>498</v>
      </c>
      <c r="L212" s="100"/>
      <c r="M212" s="100"/>
      <c r="N212" s="100"/>
      <c r="O212" s="100"/>
      <c r="P212" s="83"/>
      <c r="Q212" s="83"/>
      <c r="R212" s="83"/>
      <c r="S212" s="83"/>
      <c r="T212" s="83"/>
      <c r="U212" s="83"/>
      <c r="V212" s="83"/>
      <c r="W212" s="185"/>
      <c r="X212" s="268"/>
      <c r="Y212" s="83"/>
      <c r="Z212" s="83"/>
      <c r="AA212" s="99"/>
      <c r="AB212" s="100"/>
      <c r="AC212" s="100"/>
      <c r="AD212" s="99"/>
    </row>
    <row r="213" spans="1:30" x14ac:dyDescent="0.2">
      <c r="A213" s="118" t="s">
        <v>334</v>
      </c>
      <c r="B213" s="137" t="str">
        <f>IF(O213="","",SUBTOTAL(3,$O$8:O213))</f>
        <v/>
      </c>
      <c r="C213" s="138"/>
      <c r="D213" s="139"/>
      <c r="E213" s="139"/>
      <c r="F213" s="139"/>
      <c r="G213" s="139"/>
      <c r="H213" s="87"/>
      <c r="I213" s="139"/>
      <c r="J213" s="169"/>
      <c r="K213" s="99" t="s">
        <v>499</v>
      </c>
      <c r="L213" s="100"/>
      <c r="M213" s="100"/>
      <c r="N213" s="100"/>
      <c r="O213" s="100"/>
      <c r="P213" s="83"/>
      <c r="Q213" s="83"/>
      <c r="R213" s="83"/>
      <c r="S213" s="83"/>
      <c r="T213" s="83"/>
      <c r="U213" s="83"/>
      <c r="V213" s="83"/>
      <c r="W213" s="185"/>
      <c r="X213" s="268"/>
      <c r="Y213" s="83"/>
      <c r="Z213" s="83"/>
      <c r="AA213" s="99"/>
      <c r="AB213" s="100"/>
      <c r="AC213" s="100"/>
      <c r="AD213" s="99"/>
    </row>
    <row r="214" spans="1:30" x14ac:dyDescent="0.2">
      <c r="A214" s="118" t="s">
        <v>334</v>
      </c>
      <c r="B214" s="137" t="str">
        <f>IF(O214="","",SUBTOTAL(3,$O$8:O214))</f>
        <v/>
      </c>
      <c r="C214" s="140"/>
      <c r="D214" s="141"/>
      <c r="E214" s="141"/>
      <c r="F214" s="141"/>
      <c r="G214" s="141"/>
      <c r="H214" s="87"/>
      <c r="I214" s="141"/>
      <c r="J214" s="169"/>
      <c r="K214" s="101" t="s">
        <v>954</v>
      </c>
      <c r="L214" s="102"/>
      <c r="M214" s="102"/>
      <c r="N214" s="102"/>
      <c r="O214" s="102"/>
      <c r="P214" s="81"/>
      <c r="Q214" s="81"/>
      <c r="R214" s="81"/>
      <c r="S214" s="81"/>
      <c r="T214" s="81"/>
      <c r="U214" s="81"/>
      <c r="V214" s="81"/>
      <c r="W214" s="186"/>
      <c r="X214" s="269"/>
      <c r="Y214" s="81"/>
      <c r="Z214" s="81"/>
      <c r="AA214" s="101"/>
      <c r="AB214" s="102"/>
      <c r="AC214" s="102"/>
      <c r="AD214" s="101"/>
    </row>
    <row r="215" spans="1:30" x14ac:dyDescent="0.2">
      <c r="B215" s="137" t="str">
        <f>IF(O215="","",SUBTOTAL(3,$O$8:O215))</f>
        <v/>
      </c>
      <c r="C215" s="143"/>
      <c r="D215" s="122" t="s">
        <v>81</v>
      </c>
      <c r="E215" s="122"/>
      <c r="F215" s="122"/>
      <c r="G215" s="122"/>
      <c r="H215" s="87"/>
      <c r="I215" s="169"/>
      <c r="J215" s="169"/>
      <c r="K215" s="87"/>
      <c r="L215" s="61"/>
      <c r="M215" s="61"/>
      <c r="N215" s="61"/>
      <c r="O215" s="61"/>
      <c r="P215" s="31"/>
      <c r="Q215" s="31"/>
      <c r="R215" s="31"/>
      <c r="S215" s="31"/>
      <c r="T215" s="31"/>
      <c r="U215" s="31"/>
      <c r="V215" s="31"/>
      <c r="W215" s="187"/>
      <c r="X215" s="270"/>
      <c r="Y215" s="31"/>
      <c r="Z215" s="31"/>
      <c r="AA215" s="87"/>
      <c r="AB215" s="61"/>
      <c r="AC215" s="61"/>
      <c r="AD215" s="87"/>
    </row>
    <row r="216" spans="1:30" x14ac:dyDescent="0.2">
      <c r="B216" s="137" t="str">
        <f>IF(O216="","",SUBTOTAL(3,$O$8:O216))</f>
        <v/>
      </c>
      <c r="C216" s="143" t="s">
        <v>34</v>
      </c>
      <c r="D216" s="144" t="s">
        <v>2</v>
      </c>
      <c r="E216" s="122"/>
      <c r="F216" s="122"/>
      <c r="G216" s="122"/>
      <c r="H216" s="87"/>
      <c r="I216" s="169"/>
      <c r="J216" s="169"/>
      <c r="K216" s="87"/>
      <c r="L216" s="61"/>
      <c r="M216" s="61"/>
      <c r="N216" s="61"/>
      <c r="O216" s="61"/>
      <c r="P216" s="31"/>
      <c r="Q216" s="31"/>
      <c r="R216" s="31"/>
      <c r="S216" s="31"/>
      <c r="T216" s="31"/>
      <c r="U216" s="31"/>
      <c r="V216" s="31"/>
      <c r="W216" s="187"/>
      <c r="X216" s="270"/>
      <c r="Y216" s="31"/>
      <c r="Z216" s="31"/>
      <c r="AA216" s="87"/>
      <c r="AB216" s="61"/>
      <c r="AC216" s="61"/>
      <c r="AD216" s="87"/>
    </row>
    <row r="217" spans="1:30" ht="13.15" customHeight="1" x14ac:dyDescent="0.2">
      <c r="B217" s="137">
        <f>IF(O217="","",SUBTOTAL(3,$O$8:O217))</f>
        <v>41</v>
      </c>
      <c r="C217" s="135"/>
      <c r="D217" s="136" t="s">
        <v>82</v>
      </c>
      <c r="E217" s="136"/>
      <c r="F217" s="136" t="s">
        <v>334</v>
      </c>
      <c r="G217" s="136" t="s">
        <v>83</v>
      </c>
      <c r="H217" s="87"/>
      <c r="I217" s="136">
        <v>296</v>
      </c>
      <c r="J217" s="169" t="s">
        <v>387</v>
      </c>
      <c r="K217" s="97" t="s">
        <v>501</v>
      </c>
      <c r="L217" s="98"/>
      <c r="M217" s="98">
        <v>367500</v>
      </c>
      <c r="N217" s="98">
        <f t="shared" si="5"/>
        <v>108780000</v>
      </c>
      <c r="O217" s="98">
        <f>+'[2]TH lop 6'!$E$91</f>
        <v>367500</v>
      </c>
      <c r="P217" s="82">
        <f>'[3]Lớp 6'!$I$199</f>
        <v>400000</v>
      </c>
      <c r="Q217" s="82"/>
      <c r="R217" s="82">
        <f>[4]L6!$I$182</f>
        <v>520000</v>
      </c>
      <c r="S217" s="82"/>
      <c r="T217" s="82">
        <v>494000</v>
      </c>
      <c r="U217" s="82"/>
      <c r="V217" s="82"/>
      <c r="W217" s="184"/>
      <c r="X217" s="267"/>
      <c r="Y217" s="82">
        <v>385000</v>
      </c>
      <c r="Z217" s="82">
        <v>459000</v>
      </c>
      <c r="AA217" s="97"/>
      <c r="AB217" s="98">
        <f>O217</f>
        <v>367500</v>
      </c>
      <c r="AC217" s="98">
        <f>AB217*I217</f>
        <v>108780000</v>
      </c>
      <c r="AD217" s="97"/>
    </row>
    <row r="218" spans="1:30" x14ac:dyDescent="0.2">
      <c r="B218" s="137" t="str">
        <f>IF(O218="","",SUBTOTAL(3,$O$8:O218))</f>
        <v/>
      </c>
      <c r="C218" s="138"/>
      <c r="D218" s="139"/>
      <c r="E218" s="139"/>
      <c r="F218" s="139"/>
      <c r="G218" s="139"/>
      <c r="H218" s="87"/>
      <c r="I218" s="139"/>
      <c r="J218" s="169"/>
      <c r="K218" s="99" t="s">
        <v>502</v>
      </c>
      <c r="L218" s="100"/>
      <c r="M218" s="100"/>
      <c r="N218" s="100"/>
      <c r="O218" s="100"/>
      <c r="P218" s="83"/>
      <c r="Q218" s="83"/>
      <c r="R218" s="83"/>
      <c r="S218" s="83"/>
      <c r="T218" s="83"/>
      <c r="U218" s="83"/>
      <c r="V218" s="83"/>
      <c r="W218" s="185"/>
      <c r="X218" s="268"/>
      <c r="Y218" s="83"/>
      <c r="Z218" s="83"/>
      <c r="AA218" s="99"/>
      <c r="AB218" s="100"/>
      <c r="AC218" s="100"/>
      <c r="AD218" s="99"/>
    </row>
    <row r="219" spans="1:30" x14ac:dyDescent="0.2">
      <c r="B219" s="137" t="str">
        <f>IF(O219="","",SUBTOTAL(3,$O$8:O219))</f>
        <v/>
      </c>
      <c r="C219" s="138"/>
      <c r="D219" s="139"/>
      <c r="E219" s="139"/>
      <c r="F219" s="139"/>
      <c r="G219" s="139"/>
      <c r="H219" s="87"/>
      <c r="I219" s="139"/>
      <c r="J219" s="169"/>
      <c r="K219" s="99" t="s">
        <v>503</v>
      </c>
      <c r="L219" s="100"/>
      <c r="M219" s="100"/>
      <c r="N219" s="100"/>
      <c r="O219" s="100"/>
      <c r="P219" s="83"/>
      <c r="Q219" s="83"/>
      <c r="R219" s="83"/>
      <c r="S219" s="83"/>
      <c r="T219" s="83"/>
      <c r="U219" s="83"/>
      <c r="V219" s="83"/>
      <c r="W219" s="185"/>
      <c r="X219" s="268"/>
      <c r="Y219" s="83"/>
      <c r="Z219" s="83"/>
      <c r="AA219" s="99"/>
      <c r="AB219" s="100"/>
      <c r="AC219" s="100"/>
      <c r="AD219" s="99"/>
    </row>
    <row r="220" spans="1:30" x14ac:dyDescent="0.2">
      <c r="B220" s="137" t="str">
        <f>IF(O220="","",SUBTOTAL(3,$O$8:O220))</f>
        <v/>
      </c>
      <c r="C220" s="140"/>
      <c r="D220" s="141"/>
      <c r="E220" s="141"/>
      <c r="F220" s="141"/>
      <c r="G220" s="141"/>
      <c r="H220" s="87"/>
      <c r="I220" s="141"/>
      <c r="J220" s="169"/>
      <c r="K220" s="101" t="s">
        <v>504</v>
      </c>
      <c r="L220" s="102"/>
      <c r="M220" s="102"/>
      <c r="N220" s="102"/>
      <c r="O220" s="102"/>
      <c r="P220" s="81"/>
      <c r="Q220" s="81"/>
      <c r="R220" s="81"/>
      <c r="S220" s="81"/>
      <c r="T220" s="81"/>
      <c r="U220" s="81"/>
      <c r="V220" s="81"/>
      <c r="W220" s="186"/>
      <c r="X220" s="269"/>
      <c r="Y220" s="81"/>
      <c r="Z220" s="81"/>
      <c r="AA220" s="101"/>
      <c r="AB220" s="102"/>
      <c r="AC220" s="102"/>
      <c r="AD220" s="101"/>
    </row>
    <row r="221" spans="1:30" ht="13.15" customHeight="1" x14ac:dyDescent="0.2">
      <c r="B221" s="137">
        <f>IF(O221="","",SUBTOTAL(3,$O$8:O221))</f>
        <v>42</v>
      </c>
      <c r="C221" s="135"/>
      <c r="D221" s="136" t="s">
        <v>84</v>
      </c>
      <c r="E221" s="136"/>
      <c r="F221" s="136" t="s">
        <v>334</v>
      </c>
      <c r="G221" s="136" t="s">
        <v>83</v>
      </c>
      <c r="H221" s="87"/>
      <c r="I221" s="136">
        <v>295</v>
      </c>
      <c r="J221" s="169" t="s">
        <v>387</v>
      </c>
      <c r="K221" s="97" t="s">
        <v>505</v>
      </c>
      <c r="L221" s="98"/>
      <c r="M221" s="98">
        <v>367500</v>
      </c>
      <c r="N221" s="98">
        <f t="shared" si="5"/>
        <v>108412500</v>
      </c>
      <c r="O221" s="98">
        <f>+'[2]TH lop 6'!$E$92</f>
        <v>367500</v>
      </c>
      <c r="P221" s="82">
        <f>'[3]Lớp 6'!$I$203</f>
        <v>400000</v>
      </c>
      <c r="Q221" s="82"/>
      <c r="R221" s="82">
        <f>[4]L6!$I$186</f>
        <v>520000</v>
      </c>
      <c r="S221" s="82">
        <v>700000</v>
      </c>
      <c r="T221" s="82">
        <v>494000</v>
      </c>
      <c r="U221" s="82"/>
      <c r="V221" s="82"/>
      <c r="W221" s="184"/>
      <c r="X221" s="267"/>
      <c r="Y221" s="82">
        <v>385000</v>
      </c>
      <c r="Z221" s="82">
        <v>459000</v>
      </c>
      <c r="AA221" s="97"/>
      <c r="AB221" s="98">
        <f>O221</f>
        <v>367500</v>
      </c>
      <c r="AC221" s="98">
        <f>AB221*I221</f>
        <v>108412500</v>
      </c>
      <c r="AD221" s="97"/>
    </row>
    <row r="222" spans="1:30" ht="25.5" x14ac:dyDescent="0.2">
      <c r="B222" s="137" t="str">
        <f>IF(O222="","",SUBTOTAL(3,$O$8:O222))</f>
        <v/>
      </c>
      <c r="C222" s="138"/>
      <c r="D222" s="139"/>
      <c r="E222" s="139"/>
      <c r="F222" s="139"/>
      <c r="G222" s="139"/>
      <c r="H222" s="87"/>
      <c r="I222" s="139"/>
      <c r="J222" s="169"/>
      <c r="K222" s="99" t="s">
        <v>506</v>
      </c>
      <c r="L222" s="100"/>
      <c r="M222" s="100"/>
      <c r="N222" s="100"/>
      <c r="O222" s="100"/>
      <c r="P222" s="83"/>
      <c r="Q222" s="83"/>
      <c r="R222" s="83"/>
      <c r="S222" s="83"/>
      <c r="T222" s="83"/>
      <c r="U222" s="83"/>
      <c r="V222" s="83"/>
      <c r="W222" s="185"/>
      <c r="X222" s="268"/>
      <c r="Y222" s="83"/>
      <c r="Z222" s="83"/>
      <c r="AA222" s="99"/>
      <c r="AB222" s="100"/>
      <c r="AC222" s="100"/>
      <c r="AD222" s="99"/>
    </row>
    <row r="223" spans="1:30" x14ac:dyDescent="0.2">
      <c r="B223" s="137" t="str">
        <f>IF(O223="","",SUBTOTAL(3,$O$8:O223))</f>
        <v/>
      </c>
      <c r="C223" s="138"/>
      <c r="D223" s="139"/>
      <c r="E223" s="139"/>
      <c r="F223" s="139"/>
      <c r="G223" s="139"/>
      <c r="H223" s="87"/>
      <c r="I223" s="139"/>
      <c r="J223" s="169"/>
      <c r="K223" s="99" t="s">
        <v>507</v>
      </c>
      <c r="L223" s="100"/>
      <c r="M223" s="100"/>
      <c r="N223" s="100"/>
      <c r="O223" s="100"/>
      <c r="P223" s="83"/>
      <c r="Q223" s="83"/>
      <c r="R223" s="83"/>
      <c r="S223" s="83"/>
      <c r="T223" s="83"/>
      <c r="U223" s="83"/>
      <c r="V223" s="83"/>
      <c r="W223" s="185"/>
      <c r="X223" s="268"/>
      <c r="Y223" s="83"/>
      <c r="Z223" s="83"/>
      <c r="AA223" s="99"/>
      <c r="AB223" s="100"/>
      <c r="AC223" s="100"/>
      <c r="AD223" s="99"/>
    </row>
    <row r="224" spans="1:30" ht="25.5" x14ac:dyDescent="0.2">
      <c r="B224" s="137" t="str">
        <f>IF(O224="","",SUBTOTAL(3,$O$8:O224))</f>
        <v/>
      </c>
      <c r="C224" s="140"/>
      <c r="D224" s="141"/>
      <c r="E224" s="141"/>
      <c r="F224" s="141"/>
      <c r="G224" s="141"/>
      <c r="H224" s="87"/>
      <c r="I224" s="141"/>
      <c r="J224" s="169"/>
      <c r="K224" s="101" t="s">
        <v>508</v>
      </c>
      <c r="L224" s="102"/>
      <c r="M224" s="102"/>
      <c r="N224" s="102"/>
      <c r="O224" s="102"/>
      <c r="P224" s="81"/>
      <c r="Q224" s="81"/>
      <c r="R224" s="81"/>
      <c r="S224" s="81"/>
      <c r="T224" s="81"/>
      <c r="U224" s="81"/>
      <c r="V224" s="81"/>
      <c r="W224" s="186"/>
      <c r="X224" s="269"/>
      <c r="Y224" s="81"/>
      <c r="Z224" s="81"/>
      <c r="AA224" s="101"/>
      <c r="AB224" s="102"/>
      <c r="AC224" s="102"/>
      <c r="AD224" s="101"/>
    </row>
    <row r="225" spans="2:30" ht="12.75" customHeight="1" x14ac:dyDescent="0.2">
      <c r="B225" s="137">
        <f>IF(O225="","",SUBTOTAL(3,$O$8:O225))</f>
        <v>43</v>
      </c>
      <c r="C225" s="142"/>
      <c r="D225" s="87" t="s">
        <v>85</v>
      </c>
      <c r="E225" s="169"/>
      <c r="F225" s="169" t="s">
        <v>334</v>
      </c>
      <c r="G225" s="169" t="s">
        <v>86</v>
      </c>
      <c r="H225" s="87"/>
      <c r="I225" s="169">
        <v>159</v>
      </c>
      <c r="J225" s="169" t="s">
        <v>387</v>
      </c>
      <c r="K225" s="87" t="s">
        <v>509</v>
      </c>
      <c r="L225" s="61"/>
      <c r="M225" s="61">
        <v>31500</v>
      </c>
      <c r="N225" s="61">
        <f t="shared" si="5"/>
        <v>5008500</v>
      </c>
      <c r="O225" s="61">
        <f>+'[2]TH lop 6'!$E$93</f>
        <v>124949.99999999999</v>
      </c>
      <c r="P225" s="31">
        <f>'[3]Lớp 6'!$I$207</f>
        <v>31500</v>
      </c>
      <c r="Q225" s="31"/>
      <c r="R225" s="31">
        <f>[4]L6!$I$190</f>
        <v>42000</v>
      </c>
      <c r="S225" s="31">
        <v>27000</v>
      </c>
      <c r="T225" s="31">
        <v>76000</v>
      </c>
      <c r="U225" s="31"/>
      <c r="V225" s="31"/>
      <c r="W225" s="187"/>
      <c r="X225" s="270"/>
      <c r="Y225" s="31">
        <v>150000</v>
      </c>
      <c r="Z225" s="31">
        <v>45000</v>
      </c>
      <c r="AA225" s="87"/>
      <c r="AB225" s="61">
        <f>P225</f>
        <v>31500</v>
      </c>
      <c r="AC225" s="61">
        <f>AB225*I225</f>
        <v>5008500</v>
      </c>
      <c r="AD225" s="87"/>
    </row>
    <row r="226" spans="2:30" ht="30" customHeight="1" x14ac:dyDescent="0.2">
      <c r="B226" s="137">
        <f>IF(O226="","",SUBTOTAL(3,$O$8:O226))</f>
        <v>44</v>
      </c>
      <c r="C226" s="135"/>
      <c r="D226" s="136" t="s">
        <v>87</v>
      </c>
      <c r="E226" s="136"/>
      <c r="F226" s="136" t="s">
        <v>334</v>
      </c>
      <c r="G226" s="136" t="s">
        <v>88</v>
      </c>
      <c r="H226" s="87"/>
      <c r="I226" s="136">
        <v>179</v>
      </c>
      <c r="J226" s="169" t="s">
        <v>387</v>
      </c>
      <c r="K226" s="97" t="s">
        <v>510</v>
      </c>
      <c r="L226" s="98"/>
      <c r="M226" s="98">
        <v>161700</v>
      </c>
      <c r="N226" s="98">
        <f t="shared" si="5"/>
        <v>28944300</v>
      </c>
      <c r="O226" s="98">
        <f>+'[2]TH lop 6'!$E$94</f>
        <v>161700</v>
      </c>
      <c r="P226" s="82">
        <f>'[3]Lớp 6'!$I$208</f>
        <v>456000</v>
      </c>
      <c r="Q226" s="82"/>
      <c r="R226" s="82"/>
      <c r="S226" s="82">
        <v>410000</v>
      </c>
      <c r="T226" s="82">
        <v>123000</v>
      </c>
      <c r="U226" s="82"/>
      <c r="V226" s="82"/>
      <c r="W226" s="184"/>
      <c r="X226" s="267"/>
      <c r="Y226" s="82">
        <v>595000</v>
      </c>
      <c r="Z226" s="82">
        <v>648000</v>
      </c>
      <c r="AA226" s="97"/>
      <c r="AB226" s="98">
        <f>T226</f>
        <v>123000</v>
      </c>
      <c r="AC226" s="98">
        <f>AB226*I226</f>
        <v>22017000</v>
      </c>
      <c r="AD226" s="97"/>
    </row>
    <row r="227" spans="2:30" ht="25.5" x14ac:dyDescent="0.2">
      <c r="B227" s="137" t="str">
        <f>IF(O227="","",SUBTOTAL(3,$O$8:O227))</f>
        <v/>
      </c>
      <c r="C227" s="138"/>
      <c r="D227" s="139"/>
      <c r="E227" s="139"/>
      <c r="F227" s="139"/>
      <c r="G227" s="139"/>
      <c r="H227" s="87"/>
      <c r="I227" s="139"/>
      <c r="J227" s="169"/>
      <c r="K227" s="99" t="s">
        <v>511</v>
      </c>
      <c r="L227" s="100"/>
      <c r="M227" s="100"/>
      <c r="N227" s="100"/>
      <c r="O227" s="100"/>
      <c r="P227" s="83"/>
      <c r="Q227" s="83"/>
      <c r="R227" s="83"/>
      <c r="S227" s="83"/>
      <c r="T227" s="83"/>
      <c r="U227" s="83"/>
      <c r="V227" s="83"/>
      <c r="W227" s="185"/>
      <c r="X227" s="268"/>
      <c r="Y227" s="83"/>
      <c r="Z227" s="83"/>
      <c r="AA227" s="99"/>
      <c r="AB227" s="100"/>
      <c r="AC227" s="100"/>
      <c r="AD227" s="99"/>
    </row>
    <row r="228" spans="2:30" ht="25.5" x14ac:dyDescent="0.2">
      <c r="B228" s="137" t="str">
        <f>IF(O228="","",SUBTOTAL(3,$O$8:O228))</f>
        <v/>
      </c>
      <c r="C228" s="138"/>
      <c r="D228" s="139"/>
      <c r="E228" s="139"/>
      <c r="F228" s="139"/>
      <c r="G228" s="139"/>
      <c r="H228" s="87"/>
      <c r="I228" s="139"/>
      <c r="J228" s="169"/>
      <c r="K228" s="99" t="s">
        <v>512</v>
      </c>
      <c r="L228" s="100"/>
      <c r="M228" s="100"/>
      <c r="N228" s="100"/>
      <c r="O228" s="100"/>
      <c r="P228" s="83"/>
      <c r="Q228" s="83"/>
      <c r="R228" s="83"/>
      <c r="S228" s="83"/>
      <c r="T228" s="83"/>
      <c r="U228" s="83"/>
      <c r="V228" s="83"/>
      <c r="W228" s="185"/>
      <c r="X228" s="268"/>
      <c r="Y228" s="83"/>
      <c r="Z228" s="83"/>
      <c r="AA228" s="99"/>
      <c r="AB228" s="100"/>
      <c r="AC228" s="100"/>
      <c r="AD228" s="99"/>
    </row>
    <row r="229" spans="2:30" ht="25.5" x14ac:dyDescent="0.2">
      <c r="B229" s="137" t="str">
        <f>IF(O229="","",SUBTOTAL(3,$O$8:O229))</f>
        <v/>
      </c>
      <c r="C229" s="140"/>
      <c r="D229" s="141"/>
      <c r="E229" s="141"/>
      <c r="F229" s="141"/>
      <c r="G229" s="141"/>
      <c r="H229" s="87"/>
      <c r="I229" s="141"/>
      <c r="J229" s="169"/>
      <c r="K229" s="101" t="s">
        <v>420</v>
      </c>
      <c r="L229" s="102"/>
      <c r="M229" s="102"/>
      <c r="N229" s="102"/>
      <c r="O229" s="102"/>
      <c r="P229" s="81"/>
      <c r="Q229" s="81"/>
      <c r="R229" s="81"/>
      <c r="S229" s="81"/>
      <c r="T229" s="81"/>
      <c r="U229" s="81"/>
      <c r="V229" s="81"/>
      <c r="W229" s="186"/>
      <c r="X229" s="269"/>
      <c r="Y229" s="81"/>
      <c r="Z229" s="81"/>
      <c r="AA229" s="101"/>
      <c r="AB229" s="102"/>
      <c r="AC229" s="102"/>
      <c r="AD229" s="101"/>
    </row>
    <row r="230" spans="2:30" ht="13.15" customHeight="1" x14ac:dyDescent="0.2">
      <c r="B230" s="137">
        <f>IF(O230="","",SUBTOTAL(3,$O$8:O230))</f>
        <v>45</v>
      </c>
      <c r="C230" s="135"/>
      <c r="D230" s="136" t="s">
        <v>89</v>
      </c>
      <c r="E230" s="136"/>
      <c r="F230" s="136" t="s">
        <v>334</v>
      </c>
      <c r="G230" s="136" t="s">
        <v>86</v>
      </c>
      <c r="H230" s="87"/>
      <c r="I230" s="136">
        <v>185</v>
      </c>
      <c r="J230" s="169" t="s">
        <v>387</v>
      </c>
      <c r="K230" s="97" t="s">
        <v>513</v>
      </c>
      <c r="L230" s="98"/>
      <c r="M230" s="98">
        <v>139650</v>
      </c>
      <c r="N230" s="98">
        <f t="shared" si="5"/>
        <v>25835250</v>
      </c>
      <c r="O230" s="98">
        <f>+'[2]TH lop 6'!$E$95</f>
        <v>139650</v>
      </c>
      <c r="P230" s="82">
        <f>'[3]Lớp 6'!$I$212</f>
        <v>190000</v>
      </c>
      <c r="Q230" s="82"/>
      <c r="R230" s="82">
        <f>[4]L6!$I$195</f>
        <v>170600</v>
      </c>
      <c r="S230" s="82">
        <v>220000</v>
      </c>
      <c r="T230" s="82">
        <v>162000</v>
      </c>
      <c r="U230" s="82"/>
      <c r="V230" s="82"/>
      <c r="W230" s="184"/>
      <c r="X230" s="267"/>
      <c r="Y230" s="82">
        <v>225000</v>
      </c>
      <c r="Z230" s="82">
        <v>243000</v>
      </c>
      <c r="AA230" s="97"/>
      <c r="AB230" s="98">
        <f>O230</f>
        <v>139650</v>
      </c>
      <c r="AC230" s="98">
        <f>AB230*I230</f>
        <v>25835250</v>
      </c>
      <c r="AD230" s="97"/>
    </row>
    <row r="231" spans="2:30" x14ac:dyDescent="0.2">
      <c r="B231" s="137" t="str">
        <f>IF(O231="","",SUBTOTAL(3,$O$8:O231))</f>
        <v/>
      </c>
      <c r="C231" s="138"/>
      <c r="D231" s="139"/>
      <c r="E231" s="139"/>
      <c r="F231" s="139"/>
      <c r="G231" s="139"/>
      <c r="H231" s="87"/>
      <c r="I231" s="139"/>
      <c r="J231" s="169"/>
      <c r="K231" s="99" t="s">
        <v>514</v>
      </c>
      <c r="L231" s="100"/>
      <c r="M231" s="100"/>
      <c r="N231" s="100"/>
      <c r="O231" s="100"/>
      <c r="P231" s="83"/>
      <c r="Q231" s="83"/>
      <c r="R231" s="83"/>
      <c r="S231" s="83"/>
      <c r="T231" s="83"/>
      <c r="U231" s="83"/>
      <c r="V231" s="83"/>
      <c r="W231" s="185"/>
      <c r="X231" s="268"/>
      <c r="Y231" s="83"/>
      <c r="Z231" s="83"/>
      <c r="AA231" s="99"/>
      <c r="AB231" s="100"/>
      <c r="AC231" s="100"/>
      <c r="AD231" s="99"/>
    </row>
    <row r="232" spans="2:30" x14ac:dyDescent="0.2">
      <c r="B232" s="137" t="str">
        <f>IF(O232="","",SUBTOTAL(3,$O$8:O232))</f>
        <v/>
      </c>
      <c r="C232" s="138"/>
      <c r="D232" s="139"/>
      <c r="E232" s="139"/>
      <c r="F232" s="139"/>
      <c r="G232" s="139"/>
      <c r="H232" s="87"/>
      <c r="I232" s="139"/>
      <c r="J232" s="169"/>
      <c r="K232" s="99" t="s">
        <v>515</v>
      </c>
      <c r="L232" s="100"/>
      <c r="M232" s="100"/>
      <c r="N232" s="100"/>
      <c r="O232" s="100"/>
      <c r="P232" s="83"/>
      <c r="Q232" s="83"/>
      <c r="R232" s="83"/>
      <c r="S232" s="83"/>
      <c r="T232" s="83"/>
      <c r="U232" s="83"/>
      <c r="V232" s="83"/>
      <c r="W232" s="185"/>
      <c r="X232" s="268"/>
      <c r="Y232" s="83"/>
      <c r="Z232" s="83"/>
      <c r="AA232" s="99"/>
      <c r="AB232" s="100"/>
      <c r="AC232" s="100"/>
      <c r="AD232" s="99"/>
    </row>
    <row r="233" spans="2:30" x14ac:dyDescent="0.2">
      <c r="B233" s="137" t="str">
        <f>IF(O233="","",SUBTOTAL(3,$O$8:O233))</f>
        <v/>
      </c>
      <c r="C233" s="138"/>
      <c r="D233" s="139"/>
      <c r="E233" s="139"/>
      <c r="F233" s="139"/>
      <c r="G233" s="139"/>
      <c r="H233" s="87"/>
      <c r="I233" s="139"/>
      <c r="J233" s="169"/>
      <c r="K233" s="99" t="s">
        <v>516</v>
      </c>
      <c r="L233" s="100"/>
      <c r="M233" s="100"/>
      <c r="N233" s="100"/>
      <c r="O233" s="100"/>
      <c r="P233" s="83"/>
      <c r="Q233" s="83"/>
      <c r="R233" s="83"/>
      <c r="S233" s="83"/>
      <c r="T233" s="83"/>
      <c r="U233" s="83"/>
      <c r="V233" s="83"/>
      <c r="W233" s="185"/>
      <c r="X233" s="268"/>
      <c r="Y233" s="83"/>
      <c r="Z233" s="83"/>
      <c r="AA233" s="99"/>
      <c r="AB233" s="100"/>
      <c r="AC233" s="100"/>
      <c r="AD233" s="99"/>
    </row>
    <row r="234" spans="2:30" x14ac:dyDescent="0.2">
      <c r="B234" s="137" t="str">
        <f>IF(O234="","",SUBTOTAL(3,$O$8:O234))</f>
        <v/>
      </c>
      <c r="C234" s="138"/>
      <c r="D234" s="139"/>
      <c r="E234" s="139"/>
      <c r="F234" s="139"/>
      <c r="G234" s="139"/>
      <c r="H234" s="87"/>
      <c r="I234" s="139"/>
      <c r="J234" s="169"/>
      <c r="K234" s="99" t="s">
        <v>517</v>
      </c>
      <c r="L234" s="100"/>
      <c r="M234" s="100"/>
      <c r="N234" s="100"/>
      <c r="O234" s="100"/>
      <c r="P234" s="83"/>
      <c r="Q234" s="83"/>
      <c r="R234" s="83"/>
      <c r="S234" s="83"/>
      <c r="T234" s="83"/>
      <c r="U234" s="83"/>
      <c r="V234" s="83"/>
      <c r="W234" s="185"/>
      <c r="X234" s="268"/>
      <c r="Y234" s="83"/>
      <c r="Z234" s="83"/>
      <c r="AA234" s="99"/>
      <c r="AB234" s="100"/>
      <c r="AC234" s="100"/>
      <c r="AD234" s="99"/>
    </row>
    <row r="235" spans="2:30" x14ac:dyDescent="0.2">
      <c r="B235" s="137" t="str">
        <f>IF(O235="","",SUBTOTAL(3,$O$8:O235))</f>
        <v/>
      </c>
      <c r="C235" s="138"/>
      <c r="D235" s="139"/>
      <c r="E235" s="139"/>
      <c r="F235" s="139"/>
      <c r="G235" s="139"/>
      <c r="H235" s="87"/>
      <c r="I235" s="139"/>
      <c r="J235" s="169"/>
      <c r="K235" s="99" t="s">
        <v>518</v>
      </c>
      <c r="L235" s="100"/>
      <c r="M235" s="100"/>
      <c r="N235" s="100"/>
      <c r="O235" s="100"/>
      <c r="P235" s="83"/>
      <c r="Q235" s="83"/>
      <c r="R235" s="83"/>
      <c r="S235" s="83"/>
      <c r="T235" s="83"/>
      <c r="U235" s="83"/>
      <c r="V235" s="83"/>
      <c r="W235" s="185"/>
      <c r="X235" s="268"/>
      <c r="Y235" s="83"/>
      <c r="Z235" s="83"/>
      <c r="AA235" s="99"/>
      <c r="AB235" s="100"/>
      <c r="AC235" s="100"/>
      <c r="AD235" s="99"/>
    </row>
    <row r="236" spans="2:30" x14ac:dyDescent="0.2">
      <c r="B236" s="137" t="str">
        <f>IF(O236="","",SUBTOTAL(3,$O$8:O236))</f>
        <v/>
      </c>
      <c r="C236" s="138"/>
      <c r="D236" s="139"/>
      <c r="E236" s="139"/>
      <c r="F236" s="139"/>
      <c r="G236" s="139"/>
      <c r="H236" s="87"/>
      <c r="I236" s="139"/>
      <c r="J236" s="169"/>
      <c r="K236" s="99" t="s">
        <v>519</v>
      </c>
      <c r="L236" s="100"/>
      <c r="M236" s="100"/>
      <c r="N236" s="100"/>
      <c r="O236" s="100"/>
      <c r="P236" s="83"/>
      <c r="Q236" s="83"/>
      <c r="R236" s="83"/>
      <c r="S236" s="83"/>
      <c r="T236" s="83"/>
      <c r="U236" s="83"/>
      <c r="V236" s="83"/>
      <c r="W236" s="185"/>
      <c r="X236" s="268"/>
      <c r="Y236" s="83"/>
      <c r="Z236" s="83"/>
      <c r="AA236" s="99"/>
      <c r="AB236" s="100"/>
      <c r="AC236" s="100"/>
      <c r="AD236" s="99"/>
    </row>
    <row r="237" spans="2:30" x14ac:dyDescent="0.2">
      <c r="B237" s="137" t="str">
        <f>IF(O237="","",SUBTOTAL(3,$O$8:O237))</f>
        <v/>
      </c>
      <c r="C237" s="138"/>
      <c r="D237" s="139"/>
      <c r="E237" s="139"/>
      <c r="F237" s="139"/>
      <c r="G237" s="139"/>
      <c r="H237" s="87"/>
      <c r="I237" s="139"/>
      <c r="J237" s="169"/>
      <c r="K237" s="99" t="s">
        <v>520</v>
      </c>
      <c r="L237" s="100"/>
      <c r="M237" s="100"/>
      <c r="N237" s="100"/>
      <c r="O237" s="100"/>
      <c r="P237" s="83"/>
      <c r="Q237" s="83"/>
      <c r="R237" s="83"/>
      <c r="S237" s="83"/>
      <c r="T237" s="83"/>
      <c r="U237" s="83"/>
      <c r="V237" s="83"/>
      <c r="W237" s="185"/>
      <c r="X237" s="268"/>
      <c r="Y237" s="83"/>
      <c r="Z237" s="83"/>
      <c r="AA237" s="99"/>
      <c r="AB237" s="100"/>
      <c r="AC237" s="100"/>
      <c r="AD237" s="99"/>
    </row>
    <row r="238" spans="2:30" x14ac:dyDescent="0.2">
      <c r="B238" s="137" t="str">
        <f>IF(O238="","",SUBTOTAL(3,$O$8:O238))</f>
        <v/>
      </c>
      <c r="C238" s="138"/>
      <c r="D238" s="139"/>
      <c r="E238" s="139"/>
      <c r="F238" s="139"/>
      <c r="G238" s="139"/>
      <c r="H238" s="87"/>
      <c r="I238" s="139"/>
      <c r="J238" s="169"/>
      <c r="K238" s="99" t="s">
        <v>521</v>
      </c>
      <c r="L238" s="100"/>
      <c r="M238" s="100"/>
      <c r="N238" s="100"/>
      <c r="O238" s="100"/>
      <c r="P238" s="83"/>
      <c r="Q238" s="83"/>
      <c r="R238" s="83"/>
      <c r="S238" s="83"/>
      <c r="T238" s="83"/>
      <c r="U238" s="83"/>
      <c r="V238" s="83"/>
      <c r="W238" s="185"/>
      <c r="X238" s="268"/>
      <c r="Y238" s="83"/>
      <c r="Z238" s="83"/>
      <c r="AA238" s="99"/>
      <c r="AB238" s="100"/>
      <c r="AC238" s="100"/>
      <c r="AD238" s="99"/>
    </row>
    <row r="239" spans="2:30" ht="25.5" x14ac:dyDescent="0.2">
      <c r="B239" s="137" t="str">
        <f>IF(O239="","",SUBTOTAL(3,$O$8:O239))</f>
        <v/>
      </c>
      <c r="C239" s="140"/>
      <c r="D239" s="141"/>
      <c r="E239" s="141"/>
      <c r="F239" s="141"/>
      <c r="G239" s="141"/>
      <c r="H239" s="87"/>
      <c r="I239" s="141"/>
      <c r="J239" s="169"/>
      <c r="K239" s="101" t="s">
        <v>420</v>
      </c>
      <c r="L239" s="102"/>
      <c r="M239" s="102"/>
      <c r="N239" s="102"/>
      <c r="O239" s="102"/>
      <c r="P239" s="81"/>
      <c r="Q239" s="81"/>
      <c r="R239" s="81"/>
      <c r="S239" s="81"/>
      <c r="T239" s="81"/>
      <c r="U239" s="81"/>
      <c r="V239" s="81"/>
      <c r="W239" s="186"/>
      <c r="X239" s="269"/>
      <c r="Y239" s="81"/>
      <c r="Z239" s="81"/>
      <c r="AA239" s="101"/>
      <c r="AB239" s="102"/>
      <c r="AC239" s="102"/>
      <c r="AD239" s="101"/>
    </row>
    <row r="240" spans="2:30" x14ac:dyDescent="0.2">
      <c r="B240" s="137" t="str">
        <f>IF(O240="","",SUBTOTAL(3,$O$8:O240))</f>
        <v/>
      </c>
      <c r="C240" s="143" t="s">
        <v>38</v>
      </c>
      <c r="D240" s="144" t="s">
        <v>39</v>
      </c>
      <c r="E240" s="122"/>
      <c r="F240" s="122"/>
      <c r="G240" s="122"/>
      <c r="H240" s="87"/>
      <c r="I240" s="169"/>
      <c r="J240" s="169"/>
      <c r="K240" s="87"/>
      <c r="L240" s="61"/>
      <c r="M240" s="61"/>
      <c r="N240" s="61"/>
      <c r="O240" s="61"/>
      <c r="P240" s="31"/>
      <c r="Q240" s="31"/>
      <c r="R240" s="31"/>
      <c r="S240" s="31"/>
      <c r="T240" s="31"/>
      <c r="U240" s="31"/>
      <c r="V240" s="31"/>
      <c r="W240" s="187"/>
      <c r="X240" s="270"/>
      <c r="Y240" s="31"/>
      <c r="Z240" s="31"/>
      <c r="AA240" s="87"/>
      <c r="AB240" s="61"/>
      <c r="AC240" s="61"/>
      <c r="AD240" s="87"/>
    </row>
    <row r="241" spans="2:30" x14ac:dyDescent="0.2">
      <c r="B241" s="137" t="str">
        <f>IF(O241="","",SUBTOTAL(3,$O$8:O241))</f>
        <v/>
      </c>
      <c r="C241" s="143" t="s">
        <v>21</v>
      </c>
      <c r="D241" s="144" t="s">
        <v>46</v>
      </c>
      <c r="E241" s="122"/>
      <c r="F241" s="122"/>
      <c r="G241" s="122"/>
      <c r="H241" s="87"/>
      <c r="I241" s="169"/>
      <c r="J241" s="169"/>
      <c r="K241" s="87"/>
      <c r="L241" s="61"/>
      <c r="M241" s="61"/>
      <c r="N241" s="61"/>
      <c r="O241" s="61"/>
      <c r="P241" s="31"/>
      <c r="Q241" s="31"/>
      <c r="R241" s="31"/>
      <c r="S241" s="31"/>
      <c r="T241" s="31"/>
      <c r="U241" s="31"/>
      <c r="V241" s="31"/>
      <c r="W241" s="187"/>
      <c r="X241" s="270"/>
      <c r="Y241" s="31"/>
      <c r="Z241" s="31"/>
      <c r="AA241" s="87"/>
      <c r="AB241" s="61"/>
      <c r="AC241" s="61"/>
      <c r="AD241" s="87"/>
    </row>
    <row r="242" spans="2:30" x14ac:dyDescent="0.2">
      <c r="B242" s="137" t="str">
        <f>IF(O242="","",SUBTOTAL(3,$O$8:O242))</f>
        <v/>
      </c>
      <c r="C242" s="143"/>
      <c r="D242" s="144" t="s">
        <v>68</v>
      </c>
      <c r="E242" s="122"/>
      <c r="F242" s="122"/>
      <c r="G242" s="122"/>
      <c r="H242" s="87"/>
      <c r="I242" s="169"/>
      <c r="J242" s="169"/>
      <c r="K242" s="87"/>
      <c r="L242" s="61"/>
      <c r="M242" s="61"/>
      <c r="N242" s="61"/>
      <c r="O242" s="61"/>
      <c r="P242" s="31"/>
      <c r="Q242" s="31"/>
      <c r="R242" s="31"/>
      <c r="S242" s="31"/>
      <c r="T242" s="31"/>
      <c r="U242" s="31"/>
      <c r="V242" s="31"/>
      <c r="W242" s="187"/>
      <c r="X242" s="270"/>
      <c r="Y242" s="31"/>
      <c r="Z242" s="31"/>
      <c r="AA242" s="87"/>
      <c r="AB242" s="61"/>
      <c r="AC242" s="61"/>
      <c r="AD242" s="87"/>
    </row>
    <row r="243" spans="2:30" ht="25.5" x14ac:dyDescent="0.2">
      <c r="B243" s="137" t="str">
        <f>IF(O243="","",SUBTOTAL(3,$O$8:O243))</f>
        <v/>
      </c>
      <c r="C243" s="143">
        <v>1</v>
      </c>
      <c r="D243" s="144" t="s">
        <v>90</v>
      </c>
      <c r="E243" s="122"/>
      <c r="F243" s="122"/>
      <c r="G243" s="122"/>
      <c r="H243" s="87"/>
      <c r="I243" s="169"/>
      <c r="J243" s="169"/>
      <c r="K243" s="87"/>
      <c r="L243" s="61"/>
      <c r="M243" s="61"/>
      <c r="N243" s="61"/>
      <c r="O243" s="61"/>
      <c r="P243" s="31"/>
      <c r="Q243" s="31"/>
      <c r="R243" s="31"/>
      <c r="S243" s="31"/>
      <c r="T243" s="31"/>
      <c r="U243" s="31"/>
      <c r="V243" s="31"/>
      <c r="W243" s="187"/>
      <c r="X243" s="270"/>
      <c r="Y243" s="31"/>
      <c r="Z243" s="31"/>
      <c r="AA243" s="87"/>
      <c r="AB243" s="61"/>
      <c r="AC243" s="61"/>
      <c r="AD243" s="87"/>
    </row>
    <row r="244" spans="2:30" ht="38.25" x14ac:dyDescent="0.2">
      <c r="B244" s="137">
        <f>IF(O244="","",SUBTOTAL(3,$O$8:O244))</f>
        <v>46</v>
      </c>
      <c r="C244" s="135"/>
      <c r="D244" s="136" t="s">
        <v>91</v>
      </c>
      <c r="E244" s="136"/>
      <c r="F244" s="136" t="s">
        <v>334</v>
      </c>
      <c r="G244" s="136" t="s">
        <v>49</v>
      </c>
      <c r="H244" s="87"/>
      <c r="I244" s="136">
        <v>493</v>
      </c>
      <c r="J244" s="169" t="s">
        <v>387</v>
      </c>
      <c r="K244" s="97" t="s">
        <v>522</v>
      </c>
      <c r="L244" s="98"/>
      <c r="M244" s="98">
        <v>12495</v>
      </c>
      <c r="N244" s="98">
        <f t="shared" si="5"/>
        <v>6160035</v>
      </c>
      <c r="O244" s="98">
        <f>+'[2]TH lop 6'!$E$100</f>
        <v>12495</v>
      </c>
      <c r="P244" s="82">
        <f>'[3]Lớp 6'!$I$226</f>
        <v>16000</v>
      </c>
      <c r="Q244" s="82"/>
      <c r="R244" s="82">
        <f>[4]L6!$I$209</f>
        <v>27000</v>
      </c>
      <c r="S244" s="82">
        <v>35000</v>
      </c>
      <c r="T244" s="82">
        <v>20000</v>
      </c>
      <c r="U244" s="82"/>
      <c r="V244" s="82"/>
      <c r="W244" s="184"/>
      <c r="X244" s="267"/>
      <c r="Y244" s="82">
        <v>76000</v>
      </c>
      <c r="Z244" s="82">
        <v>37800</v>
      </c>
      <c r="AA244" s="97"/>
      <c r="AB244" s="98">
        <f>O244</f>
        <v>12495</v>
      </c>
      <c r="AC244" s="98">
        <f>AB244*I244</f>
        <v>6160035</v>
      </c>
      <c r="AD244" s="97"/>
    </row>
    <row r="245" spans="2:30" ht="25.5" x14ac:dyDescent="0.2">
      <c r="B245" s="137" t="str">
        <f>IF(O245="","",SUBTOTAL(3,$O$8:O245))</f>
        <v/>
      </c>
      <c r="C245" s="140"/>
      <c r="D245" s="141"/>
      <c r="E245" s="141"/>
      <c r="F245" s="141"/>
      <c r="G245" s="141"/>
      <c r="H245" s="87"/>
      <c r="I245" s="141"/>
      <c r="J245" s="169"/>
      <c r="K245" s="101" t="s">
        <v>523</v>
      </c>
      <c r="L245" s="102"/>
      <c r="M245" s="102"/>
      <c r="N245" s="102"/>
      <c r="O245" s="102"/>
      <c r="P245" s="81"/>
      <c r="Q245" s="81"/>
      <c r="R245" s="81"/>
      <c r="S245" s="81"/>
      <c r="T245" s="81"/>
      <c r="U245" s="81"/>
      <c r="V245" s="81"/>
      <c r="W245" s="186"/>
      <c r="X245" s="269"/>
      <c r="Y245" s="81"/>
      <c r="Z245" s="81"/>
      <c r="AA245" s="101"/>
      <c r="AB245" s="102"/>
      <c r="AC245" s="102"/>
      <c r="AD245" s="101"/>
    </row>
    <row r="246" spans="2:30" ht="25.5" x14ac:dyDescent="0.2">
      <c r="B246" s="137" t="str">
        <f>IF(O246="","",SUBTOTAL(3,$O$8:O246))</f>
        <v/>
      </c>
      <c r="C246" s="143">
        <v>2</v>
      </c>
      <c r="D246" s="144" t="s">
        <v>92</v>
      </c>
      <c r="E246" s="122"/>
      <c r="F246" s="122"/>
      <c r="G246" s="122"/>
      <c r="H246" s="87"/>
      <c r="I246" s="169"/>
      <c r="J246" s="169"/>
      <c r="K246" s="87"/>
      <c r="L246" s="61"/>
      <c r="M246" s="61"/>
      <c r="N246" s="61"/>
      <c r="O246" s="61"/>
      <c r="P246" s="31"/>
      <c r="Q246" s="31"/>
      <c r="R246" s="31"/>
      <c r="S246" s="31"/>
      <c r="T246" s="31"/>
      <c r="U246" s="31"/>
      <c r="V246" s="31"/>
      <c r="W246" s="187"/>
      <c r="X246" s="270"/>
      <c r="Y246" s="31"/>
      <c r="Z246" s="31"/>
      <c r="AA246" s="87"/>
      <c r="AB246" s="61"/>
      <c r="AC246" s="61"/>
      <c r="AD246" s="87"/>
    </row>
    <row r="247" spans="2:30" ht="26.25" customHeight="1" x14ac:dyDescent="0.2">
      <c r="B247" s="137">
        <f>IF(O247="","",SUBTOTAL(3,$O$8:O247))</f>
        <v>47</v>
      </c>
      <c r="C247" s="135"/>
      <c r="D247" s="136" t="s">
        <v>93</v>
      </c>
      <c r="E247" s="136" t="s">
        <v>334</v>
      </c>
      <c r="F247" s="136"/>
      <c r="G247" s="136" t="s">
        <v>49</v>
      </c>
      <c r="H247" s="87"/>
      <c r="I247" s="136">
        <v>490</v>
      </c>
      <c r="J247" s="169" t="s">
        <v>387</v>
      </c>
      <c r="K247" s="97" t="s">
        <v>524</v>
      </c>
      <c r="L247" s="98"/>
      <c r="M247" s="98">
        <v>12495</v>
      </c>
      <c r="N247" s="98">
        <f t="shared" si="5"/>
        <v>6122550</v>
      </c>
      <c r="O247" s="98">
        <f>+'[2]TH lop 6'!$E$102</f>
        <v>12495</v>
      </c>
      <c r="P247" s="82">
        <f>'[3]Lớp 6'!$I$229</f>
        <v>16000</v>
      </c>
      <c r="Q247" s="82"/>
      <c r="R247" s="82">
        <f>[4]L6!$I$212</f>
        <v>27000</v>
      </c>
      <c r="S247" s="82"/>
      <c r="T247" s="82">
        <v>20000</v>
      </c>
      <c r="U247" s="82"/>
      <c r="V247" s="82"/>
      <c r="W247" s="184"/>
      <c r="X247" s="267"/>
      <c r="Y247" s="82">
        <v>40000</v>
      </c>
      <c r="Z247" s="82">
        <v>37800</v>
      </c>
      <c r="AA247" s="97"/>
      <c r="AB247" s="98">
        <f>O247</f>
        <v>12495</v>
      </c>
      <c r="AC247" s="98">
        <f>AB247*I247</f>
        <v>6122550</v>
      </c>
      <c r="AD247" s="97"/>
    </row>
    <row r="248" spans="2:30" ht="25.5" x14ac:dyDescent="0.2">
      <c r="B248" s="137" t="str">
        <f>IF(O248="","",SUBTOTAL(3,$O$8:O248))</f>
        <v/>
      </c>
      <c r="C248" s="140"/>
      <c r="D248" s="141"/>
      <c r="E248" s="141"/>
      <c r="F248" s="141"/>
      <c r="G248" s="141"/>
      <c r="H248" s="87"/>
      <c r="I248" s="141"/>
      <c r="J248" s="169"/>
      <c r="K248" s="101" t="s">
        <v>525</v>
      </c>
      <c r="L248" s="102"/>
      <c r="M248" s="102"/>
      <c r="N248" s="102"/>
      <c r="O248" s="102"/>
      <c r="P248" s="81"/>
      <c r="Q248" s="81"/>
      <c r="R248" s="81"/>
      <c r="S248" s="81"/>
      <c r="T248" s="81"/>
      <c r="U248" s="81"/>
      <c r="V248" s="81"/>
      <c r="W248" s="186"/>
      <c r="X248" s="269"/>
      <c r="Y248" s="81"/>
      <c r="Z248" s="81"/>
      <c r="AA248" s="101"/>
      <c r="AB248" s="102"/>
      <c r="AC248" s="102"/>
      <c r="AD248" s="101"/>
    </row>
    <row r="249" spans="2:30" ht="25.5" x14ac:dyDescent="0.2">
      <c r="B249" s="137" t="str">
        <f>IF(O249="","",SUBTOTAL(3,$O$8:O249))</f>
        <v/>
      </c>
      <c r="C249" s="143">
        <v>3</v>
      </c>
      <c r="D249" s="144" t="s">
        <v>94</v>
      </c>
      <c r="E249" s="122"/>
      <c r="F249" s="122"/>
      <c r="G249" s="122"/>
      <c r="H249" s="87"/>
      <c r="I249" s="169"/>
      <c r="J249" s="169"/>
      <c r="K249" s="87"/>
      <c r="L249" s="61"/>
      <c r="M249" s="61"/>
      <c r="N249" s="61"/>
      <c r="O249" s="61"/>
      <c r="P249" s="31"/>
      <c r="Q249" s="31"/>
      <c r="R249" s="31"/>
      <c r="S249" s="31"/>
      <c r="T249" s="31"/>
      <c r="U249" s="31"/>
      <c r="V249" s="31"/>
      <c r="W249" s="187"/>
      <c r="X249" s="270"/>
      <c r="Y249" s="31"/>
      <c r="Z249" s="31"/>
      <c r="AA249" s="87"/>
      <c r="AB249" s="61"/>
      <c r="AC249" s="61"/>
      <c r="AD249" s="87"/>
    </row>
    <row r="250" spans="2:30" ht="13.15" customHeight="1" x14ac:dyDescent="0.2">
      <c r="B250" s="137">
        <f>IF(O250="","",SUBTOTAL(3,$O$8:O250))</f>
        <v>48</v>
      </c>
      <c r="C250" s="135"/>
      <c r="D250" s="136" t="s">
        <v>95</v>
      </c>
      <c r="E250" s="136" t="s">
        <v>334</v>
      </c>
      <c r="F250" s="136"/>
      <c r="G250" s="136" t="s">
        <v>49</v>
      </c>
      <c r="H250" s="87"/>
      <c r="I250" s="136">
        <v>142</v>
      </c>
      <c r="J250" s="169" t="s">
        <v>387</v>
      </c>
      <c r="K250" s="97" t="s">
        <v>526</v>
      </c>
      <c r="L250" s="98"/>
      <c r="M250" s="98">
        <v>28665</v>
      </c>
      <c r="N250" s="98">
        <f t="shared" si="5"/>
        <v>4070430</v>
      </c>
      <c r="O250" s="98">
        <f>+'[2]TH lop 6'!$E$104</f>
        <v>28665</v>
      </c>
      <c r="P250" s="82">
        <f>'[3]Lớp 6'!$I$232</f>
        <v>35000</v>
      </c>
      <c r="Q250" s="82"/>
      <c r="R250" s="82">
        <f>[4]L6!$I$215</f>
        <v>55000</v>
      </c>
      <c r="S250" s="82"/>
      <c r="T250" s="82">
        <v>53000</v>
      </c>
      <c r="U250" s="82"/>
      <c r="V250" s="82"/>
      <c r="W250" s="184"/>
      <c r="X250" s="267"/>
      <c r="Y250" s="82">
        <v>48000</v>
      </c>
      <c r="Z250" s="82">
        <v>57600</v>
      </c>
      <c r="AA250" s="97"/>
      <c r="AB250" s="98">
        <f>O250</f>
        <v>28665</v>
      </c>
      <c r="AC250" s="98">
        <f>AB250*I250</f>
        <v>4070430</v>
      </c>
      <c r="AD250" s="97"/>
    </row>
    <row r="251" spans="2:30" ht="25.5" x14ac:dyDescent="0.2">
      <c r="B251" s="137" t="str">
        <f>IF(O251="","",SUBTOTAL(3,$O$8:O251))</f>
        <v/>
      </c>
      <c r="C251" s="138"/>
      <c r="D251" s="139"/>
      <c r="E251" s="139"/>
      <c r="F251" s="139"/>
      <c r="G251" s="139"/>
      <c r="H251" s="87"/>
      <c r="I251" s="139"/>
      <c r="J251" s="169"/>
      <c r="K251" s="99" t="s">
        <v>527</v>
      </c>
      <c r="L251" s="100"/>
      <c r="M251" s="100"/>
      <c r="N251" s="100"/>
      <c r="O251" s="100"/>
      <c r="P251" s="83"/>
      <c r="Q251" s="83"/>
      <c r="R251" s="83"/>
      <c r="S251" s="83"/>
      <c r="T251" s="83"/>
      <c r="U251" s="83"/>
      <c r="V251" s="83"/>
      <c r="W251" s="185"/>
      <c r="X251" s="268"/>
      <c r="Y251" s="83"/>
      <c r="Z251" s="83"/>
      <c r="AA251" s="99"/>
      <c r="AB251" s="100"/>
      <c r="AC251" s="100"/>
      <c r="AD251" s="99"/>
    </row>
    <row r="252" spans="2:30" ht="25.5" x14ac:dyDescent="0.2">
      <c r="B252" s="137" t="str">
        <f>IF(O252="","",SUBTOTAL(3,$O$8:O252))</f>
        <v/>
      </c>
      <c r="C252" s="138"/>
      <c r="D252" s="139"/>
      <c r="E252" s="139"/>
      <c r="F252" s="139"/>
      <c r="G252" s="139"/>
      <c r="H252" s="87"/>
      <c r="I252" s="139"/>
      <c r="J252" s="169"/>
      <c r="K252" s="99" t="s">
        <v>528</v>
      </c>
      <c r="L252" s="100"/>
      <c r="M252" s="100"/>
      <c r="N252" s="100"/>
      <c r="O252" s="100"/>
      <c r="P252" s="83"/>
      <c r="Q252" s="83"/>
      <c r="R252" s="83"/>
      <c r="S252" s="83"/>
      <c r="T252" s="83"/>
      <c r="U252" s="83"/>
      <c r="V252" s="83"/>
      <c r="W252" s="185"/>
      <c r="X252" s="268"/>
      <c r="Y252" s="83"/>
      <c r="Z252" s="83"/>
      <c r="AA252" s="99"/>
      <c r="AB252" s="100"/>
      <c r="AC252" s="100"/>
      <c r="AD252" s="99"/>
    </row>
    <row r="253" spans="2:30" x14ac:dyDescent="0.2">
      <c r="B253" s="137" t="str">
        <f>IF(O253="","",SUBTOTAL(3,$O$8:O253))</f>
        <v/>
      </c>
      <c r="C253" s="138"/>
      <c r="D253" s="139"/>
      <c r="E253" s="139"/>
      <c r="F253" s="139"/>
      <c r="G253" s="139"/>
      <c r="H253" s="87"/>
      <c r="I253" s="139"/>
      <c r="J253" s="169"/>
      <c r="K253" s="99" t="s">
        <v>529</v>
      </c>
      <c r="L253" s="100"/>
      <c r="M253" s="100"/>
      <c r="N253" s="100"/>
      <c r="O253" s="100"/>
      <c r="P253" s="83"/>
      <c r="Q253" s="83"/>
      <c r="R253" s="83"/>
      <c r="S253" s="83"/>
      <c r="T253" s="83"/>
      <c r="U253" s="83"/>
      <c r="V253" s="83"/>
      <c r="W253" s="185"/>
      <c r="X253" s="268"/>
      <c r="Y253" s="83"/>
      <c r="Z253" s="83"/>
      <c r="AA253" s="99"/>
      <c r="AB253" s="100"/>
      <c r="AC253" s="100"/>
      <c r="AD253" s="99"/>
    </row>
    <row r="254" spans="2:30" x14ac:dyDescent="0.2">
      <c r="B254" s="137" t="str">
        <f>IF(O254="","",SUBTOTAL(3,$O$8:O254))</f>
        <v/>
      </c>
      <c r="C254" s="138"/>
      <c r="D254" s="139"/>
      <c r="E254" s="139"/>
      <c r="F254" s="139"/>
      <c r="G254" s="139"/>
      <c r="H254" s="87"/>
      <c r="I254" s="139"/>
      <c r="J254" s="169"/>
      <c r="K254" s="99" t="s">
        <v>530</v>
      </c>
      <c r="L254" s="100"/>
      <c r="M254" s="100"/>
      <c r="N254" s="100"/>
      <c r="O254" s="100"/>
      <c r="P254" s="83"/>
      <c r="Q254" s="83"/>
      <c r="R254" s="83"/>
      <c r="S254" s="83"/>
      <c r="T254" s="83"/>
      <c r="U254" s="83"/>
      <c r="V254" s="83"/>
      <c r="W254" s="185"/>
      <c r="X254" s="268"/>
      <c r="Y254" s="83"/>
      <c r="Z254" s="83"/>
      <c r="AA254" s="99"/>
      <c r="AB254" s="100"/>
      <c r="AC254" s="100"/>
      <c r="AD254" s="99"/>
    </row>
    <row r="255" spans="2:30" ht="25.5" x14ac:dyDescent="0.2">
      <c r="B255" s="137" t="str">
        <f>IF(O255="","",SUBTOTAL(3,$O$8:O255))</f>
        <v/>
      </c>
      <c r="C255" s="140"/>
      <c r="D255" s="141"/>
      <c r="E255" s="141"/>
      <c r="F255" s="141"/>
      <c r="G255" s="141"/>
      <c r="H255" s="87"/>
      <c r="I255" s="141"/>
      <c r="J255" s="169"/>
      <c r="K255" s="101" t="s">
        <v>531</v>
      </c>
      <c r="L255" s="102"/>
      <c r="M255" s="102"/>
      <c r="N255" s="102"/>
      <c r="O255" s="102"/>
      <c r="P255" s="81"/>
      <c r="Q255" s="81"/>
      <c r="R255" s="81"/>
      <c r="S255" s="81"/>
      <c r="T255" s="81"/>
      <c r="U255" s="81"/>
      <c r="V255" s="81"/>
      <c r="W255" s="186"/>
      <c r="X255" s="269"/>
      <c r="Y255" s="81"/>
      <c r="Z255" s="81"/>
      <c r="AA255" s="101"/>
      <c r="AB255" s="102"/>
      <c r="AC255" s="102"/>
      <c r="AD255" s="101"/>
    </row>
    <row r="256" spans="2:30" ht="25.5" x14ac:dyDescent="0.2">
      <c r="B256" s="137">
        <f>IF(O256="","",SUBTOTAL(3,$O$8:O256))</f>
        <v>49</v>
      </c>
      <c r="C256" s="135"/>
      <c r="D256" s="136" t="s">
        <v>96</v>
      </c>
      <c r="E256" s="136" t="s">
        <v>334</v>
      </c>
      <c r="F256" s="136"/>
      <c r="G256" s="136" t="s">
        <v>49</v>
      </c>
      <c r="H256" s="87"/>
      <c r="I256" s="136">
        <v>145</v>
      </c>
      <c r="J256" s="169" t="s">
        <v>387</v>
      </c>
      <c r="K256" s="97" t="s">
        <v>532</v>
      </c>
      <c r="L256" s="98"/>
      <c r="M256" s="98">
        <v>28665</v>
      </c>
      <c r="N256" s="98">
        <f t="shared" si="5"/>
        <v>4156425</v>
      </c>
      <c r="O256" s="98">
        <f>+'[2]TH lop 6'!$E$105</f>
        <v>28665</v>
      </c>
      <c r="P256" s="82">
        <f>'[3]Lớp 6'!$I$238</f>
        <v>35000</v>
      </c>
      <c r="Q256" s="82"/>
      <c r="R256" s="82">
        <f>[4]L6!$I$221</f>
        <v>55000</v>
      </c>
      <c r="S256" s="83"/>
      <c r="T256" s="82">
        <v>53000</v>
      </c>
      <c r="U256" s="82"/>
      <c r="V256" s="82"/>
      <c r="W256" s="184"/>
      <c r="X256" s="267"/>
      <c r="Y256" s="82">
        <v>48000</v>
      </c>
      <c r="Z256" s="82">
        <v>37800</v>
      </c>
      <c r="AA256" s="97"/>
      <c r="AB256" s="98">
        <f>O256</f>
        <v>28665</v>
      </c>
      <c r="AC256" s="98">
        <f>AB256*I256</f>
        <v>4156425</v>
      </c>
      <c r="AD256" s="97"/>
    </row>
    <row r="257" spans="2:30" ht="25.5" x14ac:dyDescent="0.2">
      <c r="B257" s="137" t="str">
        <f>IF(O257="","",SUBTOTAL(3,$O$8:O257))</f>
        <v/>
      </c>
      <c r="C257" s="140"/>
      <c r="D257" s="141"/>
      <c r="E257" s="141"/>
      <c r="F257" s="141"/>
      <c r="G257" s="141"/>
      <c r="H257" s="87"/>
      <c r="I257" s="141"/>
      <c r="J257" s="169"/>
      <c r="K257" s="101" t="s">
        <v>533</v>
      </c>
      <c r="L257" s="102"/>
      <c r="M257" s="102"/>
      <c r="N257" s="102"/>
      <c r="O257" s="102"/>
      <c r="P257" s="81"/>
      <c r="Q257" s="81"/>
      <c r="R257" s="81"/>
      <c r="S257" s="81"/>
      <c r="T257" s="81"/>
      <c r="U257" s="81"/>
      <c r="V257" s="81"/>
      <c r="W257" s="186"/>
      <c r="X257" s="269"/>
      <c r="Y257" s="81"/>
      <c r="Z257" s="81"/>
      <c r="AA257" s="101"/>
      <c r="AB257" s="102"/>
      <c r="AC257" s="102"/>
      <c r="AD257" s="101"/>
    </row>
    <row r="258" spans="2:30" ht="13.15" customHeight="1" x14ac:dyDescent="0.2">
      <c r="B258" s="137">
        <f>IF(O258="","",SUBTOTAL(3,$O$8:O258))</f>
        <v>50</v>
      </c>
      <c r="C258" s="135"/>
      <c r="D258" s="136" t="s">
        <v>97</v>
      </c>
      <c r="E258" s="136"/>
      <c r="F258" s="136" t="s">
        <v>334</v>
      </c>
      <c r="G258" s="136" t="s">
        <v>49</v>
      </c>
      <c r="H258" s="87"/>
      <c r="I258" s="136">
        <v>472</v>
      </c>
      <c r="J258" s="169" t="s">
        <v>387</v>
      </c>
      <c r="K258" s="87" t="s">
        <v>526</v>
      </c>
      <c r="L258" s="61"/>
      <c r="M258" s="61">
        <v>12495</v>
      </c>
      <c r="N258" s="61">
        <f t="shared" si="5"/>
        <v>5897640</v>
      </c>
      <c r="O258" s="61">
        <f>+'[2]TH lop 6'!$E$107</f>
        <v>12495</v>
      </c>
      <c r="P258" s="31">
        <f>'[3]Lớp 6'!$I$241</f>
        <v>16000</v>
      </c>
      <c r="Q258" s="31"/>
      <c r="R258" s="31">
        <f>[4]L6!$I$224</f>
        <v>27000</v>
      </c>
      <c r="S258" s="82"/>
      <c r="T258" s="82">
        <v>20000</v>
      </c>
      <c r="U258" s="82"/>
      <c r="V258" s="82"/>
      <c r="W258" s="184"/>
      <c r="X258" s="267"/>
      <c r="Y258" s="82">
        <v>40000</v>
      </c>
      <c r="Z258" s="82">
        <v>37800</v>
      </c>
      <c r="AA258" s="97"/>
      <c r="AB258" s="61">
        <f>O258</f>
        <v>12495</v>
      </c>
      <c r="AC258" s="61">
        <f>AB258*I258</f>
        <v>5897640</v>
      </c>
      <c r="AD258" s="87"/>
    </row>
    <row r="259" spans="2:30" x14ac:dyDescent="0.2">
      <c r="B259" s="137" t="str">
        <f>IF(O259="","",SUBTOTAL(3,$O$8:O259))</f>
        <v/>
      </c>
      <c r="C259" s="138"/>
      <c r="D259" s="139"/>
      <c r="E259" s="139"/>
      <c r="F259" s="139"/>
      <c r="G259" s="139"/>
      <c r="H259" s="87"/>
      <c r="I259" s="139"/>
      <c r="J259" s="169"/>
      <c r="K259" s="87" t="s">
        <v>534</v>
      </c>
      <c r="L259" s="61"/>
      <c r="M259" s="61"/>
      <c r="N259" s="61"/>
      <c r="O259" s="61"/>
      <c r="P259" s="31"/>
      <c r="Q259" s="31"/>
      <c r="R259" s="31"/>
      <c r="S259" s="83"/>
      <c r="T259" s="83"/>
      <c r="U259" s="83"/>
      <c r="V259" s="83"/>
      <c r="W259" s="185"/>
      <c r="X259" s="268"/>
      <c r="Y259" s="83"/>
      <c r="Z259" s="83"/>
      <c r="AA259" s="99"/>
      <c r="AB259" s="61"/>
      <c r="AC259" s="61"/>
      <c r="AD259" s="87"/>
    </row>
    <row r="260" spans="2:30" ht="25.5" x14ac:dyDescent="0.2">
      <c r="B260" s="137" t="str">
        <f>IF(O260="","",SUBTOTAL(3,$O$8:O260))</f>
        <v/>
      </c>
      <c r="C260" s="138"/>
      <c r="D260" s="139"/>
      <c r="E260" s="139"/>
      <c r="F260" s="139"/>
      <c r="G260" s="139"/>
      <c r="H260" s="87"/>
      <c r="I260" s="139"/>
      <c r="J260" s="169"/>
      <c r="K260" s="87" t="s">
        <v>535</v>
      </c>
      <c r="L260" s="61"/>
      <c r="M260" s="61"/>
      <c r="N260" s="61"/>
      <c r="O260" s="61"/>
      <c r="P260" s="31"/>
      <c r="Q260" s="31"/>
      <c r="R260" s="31"/>
      <c r="S260" s="83"/>
      <c r="T260" s="83"/>
      <c r="U260" s="83"/>
      <c r="V260" s="83"/>
      <c r="W260" s="185"/>
      <c r="X260" s="268"/>
      <c r="Y260" s="83"/>
      <c r="Z260" s="83"/>
      <c r="AA260" s="99"/>
      <c r="AB260" s="61"/>
      <c r="AC260" s="61"/>
      <c r="AD260" s="87"/>
    </row>
    <row r="261" spans="2:30" ht="25.5" x14ac:dyDescent="0.2">
      <c r="B261" s="137" t="str">
        <f>IF(O261="","",SUBTOTAL(3,$O$8:O261))</f>
        <v/>
      </c>
      <c r="C261" s="140"/>
      <c r="D261" s="141"/>
      <c r="E261" s="141"/>
      <c r="F261" s="141"/>
      <c r="G261" s="141"/>
      <c r="H261" s="87"/>
      <c r="I261" s="141"/>
      <c r="J261" s="169"/>
      <c r="K261" s="87" t="s">
        <v>536</v>
      </c>
      <c r="L261" s="61"/>
      <c r="M261" s="61"/>
      <c r="N261" s="61"/>
      <c r="O261" s="61"/>
      <c r="P261" s="31"/>
      <c r="Q261" s="31"/>
      <c r="R261" s="31"/>
      <c r="S261" s="81"/>
      <c r="T261" s="81"/>
      <c r="U261" s="81"/>
      <c r="V261" s="81"/>
      <c r="W261" s="186"/>
      <c r="X261" s="269"/>
      <c r="Y261" s="81"/>
      <c r="Z261" s="81"/>
      <c r="AA261" s="101"/>
      <c r="AB261" s="61"/>
      <c r="AC261" s="61"/>
      <c r="AD261" s="87"/>
    </row>
    <row r="262" spans="2:30" ht="13.15" customHeight="1" x14ac:dyDescent="0.2">
      <c r="B262" s="137" t="str">
        <f>IF(O262="","",SUBTOTAL(3,$O$8:O262))</f>
        <v/>
      </c>
      <c r="C262" s="143">
        <v>4</v>
      </c>
      <c r="D262" s="144" t="s">
        <v>98</v>
      </c>
      <c r="E262" s="122"/>
      <c r="F262" s="122"/>
      <c r="G262" s="122"/>
      <c r="H262" s="87"/>
      <c r="I262" s="169"/>
      <c r="J262" s="169"/>
      <c r="K262" s="87"/>
      <c r="L262" s="61"/>
      <c r="M262" s="61"/>
      <c r="N262" s="61"/>
      <c r="O262" s="61"/>
      <c r="P262" s="31"/>
      <c r="Q262" s="31"/>
      <c r="R262" s="31"/>
      <c r="S262" s="31"/>
      <c r="T262" s="31"/>
      <c r="U262" s="31"/>
      <c r="V262" s="31"/>
      <c r="W262" s="187"/>
      <c r="X262" s="270"/>
      <c r="Y262" s="31"/>
      <c r="Z262" s="31"/>
      <c r="AA262" s="87"/>
      <c r="AB262" s="61"/>
      <c r="AC262" s="61"/>
      <c r="AD262" s="87"/>
    </row>
    <row r="263" spans="2:30" ht="38.25" x14ac:dyDescent="0.2">
      <c r="B263" s="137">
        <f>IF(O263="","",SUBTOTAL(3,$O$8:O263))</f>
        <v>51</v>
      </c>
      <c r="C263" s="135"/>
      <c r="D263" s="136" t="s">
        <v>99</v>
      </c>
      <c r="E263" s="136" t="s">
        <v>334</v>
      </c>
      <c r="F263" s="136"/>
      <c r="G263" s="136" t="s">
        <v>49</v>
      </c>
      <c r="H263" s="87"/>
      <c r="I263" s="136">
        <v>145</v>
      </c>
      <c r="J263" s="169" t="s">
        <v>387</v>
      </c>
      <c r="K263" s="136" t="s">
        <v>537</v>
      </c>
      <c r="L263" s="136"/>
      <c r="M263" s="154">
        <v>12495</v>
      </c>
      <c r="N263" s="154">
        <f t="shared" si="5"/>
        <v>1811775</v>
      </c>
      <c r="O263" s="154">
        <f>+'[2]TH lop 6'!$E$109</f>
        <v>12495</v>
      </c>
      <c r="P263" s="154">
        <f>'[3]Lớp 6'!$I$246</f>
        <v>16000</v>
      </c>
      <c r="Q263" s="154"/>
      <c r="R263" s="154">
        <f>[4]L6!$I$229</f>
        <v>27000</v>
      </c>
      <c r="S263" s="154"/>
      <c r="T263" s="154">
        <v>20000</v>
      </c>
      <c r="U263" s="154"/>
      <c r="V263" s="154"/>
      <c r="W263" s="188"/>
      <c r="X263" s="275"/>
      <c r="Y263" s="154">
        <v>40000</v>
      </c>
      <c r="Z263" s="154">
        <v>37800</v>
      </c>
      <c r="AA263" s="197"/>
      <c r="AB263" s="154">
        <f>O263</f>
        <v>12495</v>
      </c>
      <c r="AC263" s="154">
        <f>AB263*I263</f>
        <v>1811775</v>
      </c>
      <c r="AD263" s="136"/>
    </row>
    <row r="264" spans="2:30" x14ac:dyDescent="0.2">
      <c r="B264" s="137" t="str">
        <f>IF(O264="","",SUBTOTAL(3,$O$8:O264))</f>
        <v/>
      </c>
      <c r="C264" s="138"/>
      <c r="D264" s="139"/>
      <c r="E264" s="139"/>
      <c r="F264" s="139"/>
      <c r="G264" s="139"/>
      <c r="H264" s="87"/>
      <c r="I264" s="139"/>
      <c r="J264" s="169"/>
      <c r="K264" s="139" t="s">
        <v>538</v>
      </c>
      <c r="L264" s="139"/>
      <c r="M264" s="155"/>
      <c r="N264" s="155"/>
      <c r="O264" s="155"/>
      <c r="P264" s="155"/>
      <c r="Q264" s="155"/>
      <c r="R264" s="155"/>
      <c r="S264" s="155"/>
      <c r="T264" s="155"/>
      <c r="U264" s="155"/>
      <c r="V264" s="155"/>
      <c r="W264" s="189"/>
      <c r="X264" s="276"/>
      <c r="Y264" s="155"/>
      <c r="Z264" s="155"/>
      <c r="AA264" s="198"/>
      <c r="AB264" s="155"/>
      <c r="AC264" s="155"/>
      <c r="AD264" s="139"/>
    </row>
    <row r="265" spans="2:30" ht="25.5" x14ac:dyDescent="0.2">
      <c r="B265" s="137" t="str">
        <f>IF(O265="","",SUBTOTAL(3,$O$8:O265))</f>
        <v/>
      </c>
      <c r="C265" s="140"/>
      <c r="D265" s="141"/>
      <c r="E265" s="141"/>
      <c r="F265" s="141"/>
      <c r="G265" s="141"/>
      <c r="H265" s="87"/>
      <c r="I265" s="141"/>
      <c r="J265" s="169"/>
      <c r="K265" s="141" t="s">
        <v>533</v>
      </c>
      <c r="L265" s="141"/>
      <c r="M265" s="156"/>
      <c r="N265" s="156"/>
      <c r="O265" s="156"/>
      <c r="P265" s="156"/>
      <c r="Q265" s="156"/>
      <c r="R265" s="156"/>
      <c r="S265" s="156"/>
      <c r="T265" s="156"/>
      <c r="U265" s="156"/>
      <c r="V265" s="156"/>
      <c r="W265" s="190"/>
      <c r="X265" s="277"/>
      <c r="Y265" s="156"/>
      <c r="Z265" s="156"/>
      <c r="AA265" s="199"/>
      <c r="AB265" s="156"/>
      <c r="AC265" s="156"/>
      <c r="AD265" s="141"/>
    </row>
    <row r="266" spans="2:30" x14ac:dyDescent="0.2">
      <c r="B266" s="137" t="str">
        <f>IF(O266="","",SUBTOTAL(3,$O$8:O266))</f>
        <v/>
      </c>
      <c r="C266" s="143">
        <v>5</v>
      </c>
      <c r="D266" s="144" t="s">
        <v>100</v>
      </c>
      <c r="E266" s="122"/>
      <c r="F266" s="122"/>
      <c r="G266" s="122"/>
      <c r="H266" s="87"/>
      <c r="I266" s="169"/>
      <c r="J266" s="169"/>
      <c r="K266" s="144"/>
      <c r="L266" s="144"/>
      <c r="M266" s="157"/>
      <c r="N266" s="157"/>
      <c r="O266" s="157"/>
      <c r="P266" s="157"/>
      <c r="Q266" s="157"/>
      <c r="R266" s="157"/>
      <c r="S266" s="157"/>
      <c r="T266" s="157"/>
      <c r="U266" s="157"/>
      <c r="V266" s="157"/>
      <c r="W266" s="191"/>
      <c r="X266" s="278"/>
      <c r="Y266" s="157"/>
      <c r="Z266" s="157"/>
      <c r="AA266" s="200"/>
      <c r="AB266" s="157"/>
      <c r="AC266" s="157"/>
      <c r="AD266" s="144"/>
    </row>
    <row r="267" spans="2:30" ht="13.15" customHeight="1" x14ac:dyDescent="0.2">
      <c r="B267" s="137">
        <f>IF(O267="","",SUBTOTAL(3,$O$8:O267))</f>
        <v>52</v>
      </c>
      <c r="C267" s="135"/>
      <c r="D267" s="136" t="s">
        <v>101</v>
      </c>
      <c r="E267" s="136" t="s">
        <v>334</v>
      </c>
      <c r="F267" s="136"/>
      <c r="G267" s="136" t="s">
        <v>49</v>
      </c>
      <c r="H267" s="87"/>
      <c r="I267" s="136">
        <v>145</v>
      </c>
      <c r="J267" s="169" t="s">
        <v>387</v>
      </c>
      <c r="K267" s="136" t="s">
        <v>539</v>
      </c>
      <c r="L267" s="136"/>
      <c r="M267" s="154">
        <v>28665</v>
      </c>
      <c r="N267" s="154">
        <f t="shared" ref="N267:N328" si="6">I267*M267</f>
        <v>4156425</v>
      </c>
      <c r="O267" s="154">
        <f>+'[2]TH lop 6'!$E$111</f>
        <v>28665</v>
      </c>
      <c r="P267" s="154">
        <f>'[3]Lớp 6'!$I$250</f>
        <v>35000</v>
      </c>
      <c r="Q267" s="154"/>
      <c r="R267" s="154">
        <f>[4]L6!$I$233</f>
        <v>55000</v>
      </c>
      <c r="S267" s="154"/>
      <c r="T267" s="154">
        <v>53000</v>
      </c>
      <c r="U267" s="154"/>
      <c r="V267" s="154"/>
      <c r="W267" s="188"/>
      <c r="X267" s="275"/>
      <c r="Y267" s="154">
        <v>48000</v>
      </c>
      <c r="Z267" s="154">
        <v>57600</v>
      </c>
      <c r="AA267" s="197"/>
      <c r="AB267" s="154">
        <f>O267</f>
        <v>28665</v>
      </c>
      <c r="AC267" s="154">
        <f>AB267*I267</f>
        <v>4156425</v>
      </c>
      <c r="AD267" s="136"/>
    </row>
    <row r="268" spans="2:30" ht="38.25" x14ac:dyDescent="0.2">
      <c r="B268" s="137" t="str">
        <f>IF(O268="","",SUBTOTAL(3,$O$8:O268))</f>
        <v/>
      </c>
      <c r="C268" s="138"/>
      <c r="D268" s="139"/>
      <c r="E268" s="139"/>
      <c r="F268" s="139"/>
      <c r="G268" s="139"/>
      <c r="H268" s="87"/>
      <c r="I268" s="139"/>
      <c r="J268" s="169"/>
      <c r="K268" s="139" t="s">
        <v>540</v>
      </c>
      <c r="L268" s="139"/>
      <c r="M268" s="155"/>
      <c r="N268" s="155"/>
      <c r="O268" s="155"/>
      <c r="P268" s="155"/>
      <c r="Q268" s="155"/>
      <c r="R268" s="155"/>
      <c r="S268" s="155"/>
      <c r="T268" s="155"/>
      <c r="U268" s="155"/>
      <c r="V268" s="155"/>
      <c r="W268" s="189"/>
      <c r="X268" s="276"/>
      <c r="Y268" s="155"/>
      <c r="Z268" s="155"/>
      <c r="AA268" s="198"/>
      <c r="AB268" s="155"/>
      <c r="AC268" s="155"/>
      <c r="AD268" s="139"/>
    </row>
    <row r="269" spans="2:30" x14ac:dyDescent="0.2">
      <c r="B269" s="137" t="str">
        <f>IF(O269="","",SUBTOTAL(3,$O$8:O269))</f>
        <v/>
      </c>
      <c r="C269" s="138"/>
      <c r="D269" s="139"/>
      <c r="E269" s="139"/>
      <c r="F269" s="139"/>
      <c r="G269" s="139"/>
      <c r="H269" s="87"/>
      <c r="I269" s="139"/>
      <c r="J269" s="169"/>
      <c r="K269" s="139" t="s">
        <v>541</v>
      </c>
      <c r="L269" s="139"/>
      <c r="M269" s="155"/>
      <c r="N269" s="155"/>
      <c r="O269" s="155"/>
      <c r="P269" s="155"/>
      <c r="Q269" s="155"/>
      <c r="R269" s="155"/>
      <c r="S269" s="155"/>
      <c r="T269" s="155"/>
      <c r="U269" s="155"/>
      <c r="V269" s="155"/>
      <c r="W269" s="189"/>
      <c r="X269" s="276"/>
      <c r="Y269" s="155"/>
      <c r="Z269" s="155"/>
      <c r="AA269" s="198"/>
      <c r="AB269" s="155"/>
      <c r="AC269" s="155"/>
      <c r="AD269" s="139"/>
    </row>
    <row r="270" spans="2:30" x14ac:dyDescent="0.2">
      <c r="B270" s="137" t="str">
        <f>IF(O270="","",SUBTOTAL(3,$O$8:O270))</f>
        <v/>
      </c>
      <c r="C270" s="140"/>
      <c r="D270" s="141"/>
      <c r="E270" s="141"/>
      <c r="F270" s="141"/>
      <c r="G270" s="141"/>
      <c r="H270" s="87"/>
      <c r="I270" s="141"/>
      <c r="J270" s="169"/>
      <c r="K270" s="141" t="s">
        <v>542</v>
      </c>
      <c r="L270" s="141"/>
      <c r="M270" s="156"/>
      <c r="N270" s="156"/>
      <c r="O270" s="156"/>
      <c r="P270" s="156"/>
      <c r="Q270" s="156"/>
      <c r="R270" s="156"/>
      <c r="S270" s="156"/>
      <c r="T270" s="156"/>
      <c r="U270" s="156"/>
      <c r="V270" s="156"/>
      <c r="W270" s="190"/>
      <c r="X270" s="277"/>
      <c r="Y270" s="156"/>
      <c r="Z270" s="156"/>
      <c r="AA270" s="199"/>
      <c r="AB270" s="156"/>
      <c r="AC270" s="156"/>
      <c r="AD270" s="141"/>
    </row>
    <row r="271" spans="2:30" x14ac:dyDescent="0.2">
      <c r="B271" s="137" t="str">
        <f>IF(O271="","",SUBTOTAL(3,$O$8:O271))</f>
        <v/>
      </c>
      <c r="C271" s="143">
        <v>6</v>
      </c>
      <c r="D271" s="144" t="s">
        <v>102</v>
      </c>
      <c r="E271" s="122"/>
      <c r="F271" s="122"/>
      <c r="G271" s="122"/>
      <c r="H271" s="87"/>
      <c r="I271" s="169"/>
      <c r="J271" s="169"/>
      <c r="K271" s="144"/>
      <c r="L271" s="144"/>
      <c r="M271" s="157"/>
      <c r="N271" s="157"/>
      <c r="O271" s="157"/>
      <c r="P271" s="157"/>
      <c r="Q271" s="157"/>
      <c r="R271" s="157"/>
      <c r="S271" s="157"/>
      <c r="T271" s="157"/>
      <c r="U271" s="157"/>
      <c r="V271" s="157"/>
      <c r="W271" s="191"/>
      <c r="X271" s="278"/>
      <c r="Y271" s="157"/>
      <c r="Z271" s="157"/>
      <c r="AA271" s="200"/>
      <c r="AB271" s="157"/>
      <c r="AC271" s="157"/>
      <c r="AD271" s="144"/>
    </row>
    <row r="272" spans="2:30" ht="25.5" x14ac:dyDescent="0.2">
      <c r="B272" s="137">
        <f>IF(O272="","",SUBTOTAL(3,$O$8:O272))</f>
        <v>53</v>
      </c>
      <c r="C272" s="135"/>
      <c r="D272" s="136" t="s">
        <v>103</v>
      </c>
      <c r="E272" s="136"/>
      <c r="F272" s="136" t="s">
        <v>334</v>
      </c>
      <c r="G272" s="136" t="s">
        <v>49</v>
      </c>
      <c r="H272" s="87"/>
      <c r="I272" s="136">
        <v>507</v>
      </c>
      <c r="J272" s="169" t="s">
        <v>387</v>
      </c>
      <c r="K272" s="136" t="s">
        <v>543</v>
      </c>
      <c r="L272" s="136"/>
      <c r="M272" s="154">
        <v>12495</v>
      </c>
      <c r="N272" s="154">
        <f t="shared" si="6"/>
        <v>6334965</v>
      </c>
      <c r="O272" s="154">
        <f>+'[2]TH lop 6'!$E$113</f>
        <v>12495</v>
      </c>
      <c r="P272" s="154">
        <f>'[3]Lớp 6'!$I$255</f>
        <v>16000</v>
      </c>
      <c r="Q272" s="154"/>
      <c r="R272" s="154">
        <f>[4]L6!$I$238</f>
        <v>27000</v>
      </c>
      <c r="S272" s="154">
        <v>60000</v>
      </c>
      <c r="T272" s="154">
        <v>20000</v>
      </c>
      <c r="U272" s="154"/>
      <c r="V272" s="154"/>
      <c r="W272" s="188"/>
      <c r="X272" s="275"/>
      <c r="Y272" s="154">
        <v>40000</v>
      </c>
      <c r="Z272" s="154">
        <v>37800</v>
      </c>
      <c r="AA272" s="197"/>
      <c r="AB272" s="154">
        <f>O272</f>
        <v>12495</v>
      </c>
      <c r="AC272" s="154">
        <f>AB272*I272</f>
        <v>6334965</v>
      </c>
      <c r="AD272" s="136"/>
    </row>
    <row r="273" spans="2:30" ht="25.5" x14ac:dyDescent="0.2">
      <c r="B273" s="137" t="str">
        <f>IF(O273="","",SUBTOTAL(3,$O$8:O273))</f>
        <v/>
      </c>
      <c r="C273" s="140"/>
      <c r="D273" s="141"/>
      <c r="E273" s="141"/>
      <c r="F273" s="141"/>
      <c r="G273" s="141"/>
      <c r="H273" s="87"/>
      <c r="I273" s="141"/>
      <c r="J273" s="169"/>
      <c r="K273" s="141" t="s">
        <v>544</v>
      </c>
      <c r="L273" s="141"/>
      <c r="M273" s="156"/>
      <c r="N273" s="156"/>
      <c r="O273" s="156"/>
      <c r="P273" s="156"/>
      <c r="Q273" s="156"/>
      <c r="R273" s="156"/>
      <c r="S273" s="156"/>
      <c r="T273" s="156"/>
      <c r="U273" s="156"/>
      <c r="V273" s="156"/>
      <c r="W273" s="190"/>
      <c r="X273" s="277"/>
      <c r="Y273" s="156"/>
      <c r="Z273" s="156"/>
      <c r="AA273" s="199"/>
      <c r="AB273" s="156"/>
      <c r="AC273" s="156"/>
      <c r="AD273" s="141"/>
    </row>
    <row r="274" spans="2:30" ht="25.5" x14ac:dyDescent="0.2">
      <c r="B274" s="137">
        <f>IF(O274="","",SUBTOTAL(3,$O$8:O274))</f>
        <v>54</v>
      </c>
      <c r="C274" s="135"/>
      <c r="D274" s="136" t="s">
        <v>104</v>
      </c>
      <c r="E274" s="136"/>
      <c r="F274" s="136" t="s">
        <v>334</v>
      </c>
      <c r="G274" s="136" t="s">
        <v>49</v>
      </c>
      <c r="H274" s="87"/>
      <c r="I274" s="136">
        <v>497</v>
      </c>
      <c r="J274" s="169" t="s">
        <v>387</v>
      </c>
      <c r="K274" s="136" t="s">
        <v>545</v>
      </c>
      <c r="L274" s="136"/>
      <c r="M274" s="154">
        <v>12495</v>
      </c>
      <c r="N274" s="154">
        <f t="shared" si="6"/>
        <v>6210015</v>
      </c>
      <c r="O274" s="154">
        <f>+'[2]TH lop 6'!$E$114</f>
        <v>12495</v>
      </c>
      <c r="P274" s="154">
        <f>'[3]Lớp 6'!$I$257</f>
        <v>16000</v>
      </c>
      <c r="Q274" s="154"/>
      <c r="R274" s="154">
        <f>[4]L6!$I$240</f>
        <v>27000</v>
      </c>
      <c r="S274" s="154"/>
      <c r="T274" s="154">
        <v>20000</v>
      </c>
      <c r="U274" s="154"/>
      <c r="V274" s="154"/>
      <c r="W274" s="188"/>
      <c r="X274" s="275"/>
      <c r="Y274" s="154">
        <v>40000</v>
      </c>
      <c r="Z274" s="154">
        <v>37800</v>
      </c>
      <c r="AA274" s="197"/>
      <c r="AB274" s="154">
        <f>O274</f>
        <v>12495</v>
      </c>
      <c r="AC274" s="154">
        <f>AB274*I274</f>
        <v>6210015</v>
      </c>
      <c r="AD274" s="136"/>
    </row>
    <row r="275" spans="2:30" ht="25.5" x14ac:dyDescent="0.2">
      <c r="B275" s="137" t="str">
        <f>IF(O275="","",SUBTOTAL(3,$O$8:O275))</f>
        <v/>
      </c>
      <c r="C275" s="140"/>
      <c r="D275" s="141"/>
      <c r="E275" s="141"/>
      <c r="F275" s="141"/>
      <c r="G275" s="141"/>
      <c r="H275" s="87"/>
      <c r="I275" s="141"/>
      <c r="J275" s="169"/>
      <c r="K275" s="141" t="s">
        <v>544</v>
      </c>
      <c r="L275" s="141"/>
      <c r="M275" s="156"/>
      <c r="N275" s="156"/>
      <c r="O275" s="156"/>
      <c r="P275" s="156"/>
      <c r="Q275" s="156"/>
      <c r="R275" s="156"/>
      <c r="S275" s="156"/>
      <c r="T275" s="156"/>
      <c r="U275" s="156"/>
      <c r="V275" s="156"/>
      <c r="W275" s="190"/>
      <c r="X275" s="277"/>
      <c r="Y275" s="156"/>
      <c r="Z275" s="156"/>
      <c r="AA275" s="199"/>
      <c r="AB275" s="156"/>
      <c r="AC275" s="156"/>
      <c r="AD275" s="141"/>
    </row>
    <row r="276" spans="2:30" x14ac:dyDescent="0.2">
      <c r="B276" s="137" t="str">
        <f>IF(O276="","",SUBTOTAL(3,$O$8:O276))</f>
        <v/>
      </c>
      <c r="C276" s="143" t="s">
        <v>43</v>
      </c>
      <c r="D276" s="144" t="s">
        <v>105</v>
      </c>
      <c r="E276" s="122"/>
      <c r="F276" s="122"/>
      <c r="G276" s="122"/>
      <c r="H276" s="87"/>
      <c r="I276" s="169"/>
      <c r="J276" s="169"/>
      <c r="K276" s="144"/>
      <c r="L276" s="144"/>
      <c r="M276" s="157"/>
      <c r="N276" s="157"/>
      <c r="O276" s="157"/>
      <c r="P276" s="157"/>
      <c r="Q276" s="157"/>
      <c r="R276" s="157"/>
      <c r="S276" s="157"/>
      <c r="T276" s="157"/>
      <c r="U276" s="157"/>
      <c r="V276" s="157"/>
      <c r="W276" s="191"/>
      <c r="X276" s="278"/>
      <c r="Y276" s="157"/>
      <c r="Z276" s="157"/>
      <c r="AA276" s="200"/>
      <c r="AB276" s="157"/>
      <c r="AC276" s="157"/>
      <c r="AD276" s="144"/>
    </row>
    <row r="277" spans="2:30" x14ac:dyDescent="0.2">
      <c r="B277" s="137" t="str">
        <f>IF(O277="","",SUBTOTAL(3,$O$8:O277))</f>
        <v/>
      </c>
      <c r="C277" s="143"/>
      <c r="D277" s="144" t="s">
        <v>68</v>
      </c>
      <c r="E277" s="122"/>
      <c r="F277" s="122"/>
      <c r="G277" s="122"/>
      <c r="H277" s="87"/>
      <c r="I277" s="169"/>
      <c r="J277" s="169"/>
      <c r="K277" s="144"/>
      <c r="L277" s="144"/>
      <c r="M277" s="157"/>
      <c r="N277" s="157"/>
      <c r="O277" s="157"/>
      <c r="P277" s="157"/>
      <c r="Q277" s="157"/>
      <c r="R277" s="157"/>
      <c r="S277" s="157"/>
      <c r="T277" s="157"/>
      <c r="U277" s="157"/>
      <c r="V277" s="157"/>
      <c r="W277" s="191"/>
      <c r="X277" s="278"/>
      <c r="Y277" s="157"/>
      <c r="Z277" s="157"/>
      <c r="AA277" s="200"/>
      <c r="AB277" s="157"/>
      <c r="AC277" s="157"/>
      <c r="AD277" s="144"/>
    </row>
    <row r="278" spans="2:30" ht="25.5" x14ac:dyDescent="0.2">
      <c r="B278" s="137" t="str">
        <f>IF(O278="","",SUBTOTAL(3,$O$8:O278))</f>
        <v/>
      </c>
      <c r="C278" s="143">
        <v>1</v>
      </c>
      <c r="D278" s="144" t="s">
        <v>92</v>
      </c>
      <c r="E278" s="122"/>
      <c r="F278" s="122"/>
      <c r="G278" s="122"/>
      <c r="H278" s="87"/>
      <c r="I278" s="169"/>
      <c r="J278" s="169"/>
      <c r="K278" s="144"/>
      <c r="L278" s="144"/>
      <c r="M278" s="157"/>
      <c r="N278" s="157"/>
      <c r="O278" s="157"/>
      <c r="P278" s="157"/>
      <c r="Q278" s="157"/>
      <c r="R278" s="157"/>
      <c r="S278" s="157"/>
      <c r="T278" s="157"/>
      <c r="U278" s="157"/>
      <c r="V278" s="157"/>
      <c r="W278" s="191"/>
      <c r="X278" s="278"/>
      <c r="Y278" s="157"/>
      <c r="Z278" s="157"/>
      <c r="AA278" s="200"/>
      <c r="AB278" s="157"/>
      <c r="AC278" s="157"/>
      <c r="AD278" s="144"/>
    </row>
    <row r="279" spans="2:30" ht="25.5" x14ac:dyDescent="0.2">
      <c r="B279" s="137">
        <f>IF(O279="","",SUBTOTAL(3,$O$8:O279))</f>
        <v>55</v>
      </c>
      <c r="C279" s="135"/>
      <c r="D279" s="136" t="s">
        <v>106</v>
      </c>
      <c r="E279" s="136" t="s">
        <v>334</v>
      </c>
      <c r="F279" s="136"/>
      <c r="G279" s="136" t="s">
        <v>49</v>
      </c>
      <c r="H279" s="87"/>
      <c r="I279" s="136">
        <v>134</v>
      </c>
      <c r="J279" s="169" t="s">
        <v>387</v>
      </c>
      <c r="K279" s="136" t="s">
        <v>546</v>
      </c>
      <c r="L279" s="136"/>
      <c r="M279" s="154">
        <v>28665</v>
      </c>
      <c r="N279" s="154">
        <f t="shared" si="6"/>
        <v>3841110</v>
      </c>
      <c r="O279" s="154">
        <f>+'[2]TH lop 6'!$E$117</f>
        <v>28665</v>
      </c>
      <c r="P279" s="154">
        <f>'[3]Lớp 6'!$I$262</f>
        <v>50000</v>
      </c>
      <c r="Q279" s="154"/>
      <c r="R279" s="154">
        <f>[4]L6!$I$245</f>
        <v>55000</v>
      </c>
      <c r="S279" s="154">
        <v>42000</v>
      </c>
      <c r="T279" s="154">
        <v>53000</v>
      </c>
      <c r="U279" s="154"/>
      <c r="V279" s="154"/>
      <c r="W279" s="188"/>
      <c r="X279" s="275"/>
      <c r="Y279" s="154">
        <v>76000</v>
      </c>
      <c r="Z279" s="154">
        <v>57600</v>
      </c>
      <c r="AA279" s="197"/>
      <c r="AB279" s="154">
        <f>O279</f>
        <v>28665</v>
      </c>
      <c r="AC279" s="154">
        <f>AB279*I279</f>
        <v>3841110</v>
      </c>
      <c r="AD279" s="136"/>
    </row>
    <row r="280" spans="2:30" x14ac:dyDescent="0.2">
      <c r="B280" s="137" t="str">
        <f>IF(O280="","",SUBTOTAL(3,$O$8:O280))</f>
        <v/>
      </c>
      <c r="C280" s="138"/>
      <c r="D280" s="139"/>
      <c r="E280" s="139"/>
      <c r="F280" s="139"/>
      <c r="G280" s="139"/>
      <c r="H280" s="87"/>
      <c r="I280" s="139"/>
      <c r="J280" s="169"/>
      <c r="K280" s="139" t="s">
        <v>547</v>
      </c>
      <c r="L280" s="139"/>
      <c r="M280" s="155"/>
      <c r="N280" s="155"/>
      <c r="O280" s="155"/>
      <c r="P280" s="155"/>
      <c r="Q280" s="155"/>
      <c r="R280" s="155"/>
      <c r="S280" s="155"/>
      <c r="T280" s="155"/>
      <c r="U280" s="155"/>
      <c r="V280" s="155"/>
      <c r="W280" s="189"/>
      <c r="X280" s="276"/>
      <c r="Y280" s="155"/>
      <c r="Z280" s="155"/>
      <c r="AA280" s="198"/>
      <c r="AB280" s="155"/>
      <c r="AC280" s="155"/>
      <c r="AD280" s="139"/>
    </row>
    <row r="281" spans="2:30" x14ac:dyDescent="0.2">
      <c r="B281" s="137" t="str">
        <f>IF(O281="","",SUBTOTAL(3,$O$8:O281))</f>
        <v/>
      </c>
      <c r="C281" s="138"/>
      <c r="D281" s="139"/>
      <c r="E281" s="139"/>
      <c r="F281" s="139"/>
      <c r="G281" s="139"/>
      <c r="H281" s="87"/>
      <c r="I281" s="139"/>
      <c r="J281" s="169"/>
      <c r="K281" s="139" t="s">
        <v>548</v>
      </c>
      <c r="L281" s="139"/>
      <c r="M281" s="155"/>
      <c r="N281" s="155"/>
      <c r="O281" s="155"/>
      <c r="P281" s="155"/>
      <c r="Q281" s="155"/>
      <c r="R281" s="155"/>
      <c r="S281" s="155"/>
      <c r="T281" s="155"/>
      <c r="U281" s="155"/>
      <c r="V281" s="155"/>
      <c r="W281" s="189"/>
      <c r="X281" s="276"/>
      <c r="Y281" s="155"/>
      <c r="Z281" s="155"/>
      <c r="AA281" s="198"/>
      <c r="AB281" s="155"/>
      <c r="AC281" s="155"/>
      <c r="AD281" s="139"/>
    </row>
    <row r="282" spans="2:30" ht="25.5" x14ac:dyDescent="0.2">
      <c r="B282" s="137" t="str">
        <f>IF(O282="","",SUBTOTAL(3,$O$8:O282))</f>
        <v/>
      </c>
      <c r="C282" s="140"/>
      <c r="D282" s="141"/>
      <c r="E282" s="141"/>
      <c r="F282" s="141"/>
      <c r="G282" s="141"/>
      <c r="H282" s="87"/>
      <c r="I282" s="141"/>
      <c r="J282" s="169"/>
      <c r="K282" s="141" t="s">
        <v>533</v>
      </c>
      <c r="L282" s="141"/>
      <c r="M282" s="156"/>
      <c r="N282" s="156"/>
      <c r="O282" s="156"/>
      <c r="P282" s="156"/>
      <c r="Q282" s="156"/>
      <c r="R282" s="156"/>
      <c r="S282" s="156"/>
      <c r="T282" s="156"/>
      <c r="U282" s="156"/>
      <c r="V282" s="156"/>
      <c r="W282" s="190"/>
      <c r="X282" s="277"/>
      <c r="Y282" s="156"/>
      <c r="Z282" s="156"/>
      <c r="AA282" s="199"/>
      <c r="AB282" s="156"/>
      <c r="AC282" s="156"/>
      <c r="AD282" s="141"/>
    </row>
    <row r="283" spans="2:30" ht="25.5" x14ac:dyDescent="0.2">
      <c r="B283" s="137" t="str">
        <f>IF(O283="","",SUBTOTAL(3,$O$8:O283))</f>
        <v/>
      </c>
      <c r="C283" s="143">
        <v>2</v>
      </c>
      <c r="D283" s="144" t="s">
        <v>94</v>
      </c>
      <c r="E283" s="122"/>
      <c r="F283" s="122"/>
      <c r="G283" s="122"/>
      <c r="H283" s="87"/>
      <c r="I283" s="169"/>
      <c r="J283" s="169"/>
      <c r="K283" s="144"/>
      <c r="L283" s="144"/>
      <c r="M283" s="157"/>
      <c r="N283" s="157"/>
      <c r="O283" s="157"/>
      <c r="P283" s="157"/>
      <c r="Q283" s="157"/>
      <c r="R283" s="157"/>
      <c r="S283" s="157"/>
      <c r="T283" s="157"/>
      <c r="U283" s="157"/>
      <c r="V283" s="157"/>
      <c r="W283" s="191"/>
      <c r="X283" s="278"/>
      <c r="Y283" s="157"/>
      <c r="Z283" s="157"/>
      <c r="AA283" s="200"/>
      <c r="AB283" s="157"/>
      <c r="AC283" s="157"/>
      <c r="AD283" s="144"/>
    </row>
    <row r="284" spans="2:30" ht="51" x14ac:dyDescent="0.2">
      <c r="B284" s="137">
        <f>IF(O284="","",SUBTOTAL(3,$O$8:O284))</f>
        <v>56</v>
      </c>
      <c r="C284" s="135"/>
      <c r="D284" s="136" t="s">
        <v>107</v>
      </c>
      <c r="E284" s="136" t="s">
        <v>334</v>
      </c>
      <c r="F284" s="136"/>
      <c r="G284" s="136" t="s">
        <v>49</v>
      </c>
      <c r="H284" s="87"/>
      <c r="I284" s="136">
        <v>133</v>
      </c>
      <c r="J284" s="169" t="s">
        <v>387</v>
      </c>
      <c r="K284" s="136" t="s">
        <v>549</v>
      </c>
      <c r="L284" s="136"/>
      <c r="M284" s="154">
        <v>28665</v>
      </c>
      <c r="N284" s="154">
        <f t="shared" si="6"/>
        <v>3812445</v>
      </c>
      <c r="O284" s="154">
        <f>+'[2]TH lop 6'!$E$119</f>
        <v>28665</v>
      </c>
      <c r="P284" s="154">
        <f>'[3]Lớp 6'!$I$270</f>
        <v>50000</v>
      </c>
      <c r="Q284" s="154"/>
      <c r="R284" s="154">
        <f>+[4]L6!$I$250</f>
        <v>55000</v>
      </c>
      <c r="S284" s="154">
        <v>60000</v>
      </c>
      <c r="T284" s="154">
        <v>53000</v>
      </c>
      <c r="U284" s="154"/>
      <c r="V284" s="154"/>
      <c r="W284" s="188"/>
      <c r="X284" s="275"/>
      <c r="Y284" s="154">
        <v>76000</v>
      </c>
      <c r="Z284" s="154">
        <v>57600</v>
      </c>
      <c r="AA284" s="197"/>
      <c r="AB284" s="154">
        <f>O284</f>
        <v>28665</v>
      </c>
      <c r="AC284" s="154">
        <f>AB284*I284</f>
        <v>3812445</v>
      </c>
      <c r="AD284" s="136"/>
    </row>
    <row r="285" spans="2:30" ht="25.5" x14ac:dyDescent="0.2">
      <c r="B285" s="137" t="str">
        <f>IF(O285="","",SUBTOTAL(3,$O$8:O285))</f>
        <v/>
      </c>
      <c r="C285" s="140"/>
      <c r="D285" s="141"/>
      <c r="E285" s="141"/>
      <c r="F285" s="141"/>
      <c r="G285" s="141"/>
      <c r="H285" s="87"/>
      <c r="I285" s="141"/>
      <c r="J285" s="169"/>
      <c r="K285" s="141" t="s">
        <v>550</v>
      </c>
      <c r="L285" s="141"/>
      <c r="M285" s="156"/>
      <c r="N285" s="156"/>
      <c r="O285" s="156"/>
      <c r="P285" s="156"/>
      <c r="Q285" s="156"/>
      <c r="R285" s="156"/>
      <c r="S285" s="156"/>
      <c r="T285" s="156"/>
      <c r="U285" s="156"/>
      <c r="V285" s="156"/>
      <c r="W285" s="190"/>
      <c r="X285" s="277"/>
      <c r="Y285" s="156"/>
      <c r="Z285" s="156"/>
      <c r="AA285" s="199"/>
      <c r="AB285" s="156"/>
      <c r="AC285" s="156"/>
      <c r="AD285" s="141"/>
    </row>
    <row r="286" spans="2:30" ht="13.15" customHeight="1" x14ac:dyDescent="0.2">
      <c r="B286" s="137" t="str">
        <f>IF(O286="","",SUBTOTAL(3,$O$8:O286))</f>
        <v/>
      </c>
      <c r="C286" s="143">
        <v>3</v>
      </c>
      <c r="D286" s="144" t="s">
        <v>98</v>
      </c>
      <c r="E286" s="122"/>
      <c r="F286" s="122"/>
      <c r="G286" s="122"/>
      <c r="H286" s="87"/>
      <c r="I286" s="169"/>
      <c r="J286" s="169"/>
      <c r="K286" s="144"/>
      <c r="L286" s="144"/>
      <c r="M286" s="157"/>
      <c r="N286" s="157"/>
      <c r="O286" s="157"/>
      <c r="P286" s="157"/>
      <c r="Q286" s="157"/>
      <c r="R286" s="157"/>
      <c r="S286" s="157"/>
      <c r="T286" s="157"/>
      <c r="U286" s="157"/>
      <c r="V286" s="157"/>
      <c r="W286" s="191"/>
      <c r="X286" s="278"/>
      <c r="Y286" s="157"/>
      <c r="Z286" s="157"/>
      <c r="AA286" s="200"/>
      <c r="AB286" s="157"/>
      <c r="AC286" s="157"/>
      <c r="AD286" s="144"/>
    </row>
    <row r="287" spans="2:30" ht="38.25" x14ac:dyDescent="0.2">
      <c r="B287" s="137">
        <f>IF(O287="","",SUBTOTAL(3,$O$8:O287))</f>
        <v>57</v>
      </c>
      <c r="C287" s="135"/>
      <c r="D287" s="136" t="s">
        <v>108</v>
      </c>
      <c r="E287" s="136" t="s">
        <v>334</v>
      </c>
      <c r="F287" s="136"/>
      <c r="G287" s="136" t="s">
        <v>49</v>
      </c>
      <c r="H287" s="87"/>
      <c r="I287" s="136">
        <v>131</v>
      </c>
      <c r="J287" s="169" t="s">
        <v>387</v>
      </c>
      <c r="K287" s="136" t="s">
        <v>551</v>
      </c>
      <c r="L287" s="136"/>
      <c r="M287" s="154">
        <v>28665</v>
      </c>
      <c r="N287" s="154">
        <f t="shared" si="6"/>
        <v>3755115</v>
      </c>
      <c r="O287" s="154">
        <f>+'[2]TH lop 6'!$E$121</f>
        <v>28665</v>
      </c>
      <c r="P287" s="154">
        <f>'[3]Lớp 6'!$I$272</f>
        <v>50000</v>
      </c>
      <c r="Q287" s="154"/>
      <c r="R287" s="154">
        <f>[4]L6!$I$253</f>
        <v>55000</v>
      </c>
      <c r="S287" s="154">
        <v>60000</v>
      </c>
      <c r="T287" s="154">
        <v>53000</v>
      </c>
      <c r="U287" s="154"/>
      <c r="V287" s="154"/>
      <c r="W287" s="188"/>
      <c r="X287" s="275"/>
      <c r="Y287" s="154">
        <v>76000</v>
      </c>
      <c r="Z287" s="154">
        <v>57600</v>
      </c>
      <c r="AA287" s="197"/>
      <c r="AB287" s="154">
        <f>O287</f>
        <v>28665</v>
      </c>
      <c r="AC287" s="154">
        <f>AB287*I287</f>
        <v>3755115</v>
      </c>
      <c r="AD287" s="136"/>
    </row>
    <row r="288" spans="2:30" ht="25.5" x14ac:dyDescent="0.2">
      <c r="B288" s="137" t="str">
        <f>IF(O288="","",SUBTOTAL(3,$O$8:O288))</f>
        <v/>
      </c>
      <c r="C288" s="140"/>
      <c r="D288" s="141"/>
      <c r="E288" s="141"/>
      <c r="F288" s="141"/>
      <c r="G288" s="141"/>
      <c r="H288" s="87"/>
      <c r="I288" s="141"/>
      <c r="J288" s="169"/>
      <c r="K288" s="141" t="s">
        <v>550</v>
      </c>
      <c r="L288" s="141"/>
      <c r="M288" s="156"/>
      <c r="N288" s="156"/>
      <c r="O288" s="156"/>
      <c r="P288" s="156"/>
      <c r="Q288" s="156"/>
      <c r="R288" s="156"/>
      <c r="S288" s="156"/>
      <c r="T288" s="156"/>
      <c r="U288" s="156"/>
      <c r="V288" s="156"/>
      <c r="W288" s="190"/>
      <c r="X288" s="277"/>
      <c r="Y288" s="156"/>
      <c r="Z288" s="156"/>
      <c r="AA288" s="199"/>
      <c r="AB288" s="156"/>
      <c r="AC288" s="156"/>
      <c r="AD288" s="141"/>
    </row>
    <row r="289" spans="2:30" ht="51" x14ac:dyDescent="0.2">
      <c r="B289" s="137">
        <f>IF(O289="","",SUBTOTAL(3,$O$8:O289))</f>
        <v>58</v>
      </c>
      <c r="C289" s="135"/>
      <c r="D289" s="136" t="s">
        <v>109</v>
      </c>
      <c r="E289" s="136" t="s">
        <v>334</v>
      </c>
      <c r="F289" s="136"/>
      <c r="G289" s="136" t="s">
        <v>49</v>
      </c>
      <c r="H289" s="87"/>
      <c r="I289" s="136">
        <v>131</v>
      </c>
      <c r="J289" s="169" t="s">
        <v>387</v>
      </c>
      <c r="K289" s="136" t="s">
        <v>552</v>
      </c>
      <c r="L289" s="136"/>
      <c r="M289" s="154">
        <v>28665</v>
      </c>
      <c r="N289" s="154">
        <f t="shared" si="6"/>
        <v>3755115</v>
      </c>
      <c r="O289" s="154">
        <f>+'[2]TH lop 6'!$E$122</f>
        <v>28665</v>
      </c>
      <c r="P289" s="154">
        <f>'[3]Lớp 6'!$I$274</f>
        <v>50000</v>
      </c>
      <c r="Q289" s="154"/>
      <c r="R289" s="154">
        <f>[4]L6!$I$257</f>
        <v>55000</v>
      </c>
      <c r="S289" s="154">
        <v>60000</v>
      </c>
      <c r="T289" s="154">
        <v>53000</v>
      </c>
      <c r="U289" s="154"/>
      <c r="V289" s="154"/>
      <c r="W289" s="188"/>
      <c r="X289" s="275"/>
      <c r="Y289" s="154">
        <v>76000</v>
      </c>
      <c r="Z289" s="154">
        <v>54000</v>
      </c>
      <c r="AA289" s="197"/>
      <c r="AB289" s="154">
        <f>O289</f>
        <v>28665</v>
      </c>
      <c r="AC289" s="154">
        <f>AB289*I289</f>
        <v>3755115</v>
      </c>
      <c r="AD289" s="136"/>
    </row>
    <row r="290" spans="2:30" ht="25.5" x14ac:dyDescent="0.2">
      <c r="B290" s="137" t="str">
        <f>IF(O290="","",SUBTOTAL(3,$O$8:O290))</f>
        <v/>
      </c>
      <c r="C290" s="140"/>
      <c r="D290" s="141"/>
      <c r="E290" s="141"/>
      <c r="F290" s="141"/>
      <c r="G290" s="141"/>
      <c r="H290" s="87"/>
      <c r="I290" s="141"/>
      <c r="J290" s="169"/>
      <c r="K290" s="141" t="s">
        <v>553</v>
      </c>
      <c r="L290" s="141"/>
      <c r="M290" s="156"/>
      <c r="N290" s="156"/>
      <c r="O290" s="156"/>
      <c r="P290" s="156"/>
      <c r="Q290" s="156"/>
      <c r="R290" s="156"/>
      <c r="S290" s="156"/>
      <c r="T290" s="156"/>
      <c r="U290" s="156"/>
      <c r="V290" s="156"/>
      <c r="W290" s="190"/>
      <c r="X290" s="277"/>
      <c r="Y290" s="156"/>
      <c r="Z290" s="156"/>
      <c r="AA290" s="199"/>
      <c r="AB290" s="156"/>
      <c r="AC290" s="156"/>
      <c r="AD290" s="141"/>
    </row>
    <row r="291" spans="2:30" x14ac:dyDescent="0.2">
      <c r="B291" s="137" t="str">
        <f>IF(O291="","",SUBTOTAL(3,$O$8:O291))</f>
        <v/>
      </c>
      <c r="C291" s="143">
        <v>4</v>
      </c>
      <c r="D291" s="144" t="s">
        <v>110</v>
      </c>
      <c r="E291" s="122"/>
      <c r="F291" s="122"/>
      <c r="G291" s="122"/>
      <c r="H291" s="87"/>
      <c r="I291" s="169"/>
      <c r="J291" s="169"/>
      <c r="K291" s="144"/>
      <c r="L291" s="144"/>
      <c r="M291" s="157"/>
      <c r="N291" s="157"/>
      <c r="O291" s="157"/>
      <c r="P291" s="157"/>
      <c r="Q291" s="157"/>
      <c r="R291" s="157"/>
      <c r="S291" s="157"/>
      <c r="T291" s="157"/>
      <c r="U291" s="157"/>
      <c r="V291" s="157"/>
      <c r="W291" s="191"/>
      <c r="X291" s="278"/>
      <c r="Y291" s="157"/>
      <c r="Z291" s="157"/>
      <c r="AA291" s="200"/>
      <c r="AB291" s="157"/>
      <c r="AC291" s="157"/>
      <c r="AD291" s="144"/>
    </row>
    <row r="292" spans="2:30" ht="51" x14ac:dyDescent="0.2">
      <c r="B292" s="137">
        <f>IF(O292="","",SUBTOTAL(3,$O$8:O292))</f>
        <v>59</v>
      </c>
      <c r="C292" s="135"/>
      <c r="D292" s="136" t="s">
        <v>111</v>
      </c>
      <c r="E292" s="136" t="s">
        <v>334</v>
      </c>
      <c r="F292" s="136"/>
      <c r="G292" s="136" t="s">
        <v>49</v>
      </c>
      <c r="H292" s="87"/>
      <c r="I292" s="136">
        <v>132</v>
      </c>
      <c r="J292" s="169" t="s">
        <v>387</v>
      </c>
      <c r="K292" s="136" t="s">
        <v>554</v>
      </c>
      <c r="L292" s="136"/>
      <c r="M292" s="154">
        <v>28665</v>
      </c>
      <c r="N292" s="154">
        <f t="shared" si="6"/>
        <v>3783780</v>
      </c>
      <c r="O292" s="154">
        <f>+'[2]TH lop 6'!$E$125</f>
        <v>28665</v>
      </c>
      <c r="P292" s="154">
        <f>'[3]Lớp 6'!$I$277</f>
        <v>50000</v>
      </c>
      <c r="Q292" s="154"/>
      <c r="R292" s="154">
        <f>[4]L6!$I$260</f>
        <v>55000</v>
      </c>
      <c r="S292" s="154">
        <v>60000</v>
      </c>
      <c r="T292" s="154">
        <v>53000</v>
      </c>
      <c r="U292" s="154"/>
      <c r="V292" s="154"/>
      <c r="W292" s="188"/>
      <c r="X292" s="275"/>
      <c r="Y292" s="154">
        <v>76000</v>
      </c>
      <c r="Z292" s="154">
        <v>54000</v>
      </c>
      <c r="AA292" s="197"/>
      <c r="AB292" s="154">
        <f>O292</f>
        <v>28665</v>
      </c>
      <c r="AC292" s="154">
        <f>AB292*I292</f>
        <v>3783780</v>
      </c>
      <c r="AD292" s="136"/>
    </row>
    <row r="293" spans="2:30" ht="25.5" x14ac:dyDescent="0.2">
      <c r="B293" s="137" t="str">
        <f>IF(O293="","",SUBTOTAL(3,$O$8:O293))</f>
        <v/>
      </c>
      <c r="C293" s="138"/>
      <c r="D293" s="139"/>
      <c r="E293" s="139"/>
      <c r="F293" s="139"/>
      <c r="G293" s="139"/>
      <c r="H293" s="87"/>
      <c r="I293" s="139"/>
      <c r="J293" s="169"/>
      <c r="K293" s="139" t="s">
        <v>555</v>
      </c>
      <c r="L293" s="139"/>
      <c r="M293" s="155"/>
      <c r="N293" s="155"/>
      <c r="O293" s="155"/>
      <c r="P293" s="155"/>
      <c r="Q293" s="155"/>
      <c r="R293" s="155"/>
      <c r="S293" s="155"/>
      <c r="T293" s="155"/>
      <c r="U293" s="155"/>
      <c r="V293" s="155"/>
      <c r="W293" s="189"/>
      <c r="X293" s="276"/>
      <c r="Y293" s="155"/>
      <c r="Z293" s="155"/>
      <c r="AA293" s="198"/>
      <c r="AB293" s="155"/>
      <c r="AC293" s="155"/>
      <c r="AD293" s="139"/>
    </row>
    <row r="294" spans="2:30" ht="25.5" x14ac:dyDescent="0.2">
      <c r="B294" s="137" t="str">
        <f>IF(O294="","",SUBTOTAL(3,$O$8:O294))</f>
        <v/>
      </c>
      <c r="C294" s="140"/>
      <c r="D294" s="141"/>
      <c r="E294" s="141"/>
      <c r="F294" s="141"/>
      <c r="G294" s="141"/>
      <c r="H294" s="87"/>
      <c r="I294" s="141"/>
      <c r="J294" s="169"/>
      <c r="K294" s="141" t="s">
        <v>550</v>
      </c>
      <c r="L294" s="141"/>
      <c r="M294" s="156"/>
      <c r="N294" s="156"/>
      <c r="O294" s="156"/>
      <c r="P294" s="156"/>
      <c r="Q294" s="156"/>
      <c r="R294" s="156"/>
      <c r="S294" s="156"/>
      <c r="T294" s="156"/>
      <c r="U294" s="156"/>
      <c r="V294" s="156"/>
      <c r="W294" s="190"/>
      <c r="X294" s="277"/>
      <c r="Y294" s="156"/>
      <c r="Z294" s="156"/>
      <c r="AA294" s="199"/>
      <c r="AB294" s="156"/>
      <c r="AC294" s="156"/>
      <c r="AD294" s="141"/>
    </row>
    <row r="295" spans="2:30" x14ac:dyDescent="0.2">
      <c r="B295" s="137" t="str">
        <f>IF(O295="","",SUBTOTAL(3,$O$8:O295))</f>
        <v/>
      </c>
      <c r="C295" s="143">
        <v>5</v>
      </c>
      <c r="D295" s="144" t="s">
        <v>102</v>
      </c>
      <c r="E295" s="122"/>
      <c r="F295" s="122"/>
      <c r="G295" s="122"/>
      <c r="H295" s="87"/>
      <c r="I295" s="169"/>
      <c r="J295" s="169"/>
      <c r="K295" s="144"/>
      <c r="L295" s="144"/>
      <c r="M295" s="157"/>
      <c r="N295" s="157"/>
      <c r="O295" s="157"/>
      <c r="P295" s="157"/>
      <c r="Q295" s="157"/>
      <c r="R295" s="157"/>
      <c r="S295" s="157"/>
      <c r="T295" s="157"/>
      <c r="U295" s="157"/>
      <c r="V295" s="157"/>
      <c r="W295" s="191"/>
      <c r="X295" s="278"/>
      <c r="Y295" s="157"/>
      <c r="Z295" s="157"/>
      <c r="AA295" s="200"/>
      <c r="AB295" s="157"/>
      <c r="AC295" s="157"/>
      <c r="AD295" s="144"/>
    </row>
    <row r="296" spans="2:30" ht="38.25" x14ac:dyDescent="0.2">
      <c r="B296" s="137">
        <f>IF(O296="","",SUBTOTAL(3,$O$8:O296))</f>
        <v>60</v>
      </c>
      <c r="C296" s="142"/>
      <c r="D296" s="87" t="s">
        <v>112</v>
      </c>
      <c r="E296" s="169" t="s">
        <v>334</v>
      </c>
      <c r="F296" s="169"/>
      <c r="G296" s="169" t="s">
        <v>49</v>
      </c>
      <c r="H296" s="87"/>
      <c r="I296" s="169">
        <v>132</v>
      </c>
      <c r="J296" s="169" t="s">
        <v>387</v>
      </c>
      <c r="K296" s="87" t="s">
        <v>556</v>
      </c>
      <c r="L296" s="87"/>
      <c r="M296" s="158">
        <v>28665</v>
      </c>
      <c r="N296" s="158">
        <f t="shared" si="6"/>
        <v>3783780</v>
      </c>
      <c r="O296" s="158">
        <f>+'[2]TH lop 6'!$E$127</f>
        <v>28665</v>
      </c>
      <c r="P296" s="158">
        <f>'[3]Lớp 6'!$I$281</f>
        <v>50000</v>
      </c>
      <c r="Q296" s="158"/>
      <c r="R296" s="158">
        <f>[4]L6!$I$264</f>
        <v>55000</v>
      </c>
      <c r="S296" s="158">
        <v>60000</v>
      </c>
      <c r="T296" s="158">
        <v>53000</v>
      </c>
      <c r="U296" s="158"/>
      <c r="V296" s="158"/>
      <c r="W296" s="192"/>
      <c r="X296" s="279"/>
      <c r="Y296" s="158">
        <v>76000</v>
      </c>
      <c r="Z296" s="158">
        <v>54000</v>
      </c>
      <c r="AA296" s="201"/>
      <c r="AB296" s="158">
        <f>O296</f>
        <v>28665</v>
      </c>
      <c r="AC296" s="158">
        <f>AB296*I296</f>
        <v>3783780</v>
      </c>
      <c r="AD296" s="87"/>
    </row>
    <row r="297" spans="2:30" ht="25.5" x14ac:dyDescent="0.2">
      <c r="B297" s="137">
        <f>IF(O297="","",SUBTOTAL(3,$O$8:O297))</f>
        <v>61</v>
      </c>
      <c r="C297" s="135"/>
      <c r="D297" s="136" t="s">
        <v>113</v>
      </c>
      <c r="E297" s="136" t="s">
        <v>334</v>
      </c>
      <c r="F297" s="136"/>
      <c r="G297" s="136" t="s">
        <v>49</v>
      </c>
      <c r="H297" s="87"/>
      <c r="I297" s="136">
        <v>130</v>
      </c>
      <c r="J297" s="169" t="s">
        <v>387</v>
      </c>
      <c r="K297" s="136" t="s">
        <v>557</v>
      </c>
      <c r="L297" s="136"/>
      <c r="M297" s="154">
        <v>50000</v>
      </c>
      <c r="N297" s="154">
        <f t="shared" si="6"/>
        <v>6500000</v>
      </c>
      <c r="O297" s="154">
        <f>+'[2]TH lop 6'!$F$128</f>
        <v>3984435</v>
      </c>
      <c r="P297" s="154">
        <f>'[3]Lớp 6'!$I$282</f>
        <v>50000</v>
      </c>
      <c r="Q297" s="154"/>
      <c r="R297" s="154">
        <f>[4]L6!$I$265</f>
        <v>55000</v>
      </c>
      <c r="S297" s="154">
        <v>60000</v>
      </c>
      <c r="T297" s="154">
        <v>53000</v>
      </c>
      <c r="U297" s="154"/>
      <c r="V297" s="154"/>
      <c r="W297" s="188"/>
      <c r="X297" s="275"/>
      <c r="Y297" s="154">
        <v>76000</v>
      </c>
      <c r="Z297" s="154">
        <v>54000</v>
      </c>
      <c r="AA297" s="197"/>
      <c r="AB297" s="154">
        <f>P297</f>
        <v>50000</v>
      </c>
      <c r="AC297" s="154">
        <f>AB297*I297</f>
        <v>6500000</v>
      </c>
      <c r="AD297" s="136"/>
    </row>
    <row r="298" spans="2:30" ht="25.5" x14ac:dyDescent="0.2">
      <c r="B298" s="137" t="str">
        <f>IF(O298="","",SUBTOTAL(3,$O$8:O298))</f>
        <v/>
      </c>
      <c r="C298" s="140"/>
      <c r="D298" s="141"/>
      <c r="E298" s="141"/>
      <c r="F298" s="141"/>
      <c r="G298" s="141"/>
      <c r="H298" s="87"/>
      <c r="I298" s="141"/>
      <c r="J298" s="169"/>
      <c r="K298" s="141" t="s">
        <v>558</v>
      </c>
      <c r="L298" s="141"/>
      <c r="M298" s="156"/>
      <c r="N298" s="156"/>
      <c r="O298" s="156"/>
      <c r="P298" s="156"/>
      <c r="Q298" s="156"/>
      <c r="R298" s="156"/>
      <c r="S298" s="156"/>
      <c r="T298" s="156"/>
      <c r="U298" s="156"/>
      <c r="V298" s="156"/>
      <c r="W298" s="190"/>
      <c r="X298" s="277"/>
      <c r="Y298" s="156"/>
      <c r="Z298" s="156"/>
      <c r="AA298" s="199"/>
      <c r="AB298" s="156"/>
      <c r="AC298" s="156"/>
      <c r="AD298" s="141"/>
    </row>
    <row r="299" spans="2:30" x14ac:dyDescent="0.2">
      <c r="B299" s="137" t="str">
        <f>IF(O299="","",SUBTOTAL(3,$O$8:O299))</f>
        <v/>
      </c>
      <c r="C299" s="143">
        <v>6</v>
      </c>
      <c r="D299" s="144" t="s">
        <v>114</v>
      </c>
      <c r="E299" s="122"/>
      <c r="F299" s="122"/>
      <c r="G299" s="122"/>
      <c r="H299" s="87"/>
      <c r="I299" s="169"/>
      <c r="J299" s="169"/>
      <c r="K299" s="144"/>
      <c r="L299" s="144"/>
      <c r="M299" s="157"/>
      <c r="N299" s="157"/>
      <c r="O299" s="157"/>
      <c r="P299" s="157"/>
      <c r="Q299" s="157"/>
      <c r="R299" s="157"/>
      <c r="S299" s="157"/>
      <c r="T299" s="157"/>
      <c r="U299" s="157"/>
      <c r="V299" s="157"/>
      <c r="W299" s="191"/>
      <c r="X299" s="278"/>
      <c r="Y299" s="157"/>
      <c r="Z299" s="157"/>
      <c r="AA299" s="200"/>
      <c r="AB299" s="157"/>
      <c r="AC299" s="157"/>
      <c r="AD299" s="144"/>
    </row>
    <row r="300" spans="2:30" ht="38.25" x14ac:dyDescent="0.2">
      <c r="B300" s="137">
        <f>IF(O300="","",SUBTOTAL(3,$O$8:O300))</f>
        <v>62</v>
      </c>
      <c r="C300" s="135"/>
      <c r="D300" s="136" t="s">
        <v>115</v>
      </c>
      <c r="E300" s="136" t="s">
        <v>334</v>
      </c>
      <c r="F300" s="136"/>
      <c r="G300" s="136" t="s">
        <v>49</v>
      </c>
      <c r="H300" s="87"/>
      <c r="I300" s="136">
        <v>129</v>
      </c>
      <c r="J300" s="169" t="s">
        <v>387</v>
      </c>
      <c r="K300" s="136" t="s">
        <v>559</v>
      </c>
      <c r="L300" s="136"/>
      <c r="M300" s="154">
        <v>28665</v>
      </c>
      <c r="N300" s="154">
        <f t="shared" si="6"/>
        <v>3697785</v>
      </c>
      <c r="O300" s="154">
        <f>+'[2]TH lop 6'!$E$130</f>
        <v>28665</v>
      </c>
      <c r="P300" s="154">
        <f>'[3]Lớp 6'!$I$285</f>
        <v>50000</v>
      </c>
      <c r="Q300" s="154"/>
      <c r="R300" s="154">
        <f>[4]L6!$I$268</f>
        <v>55000</v>
      </c>
      <c r="S300" s="154">
        <v>60000</v>
      </c>
      <c r="T300" s="154">
        <v>53000</v>
      </c>
      <c r="U300" s="154"/>
      <c r="V300" s="154"/>
      <c r="W300" s="188"/>
      <c r="X300" s="275"/>
      <c r="Y300" s="154">
        <v>76000</v>
      </c>
      <c r="Z300" s="154">
        <v>54000</v>
      </c>
      <c r="AA300" s="197"/>
      <c r="AB300" s="154">
        <f>O300</f>
        <v>28665</v>
      </c>
      <c r="AC300" s="154">
        <f>AB300*I300</f>
        <v>3697785</v>
      </c>
      <c r="AD300" s="136"/>
    </row>
    <row r="301" spans="2:30" ht="25.5" x14ac:dyDescent="0.2">
      <c r="B301" s="137" t="str">
        <f>IF(O301="","",SUBTOTAL(3,$O$8:O301))</f>
        <v/>
      </c>
      <c r="C301" s="140"/>
      <c r="D301" s="141"/>
      <c r="E301" s="141"/>
      <c r="F301" s="141"/>
      <c r="G301" s="141"/>
      <c r="H301" s="87"/>
      <c r="I301" s="141"/>
      <c r="J301" s="169"/>
      <c r="K301" s="141" t="s">
        <v>560</v>
      </c>
      <c r="L301" s="141"/>
      <c r="M301" s="156"/>
      <c r="N301" s="156"/>
      <c r="O301" s="156"/>
      <c r="P301" s="156"/>
      <c r="Q301" s="156"/>
      <c r="R301" s="156"/>
      <c r="S301" s="156"/>
      <c r="T301" s="156"/>
      <c r="U301" s="156"/>
      <c r="V301" s="156"/>
      <c r="W301" s="190"/>
      <c r="X301" s="277"/>
      <c r="Y301" s="156"/>
      <c r="Z301" s="156"/>
      <c r="AA301" s="199"/>
      <c r="AB301" s="156"/>
      <c r="AC301" s="156"/>
      <c r="AD301" s="141"/>
    </row>
    <row r="302" spans="2:30" x14ac:dyDescent="0.2">
      <c r="B302" s="137" t="str">
        <f>IF(O302="","",SUBTOTAL(3,$O$8:O302))</f>
        <v/>
      </c>
      <c r="C302" s="142"/>
      <c r="D302" s="144" t="s">
        <v>116</v>
      </c>
      <c r="E302" s="169"/>
      <c r="F302" s="169"/>
      <c r="G302" s="169"/>
      <c r="H302" s="87"/>
      <c r="I302" s="169"/>
      <c r="J302" s="169"/>
      <c r="K302" s="144"/>
      <c r="L302" s="144"/>
      <c r="M302" s="157"/>
      <c r="N302" s="157"/>
      <c r="O302" s="157"/>
      <c r="P302" s="157"/>
      <c r="Q302" s="157"/>
      <c r="R302" s="157"/>
      <c r="S302" s="157"/>
      <c r="T302" s="157"/>
      <c r="U302" s="157"/>
      <c r="V302" s="157"/>
      <c r="W302" s="191"/>
      <c r="X302" s="278"/>
      <c r="Y302" s="157"/>
      <c r="Z302" s="157"/>
      <c r="AA302" s="200"/>
      <c r="AB302" s="157"/>
      <c r="AC302" s="157"/>
      <c r="AD302" s="144"/>
    </row>
    <row r="303" spans="2:30" x14ac:dyDescent="0.2">
      <c r="B303" s="137" t="str">
        <f>IF(O303="","",SUBTOTAL(3,$O$8:O303))</f>
        <v/>
      </c>
      <c r="C303" s="143" t="s">
        <v>21</v>
      </c>
      <c r="D303" s="144" t="s">
        <v>2</v>
      </c>
      <c r="E303" s="122"/>
      <c r="F303" s="122"/>
      <c r="G303" s="122"/>
      <c r="H303" s="87"/>
      <c r="I303" s="169"/>
      <c r="J303" s="169"/>
      <c r="K303" s="144"/>
      <c r="L303" s="144"/>
      <c r="M303" s="157"/>
      <c r="N303" s="157"/>
      <c r="O303" s="157"/>
      <c r="P303" s="157"/>
      <c r="Q303" s="157"/>
      <c r="R303" s="157"/>
      <c r="S303" s="157"/>
      <c r="T303" s="157"/>
      <c r="U303" s="157"/>
      <c r="V303" s="157"/>
      <c r="W303" s="191"/>
      <c r="X303" s="278"/>
      <c r="Y303" s="157"/>
      <c r="Z303" s="157"/>
      <c r="AA303" s="200"/>
      <c r="AB303" s="157"/>
      <c r="AC303" s="157"/>
      <c r="AD303" s="144"/>
    </row>
    <row r="304" spans="2:30" ht="25.5" x14ac:dyDescent="0.2">
      <c r="B304" s="137">
        <f>IF(O304="","",SUBTOTAL(3,$O$8:O304))</f>
        <v>63</v>
      </c>
      <c r="C304" s="135"/>
      <c r="D304" s="136" t="s">
        <v>117</v>
      </c>
      <c r="E304" s="136" t="s">
        <v>334</v>
      </c>
      <c r="F304" s="136" t="s">
        <v>334</v>
      </c>
      <c r="G304" s="136" t="s">
        <v>19</v>
      </c>
      <c r="H304" s="87"/>
      <c r="I304" s="136">
        <v>679</v>
      </c>
      <c r="J304" s="169" t="s">
        <v>387</v>
      </c>
      <c r="K304" s="136" t="s">
        <v>561</v>
      </c>
      <c r="L304" s="136"/>
      <c r="M304" s="154">
        <v>1646400</v>
      </c>
      <c r="N304" s="154">
        <f t="shared" si="6"/>
        <v>1117905600</v>
      </c>
      <c r="O304" s="154">
        <f>+'[2]TH lop 6'!$E$133</f>
        <v>1646400</v>
      </c>
      <c r="P304" s="154"/>
      <c r="Q304" s="154">
        <v>1820000</v>
      </c>
      <c r="R304" s="154">
        <f>[4]L6!$I$272</f>
        <v>2100000</v>
      </c>
      <c r="S304" s="154"/>
      <c r="T304" s="154">
        <v>1709000</v>
      </c>
      <c r="U304" s="154"/>
      <c r="V304" s="154"/>
      <c r="W304" s="188"/>
      <c r="X304" s="275"/>
      <c r="Y304" s="154">
        <v>1565000</v>
      </c>
      <c r="Z304" s="154">
        <v>2770200</v>
      </c>
      <c r="AA304" s="197"/>
      <c r="AB304" s="154">
        <f>Y304</f>
        <v>1565000</v>
      </c>
      <c r="AC304" s="154">
        <f>AB304*I304</f>
        <v>1062635000</v>
      </c>
      <c r="AD304" s="136"/>
    </row>
    <row r="305" spans="2:30" ht="25.5" x14ac:dyDescent="0.2">
      <c r="B305" s="137" t="str">
        <f>IF(O305="","",SUBTOTAL(3,$O$8:O305))</f>
        <v/>
      </c>
      <c r="C305" s="138"/>
      <c r="D305" s="139"/>
      <c r="E305" s="139"/>
      <c r="F305" s="139"/>
      <c r="G305" s="139"/>
      <c r="H305" s="87"/>
      <c r="I305" s="139"/>
      <c r="J305" s="169"/>
      <c r="K305" s="139" t="s">
        <v>562</v>
      </c>
      <c r="L305" s="139"/>
      <c r="M305" s="155"/>
      <c r="N305" s="155"/>
      <c r="O305" s="155"/>
      <c r="P305" s="155"/>
      <c r="Q305" s="155"/>
      <c r="R305" s="155"/>
      <c r="S305" s="155"/>
      <c r="T305" s="155"/>
      <c r="U305" s="155"/>
      <c r="V305" s="155"/>
      <c r="W305" s="189"/>
      <c r="X305" s="276"/>
      <c r="Y305" s="155"/>
      <c r="Z305" s="155"/>
      <c r="AA305" s="198"/>
      <c r="AB305" s="155"/>
      <c r="AC305" s="155"/>
      <c r="AD305" s="139"/>
    </row>
    <row r="306" spans="2:30" ht="25.5" x14ac:dyDescent="0.2">
      <c r="B306" s="137" t="str">
        <f>IF(O306="","",SUBTOTAL(3,$O$8:O306))</f>
        <v/>
      </c>
      <c r="C306" s="140"/>
      <c r="D306" s="141"/>
      <c r="E306" s="141"/>
      <c r="F306" s="141"/>
      <c r="G306" s="141"/>
      <c r="H306" s="87"/>
      <c r="I306" s="141"/>
      <c r="J306" s="169"/>
      <c r="K306" s="141" t="s">
        <v>420</v>
      </c>
      <c r="L306" s="141"/>
      <c r="M306" s="156"/>
      <c r="N306" s="156"/>
      <c r="O306" s="156"/>
      <c r="P306" s="156"/>
      <c r="Q306" s="156"/>
      <c r="R306" s="156"/>
      <c r="S306" s="156"/>
      <c r="T306" s="156"/>
      <c r="U306" s="156"/>
      <c r="V306" s="156"/>
      <c r="W306" s="190"/>
      <c r="X306" s="277"/>
      <c r="Y306" s="156"/>
      <c r="Z306" s="156"/>
      <c r="AA306" s="199"/>
      <c r="AB306" s="156"/>
      <c r="AC306" s="156"/>
      <c r="AD306" s="141"/>
    </row>
    <row r="307" spans="2:30" ht="76.5" x14ac:dyDescent="0.2">
      <c r="B307" s="137">
        <f>IF(O307="","",SUBTOTAL(3,$O$8:O307))</f>
        <v>64</v>
      </c>
      <c r="C307" s="142"/>
      <c r="D307" s="87" t="s">
        <v>118</v>
      </c>
      <c r="E307" s="169" t="s">
        <v>334</v>
      </c>
      <c r="F307" s="169" t="s">
        <v>334</v>
      </c>
      <c r="G307" s="169" t="s">
        <v>12</v>
      </c>
      <c r="H307" s="87"/>
      <c r="I307" s="169">
        <v>651</v>
      </c>
      <c r="J307" s="169" t="s">
        <v>387</v>
      </c>
      <c r="K307" s="87" t="s">
        <v>563</v>
      </c>
      <c r="L307" s="87"/>
      <c r="M307" s="158">
        <v>866000</v>
      </c>
      <c r="N307" s="158">
        <f t="shared" si="6"/>
        <v>563766000</v>
      </c>
      <c r="O307" s="158">
        <f>+'[2]TH lop 6'!$E$134</f>
        <v>1617000</v>
      </c>
      <c r="P307" s="158"/>
      <c r="Q307" s="158">
        <v>866000</v>
      </c>
      <c r="R307" s="158">
        <f>[4]L6!$I$275</f>
        <v>1140000</v>
      </c>
      <c r="S307" s="158"/>
      <c r="T307" s="158">
        <v>1415000</v>
      </c>
      <c r="U307" s="158"/>
      <c r="V307" s="158"/>
      <c r="W307" s="192"/>
      <c r="X307" s="279"/>
      <c r="Y307" s="158">
        <v>905000</v>
      </c>
      <c r="Z307" s="158">
        <v>1440000</v>
      </c>
      <c r="AA307" s="201"/>
      <c r="AB307" s="158">
        <f>Q307</f>
        <v>866000</v>
      </c>
      <c r="AC307" s="158">
        <f>AB307*I307</f>
        <v>563766000</v>
      </c>
      <c r="AD307" s="87"/>
    </row>
    <row r="308" spans="2:30" ht="89.25" x14ac:dyDescent="0.2">
      <c r="B308" s="137">
        <f>IF(O308="","",SUBTOTAL(3,$O$8:O308))</f>
        <v>65</v>
      </c>
      <c r="C308" s="142"/>
      <c r="D308" s="87" t="s">
        <v>119</v>
      </c>
      <c r="E308" s="169" t="s">
        <v>334</v>
      </c>
      <c r="F308" s="169" t="s">
        <v>334</v>
      </c>
      <c r="G308" s="169" t="s">
        <v>19</v>
      </c>
      <c r="H308" s="87"/>
      <c r="I308" s="169">
        <v>279</v>
      </c>
      <c r="J308" s="169" t="s">
        <v>387</v>
      </c>
      <c r="K308" s="87" t="s">
        <v>564</v>
      </c>
      <c r="L308" s="87"/>
      <c r="M308" s="158">
        <v>1300000</v>
      </c>
      <c r="N308" s="158">
        <f t="shared" si="6"/>
        <v>362700000</v>
      </c>
      <c r="O308" s="158">
        <f>+'[2]TH lop 6'!E135</f>
        <v>1639050</v>
      </c>
      <c r="P308" s="158"/>
      <c r="Q308" s="158">
        <v>1300000</v>
      </c>
      <c r="R308" s="158">
        <f>[4]L6!$I$276</f>
        <v>1500000</v>
      </c>
      <c r="S308" s="158"/>
      <c r="T308" s="158">
        <v>1188000</v>
      </c>
      <c r="U308" s="158"/>
      <c r="V308" s="158"/>
      <c r="W308" s="192"/>
      <c r="X308" s="279"/>
      <c r="Y308" s="158">
        <v>1375000</v>
      </c>
      <c r="Z308" s="158">
        <v>1864800</v>
      </c>
      <c r="AA308" s="201"/>
      <c r="AB308" s="158">
        <f>T308</f>
        <v>1188000</v>
      </c>
      <c r="AC308" s="158">
        <f>AB308*I308</f>
        <v>331452000</v>
      </c>
      <c r="AD308" s="87"/>
    </row>
    <row r="309" spans="2:30" ht="13.15" customHeight="1" x14ac:dyDescent="0.2">
      <c r="B309" s="137">
        <f>IF(O309="","",SUBTOTAL(3,$O$8:O309))</f>
        <v>66</v>
      </c>
      <c r="C309" s="135"/>
      <c r="D309" s="136" t="s">
        <v>120</v>
      </c>
      <c r="E309" s="136" t="s">
        <v>334</v>
      </c>
      <c r="F309" s="136" t="s">
        <v>334</v>
      </c>
      <c r="G309" s="136" t="s">
        <v>19</v>
      </c>
      <c r="H309" s="87"/>
      <c r="I309" s="136">
        <v>646</v>
      </c>
      <c r="J309" s="169" t="s">
        <v>387</v>
      </c>
      <c r="K309" s="136" t="s">
        <v>565</v>
      </c>
      <c r="L309" s="136"/>
      <c r="M309" s="154">
        <v>99000</v>
      </c>
      <c r="N309" s="154">
        <f t="shared" si="6"/>
        <v>63954000</v>
      </c>
      <c r="O309" s="154">
        <f>+'[2]TH lop 6'!E136</f>
        <v>176400</v>
      </c>
      <c r="P309" s="154"/>
      <c r="Q309" s="154">
        <v>99000</v>
      </c>
      <c r="R309" s="154">
        <f>[4]L6!$I$277</f>
        <v>160000</v>
      </c>
      <c r="S309" s="154"/>
      <c r="T309" s="154">
        <v>95000</v>
      </c>
      <c r="U309" s="154">
        <v>80000</v>
      </c>
      <c r="V309" s="154"/>
      <c r="W309" s="188"/>
      <c r="X309" s="275"/>
      <c r="Y309" s="154">
        <v>79000</v>
      </c>
      <c r="Z309" s="154">
        <v>180000</v>
      </c>
      <c r="AA309" s="197"/>
      <c r="AB309" s="154">
        <f>Y309</f>
        <v>79000</v>
      </c>
      <c r="AC309" s="154">
        <f>AB309*I309</f>
        <v>51034000</v>
      </c>
      <c r="AD309" s="136"/>
    </row>
    <row r="310" spans="2:30" ht="25.5" x14ac:dyDescent="0.2">
      <c r="B310" s="137" t="str">
        <f>IF(O310="","",SUBTOTAL(3,$O$8:O310))</f>
        <v/>
      </c>
      <c r="C310" s="140"/>
      <c r="D310" s="141"/>
      <c r="E310" s="141"/>
      <c r="F310" s="141"/>
      <c r="G310" s="141"/>
      <c r="H310" s="87"/>
      <c r="I310" s="141"/>
      <c r="J310" s="169"/>
      <c r="K310" s="141" t="s">
        <v>420</v>
      </c>
      <c r="L310" s="141"/>
      <c r="M310" s="156"/>
      <c r="N310" s="156"/>
      <c r="O310" s="156"/>
      <c r="P310" s="156"/>
      <c r="Q310" s="156"/>
      <c r="R310" s="156"/>
      <c r="S310" s="156"/>
      <c r="T310" s="156"/>
      <c r="U310" s="156"/>
      <c r="V310" s="156"/>
      <c r="W310" s="190"/>
      <c r="X310" s="277"/>
      <c r="Y310" s="156"/>
      <c r="Z310" s="156"/>
      <c r="AA310" s="199"/>
      <c r="AB310" s="156"/>
      <c r="AC310" s="156"/>
      <c r="AD310" s="141"/>
    </row>
    <row r="311" spans="2:30" ht="51" x14ac:dyDescent="0.2">
      <c r="B311" s="137">
        <f>IF(O311="","",SUBTOTAL(3,$O$8:O311))</f>
        <v>67</v>
      </c>
      <c r="C311" s="142"/>
      <c r="D311" s="87" t="s">
        <v>121</v>
      </c>
      <c r="E311" s="169" t="s">
        <v>334</v>
      </c>
      <c r="F311" s="169" t="s">
        <v>334</v>
      </c>
      <c r="G311" s="169" t="s">
        <v>19</v>
      </c>
      <c r="H311" s="87"/>
      <c r="I311" s="169">
        <v>786</v>
      </c>
      <c r="J311" s="169" t="s">
        <v>387</v>
      </c>
      <c r="K311" s="87" t="s">
        <v>566</v>
      </c>
      <c r="L311" s="87"/>
      <c r="M311" s="158">
        <v>288000</v>
      </c>
      <c r="N311" s="158">
        <f t="shared" si="6"/>
        <v>226368000</v>
      </c>
      <c r="O311" s="158">
        <f>+'[2]TH lop 6'!E137</f>
        <v>661500</v>
      </c>
      <c r="P311" s="158"/>
      <c r="Q311" s="158">
        <v>288000</v>
      </c>
      <c r="R311" s="158">
        <f>+[4]L6!$I$279</f>
        <v>300000</v>
      </c>
      <c r="S311" s="158"/>
      <c r="T311" s="158">
        <v>314000</v>
      </c>
      <c r="U311" s="158"/>
      <c r="V311" s="158"/>
      <c r="W311" s="192"/>
      <c r="X311" s="279"/>
      <c r="Y311" s="158">
        <v>520000</v>
      </c>
      <c r="Z311" s="158">
        <v>485000</v>
      </c>
      <c r="AA311" s="201"/>
      <c r="AB311" s="158">
        <f>Q311</f>
        <v>288000</v>
      </c>
      <c r="AC311" s="158">
        <f t="shared" ref="AC311:AC320" si="7">AB311*I311</f>
        <v>226368000</v>
      </c>
      <c r="AD311" s="87"/>
    </row>
    <row r="312" spans="2:30" x14ac:dyDescent="0.2">
      <c r="B312" s="137">
        <f>IF(O312="","",SUBTOTAL(3,$O$8:O312))</f>
        <v>68</v>
      </c>
      <c r="C312" s="142"/>
      <c r="D312" s="87" t="s">
        <v>122</v>
      </c>
      <c r="E312" s="169" t="s">
        <v>334</v>
      </c>
      <c r="F312" s="169" t="s">
        <v>334</v>
      </c>
      <c r="G312" s="169" t="s">
        <v>123</v>
      </c>
      <c r="H312" s="87"/>
      <c r="I312" s="169">
        <v>746</v>
      </c>
      <c r="J312" s="169" t="s">
        <v>387</v>
      </c>
      <c r="K312" s="87" t="s">
        <v>567</v>
      </c>
      <c r="L312" s="87"/>
      <c r="M312" s="158">
        <v>263000</v>
      </c>
      <c r="N312" s="158">
        <f t="shared" si="6"/>
        <v>196198000</v>
      </c>
      <c r="O312" s="158">
        <f>+'[2]TH lop 6'!E138</f>
        <v>418950</v>
      </c>
      <c r="P312" s="158"/>
      <c r="Q312" s="158">
        <v>263000</v>
      </c>
      <c r="R312" s="158">
        <f>+[4]L6!$I$280</f>
        <v>320000</v>
      </c>
      <c r="S312" s="158"/>
      <c r="T312" s="158">
        <v>256000</v>
      </c>
      <c r="U312" s="158"/>
      <c r="V312" s="158"/>
      <c r="W312" s="192"/>
      <c r="X312" s="279"/>
      <c r="Y312" s="158">
        <v>370000</v>
      </c>
      <c r="Z312" s="158">
        <v>360000</v>
      </c>
      <c r="AA312" s="201"/>
      <c r="AB312" s="158">
        <f>T312</f>
        <v>256000</v>
      </c>
      <c r="AC312" s="158">
        <f t="shared" si="7"/>
        <v>190976000</v>
      </c>
      <c r="AD312" s="87"/>
    </row>
    <row r="313" spans="2:30" ht="51" x14ac:dyDescent="0.2">
      <c r="B313" s="137">
        <f>IF(O313="","",SUBTOTAL(3,$O$8:O313))</f>
        <v>69</v>
      </c>
      <c r="C313" s="142"/>
      <c r="D313" s="87" t="s">
        <v>124</v>
      </c>
      <c r="E313" s="169" t="s">
        <v>334</v>
      </c>
      <c r="F313" s="169" t="s">
        <v>334</v>
      </c>
      <c r="G313" s="169" t="s">
        <v>19</v>
      </c>
      <c r="H313" s="87"/>
      <c r="I313" s="169">
        <v>753</v>
      </c>
      <c r="J313" s="169" t="s">
        <v>387</v>
      </c>
      <c r="K313" s="87" t="s">
        <v>568</v>
      </c>
      <c r="L313" s="87"/>
      <c r="M313" s="158">
        <v>334000</v>
      </c>
      <c r="N313" s="158">
        <f t="shared" si="6"/>
        <v>251502000</v>
      </c>
      <c r="O313" s="158">
        <f>+'[2]TH lop 6'!E139</f>
        <v>499799.99999999994</v>
      </c>
      <c r="P313" s="158"/>
      <c r="Q313" s="158">
        <v>334000</v>
      </c>
      <c r="R313" s="158">
        <f>+[4]L6!$I$281</f>
        <v>550000</v>
      </c>
      <c r="S313" s="158"/>
      <c r="T313" s="158">
        <v>493000</v>
      </c>
      <c r="U313" s="158"/>
      <c r="V313" s="158"/>
      <c r="W313" s="192"/>
      <c r="X313" s="279"/>
      <c r="Y313" s="158">
        <v>495000</v>
      </c>
      <c r="Z313" s="158">
        <v>990000</v>
      </c>
      <c r="AA313" s="201"/>
      <c r="AB313" s="158">
        <f>Q313</f>
        <v>334000</v>
      </c>
      <c r="AC313" s="158">
        <f t="shared" si="7"/>
        <v>251502000</v>
      </c>
      <c r="AD313" s="87"/>
    </row>
    <row r="314" spans="2:30" ht="25.5" x14ac:dyDescent="0.2">
      <c r="B314" s="137">
        <f>IF(O314="","",SUBTOTAL(3,$O$8:O314))</f>
        <v>70</v>
      </c>
      <c r="C314" s="142"/>
      <c r="D314" s="87" t="s">
        <v>125</v>
      </c>
      <c r="E314" s="169" t="s">
        <v>334</v>
      </c>
      <c r="F314" s="169" t="s">
        <v>334</v>
      </c>
      <c r="G314" s="169" t="s">
        <v>12</v>
      </c>
      <c r="H314" s="87"/>
      <c r="I314" s="169">
        <v>689</v>
      </c>
      <c r="J314" s="169" t="s">
        <v>387</v>
      </c>
      <c r="K314" s="87" t="s">
        <v>569</v>
      </c>
      <c r="L314" s="87"/>
      <c r="M314" s="158">
        <v>248000</v>
      </c>
      <c r="N314" s="158">
        <f t="shared" si="6"/>
        <v>170872000</v>
      </c>
      <c r="O314" s="158">
        <f>+'[2]TH lop 6'!E140</f>
        <v>426300</v>
      </c>
      <c r="P314" s="158"/>
      <c r="Q314" s="158">
        <v>248000</v>
      </c>
      <c r="R314" s="158">
        <f>+[4]L6!$I$282</f>
        <v>350000</v>
      </c>
      <c r="S314" s="158"/>
      <c r="T314" s="158">
        <v>314000</v>
      </c>
      <c r="U314" s="158"/>
      <c r="V314" s="158"/>
      <c r="W314" s="192"/>
      <c r="X314" s="279"/>
      <c r="Y314" s="158">
        <v>395000</v>
      </c>
      <c r="Z314" s="158">
        <v>378000</v>
      </c>
      <c r="AA314" s="201"/>
      <c r="AB314" s="158">
        <f>Q314</f>
        <v>248000</v>
      </c>
      <c r="AC314" s="158">
        <f t="shared" si="7"/>
        <v>170872000</v>
      </c>
      <c r="AD314" s="87"/>
    </row>
    <row r="315" spans="2:30" x14ac:dyDescent="0.2">
      <c r="B315" s="137">
        <f>IF(O315="","",SUBTOTAL(3,$O$8:O315))</f>
        <v>71</v>
      </c>
      <c r="C315" s="142"/>
      <c r="D315" s="87" t="s">
        <v>126</v>
      </c>
      <c r="E315" s="169" t="s">
        <v>334</v>
      </c>
      <c r="F315" s="169" t="s">
        <v>334</v>
      </c>
      <c r="G315" s="169" t="s">
        <v>127</v>
      </c>
      <c r="H315" s="87"/>
      <c r="I315" s="169">
        <v>704</v>
      </c>
      <c r="J315" s="169" t="s">
        <v>387</v>
      </c>
      <c r="K315" s="87" t="s">
        <v>570</v>
      </c>
      <c r="L315" s="87"/>
      <c r="M315" s="158">
        <v>30000</v>
      </c>
      <c r="N315" s="158">
        <f t="shared" si="6"/>
        <v>21120000</v>
      </c>
      <c r="O315" s="158">
        <f>+'[2]TH lop 6'!E141</f>
        <v>169050</v>
      </c>
      <c r="P315" s="158"/>
      <c r="Q315" s="158">
        <v>30000</v>
      </c>
      <c r="R315" s="158">
        <f>+[4]L6!$I$283</f>
        <v>129700</v>
      </c>
      <c r="S315" s="158"/>
      <c r="T315" s="158">
        <v>90000</v>
      </c>
      <c r="U315" s="158"/>
      <c r="V315" s="158"/>
      <c r="W315" s="192"/>
      <c r="X315" s="279"/>
      <c r="Y315" s="158">
        <v>25000</v>
      </c>
      <c r="Z315" s="158">
        <v>184000</v>
      </c>
      <c r="AA315" s="201"/>
      <c r="AB315" s="158">
        <f>Y315</f>
        <v>25000</v>
      </c>
      <c r="AC315" s="158">
        <f t="shared" si="7"/>
        <v>17600000</v>
      </c>
      <c r="AD315" s="87"/>
    </row>
    <row r="316" spans="2:30" ht="38.25" x14ac:dyDescent="0.2">
      <c r="B316" s="137">
        <f>IF(O316="","",SUBTOTAL(3,$O$8:O316))</f>
        <v>72</v>
      </c>
      <c r="C316" s="142"/>
      <c r="D316" s="87" t="s">
        <v>128</v>
      </c>
      <c r="E316" s="169" t="s">
        <v>334</v>
      </c>
      <c r="F316" s="169" t="s">
        <v>334</v>
      </c>
      <c r="G316" s="169" t="s">
        <v>19</v>
      </c>
      <c r="H316" s="87"/>
      <c r="I316" s="169">
        <v>207</v>
      </c>
      <c r="J316" s="169" t="s">
        <v>387</v>
      </c>
      <c r="K316" s="87" t="s">
        <v>571</v>
      </c>
      <c r="L316" s="87"/>
      <c r="M316" s="158">
        <v>470000</v>
      </c>
      <c r="N316" s="158">
        <f t="shared" si="6"/>
        <v>97290000</v>
      </c>
      <c r="O316" s="158">
        <f>+'[2]TH lop 6'!E142</f>
        <v>793800</v>
      </c>
      <c r="P316" s="158"/>
      <c r="Q316" s="158">
        <v>470000</v>
      </c>
      <c r="R316" s="158">
        <f>[4]L6!$I$284</f>
        <v>500000</v>
      </c>
      <c r="S316" s="158"/>
      <c r="T316" s="158">
        <v>428000</v>
      </c>
      <c r="U316" s="158"/>
      <c r="V316" s="158"/>
      <c r="W316" s="192"/>
      <c r="X316" s="279"/>
      <c r="Y316" s="158">
        <v>360000</v>
      </c>
      <c r="Z316" s="158">
        <v>851400</v>
      </c>
      <c r="AA316" s="201"/>
      <c r="AB316" s="158">
        <f>Y316</f>
        <v>360000</v>
      </c>
      <c r="AC316" s="158">
        <f t="shared" si="7"/>
        <v>74520000</v>
      </c>
      <c r="AD316" s="87"/>
    </row>
    <row r="317" spans="2:30" ht="25.5" customHeight="1" x14ac:dyDescent="0.2">
      <c r="B317" s="137">
        <f>IF(O317="","",SUBTOTAL(3,$O$8:O317))</f>
        <v>73</v>
      </c>
      <c r="C317" s="142"/>
      <c r="D317" s="87" t="s">
        <v>129</v>
      </c>
      <c r="E317" s="169" t="s">
        <v>334</v>
      </c>
      <c r="F317" s="169" t="s">
        <v>334</v>
      </c>
      <c r="G317" s="169" t="s">
        <v>19</v>
      </c>
      <c r="H317" s="87"/>
      <c r="I317" s="169">
        <v>239</v>
      </c>
      <c r="J317" s="169" t="s">
        <v>387</v>
      </c>
      <c r="K317" s="87" t="s">
        <v>572</v>
      </c>
      <c r="L317" s="87"/>
      <c r="M317" s="158">
        <v>1361000</v>
      </c>
      <c r="N317" s="158">
        <f t="shared" si="6"/>
        <v>325279000</v>
      </c>
      <c r="O317" s="158">
        <f>+'[2]TH lop 6'!E143</f>
        <v>1624350</v>
      </c>
      <c r="P317" s="158"/>
      <c r="Q317" s="158">
        <v>1361000</v>
      </c>
      <c r="R317" s="158">
        <f>+[4]L6!$I$285</f>
        <v>2450000</v>
      </c>
      <c r="S317" s="158"/>
      <c r="T317" s="158">
        <v>949000</v>
      </c>
      <c r="U317" s="158"/>
      <c r="V317" s="158"/>
      <c r="W317" s="192"/>
      <c r="X317" s="279"/>
      <c r="Y317" s="158">
        <v>1080000</v>
      </c>
      <c r="Z317" s="158">
        <v>1782000</v>
      </c>
      <c r="AA317" s="201"/>
      <c r="AB317" s="158">
        <f>T317</f>
        <v>949000</v>
      </c>
      <c r="AC317" s="158">
        <f t="shared" si="7"/>
        <v>226811000</v>
      </c>
      <c r="AD317" s="87"/>
    </row>
    <row r="318" spans="2:30" ht="63.75" x14ac:dyDescent="0.2">
      <c r="B318" s="137">
        <f>IF(O318="","",SUBTOTAL(3,$O$8:O318))</f>
        <v>74</v>
      </c>
      <c r="C318" s="142"/>
      <c r="D318" s="87" t="s">
        <v>130</v>
      </c>
      <c r="E318" s="169" t="s">
        <v>334</v>
      </c>
      <c r="F318" s="169" t="s">
        <v>334</v>
      </c>
      <c r="G318" s="169" t="s">
        <v>19</v>
      </c>
      <c r="H318" s="87"/>
      <c r="I318" s="169">
        <v>465</v>
      </c>
      <c r="J318" s="169" t="s">
        <v>387</v>
      </c>
      <c r="K318" s="87" t="s">
        <v>573</v>
      </c>
      <c r="L318" s="87"/>
      <c r="M318" s="158">
        <v>198450</v>
      </c>
      <c r="N318" s="158">
        <f t="shared" si="6"/>
        <v>92279250</v>
      </c>
      <c r="O318" s="158">
        <f>+'[2]TH lop 6'!E144</f>
        <v>198450</v>
      </c>
      <c r="P318" s="158"/>
      <c r="Q318" s="158">
        <v>232000</v>
      </c>
      <c r="R318" s="158">
        <f>+[4]L6!$I$286</f>
        <v>2250000</v>
      </c>
      <c r="S318" s="158"/>
      <c r="T318" s="158">
        <v>105000</v>
      </c>
      <c r="U318" s="158"/>
      <c r="V318" s="158"/>
      <c r="W318" s="192"/>
      <c r="X318" s="279"/>
      <c r="Y318" s="158">
        <v>295000</v>
      </c>
      <c r="Z318" s="158">
        <v>1782000</v>
      </c>
      <c r="AA318" s="201"/>
      <c r="AB318" s="158">
        <f>T318</f>
        <v>105000</v>
      </c>
      <c r="AC318" s="158">
        <f t="shared" si="7"/>
        <v>48825000</v>
      </c>
      <c r="AD318" s="87"/>
    </row>
    <row r="319" spans="2:30" ht="76.5" x14ac:dyDescent="0.2">
      <c r="B319" s="137">
        <f>IF(O319="","",SUBTOTAL(3,$O$8:O319))</f>
        <v>75</v>
      </c>
      <c r="C319" s="142"/>
      <c r="D319" s="87" t="s">
        <v>131</v>
      </c>
      <c r="E319" s="169" t="s">
        <v>334</v>
      </c>
      <c r="F319" s="169" t="s">
        <v>334</v>
      </c>
      <c r="G319" s="169" t="s">
        <v>19</v>
      </c>
      <c r="H319" s="87"/>
      <c r="I319" s="169">
        <v>124</v>
      </c>
      <c r="J319" s="169" t="s">
        <v>387</v>
      </c>
      <c r="K319" s="87" t="s">
        <v>574</v>
      </c>
      <c r="L319" s="87"/>
      <c r="M319" s="158">
        <v>20000000</v>
      </c>
      <c r="N319" s="158">
        <f t="shared" si="6"/>
        <v>2480000000</v>
      </c>
      <c r="O319" s="158">
        <f>+'[2]TH lop 6'!E145</f>
        <v>20580000</v>
      </c>
      <c r="P319" s="158"/>
      <c r="Q319" s="158">
        <v>20000000</v>
      </c>
      <c r="R319" s="158">
        <f>+[4]L6!$I$287</f>
        <v>26250000</v>
      </c>
      <c r="S319" s="158"/>
      <c r="T319" s="158">
        <v>22563000</v>
      </c>
      <c r="U319" s="158"/>
      <c r="V319" s="158"/>
      <c r="W319" s="192"/>
      <c r="X319" s="279"/>
      <c r="Y319" s="158">
        <v>24750000</v>
      </c>
      <c r="Z319" s="158">
        <v>29610000</v>
      </c>
      <c r="AA319" s="201"/>
      <c r="AB319" s="158">
        <f>Q319</f>
        <v>20000000</v>
      </c>
      <c r="AC319" s="158">
        <f t="shared" si="7"/>
        <v>2480000000</v>
      </c>
      <c r="AD319" s="87"/>
    </row>
    <row r="320" spans="2:30" ht="13.15" customHeight="1" x14ac:dyDescent="0.2">
      <c r="B320" s="137">
        <f>IF(O320="","",SUBTOTAL(3,$O$8:O320))</f>
        <v>76</v>
      </c>
      <c r="C320" s="135"/>
      <c r="D320" s="136" t="s">
        <v>132</v>
      </c>
      <c r="E320" s="136" t="s">
        <v>334</v>
      </c>
      <c r="F320" s="136" t="s">
        <v>334</v>
      </c>
      <c r="G320" s="136" t="s">
        <v>19</v>
      </c>
      <c r="H320" s="87"/>
      <c r="I320" s="136">
        <v>239</v>
      </c>
      <c r="J320" s="169" t="s">
        <v>387</v>
      </c>
      <c r="K320" s="136" t="s">
        <v>575</v>
      </c>
      <c r="L320" s="136"/>
      <c r="M320" s="154">
        <v>200000</v>
      </c>
      <c r="N320" s="154">
        <f t="shared" si="6"/>
        <v>47800000</v>
      </c>
      <c r="O320" s="154">
        <f>+'[2]TH lop 6'!E146</f>
        <v>2940000</v>
      </c>
      <c r="P320" s="154"/>
      <c r="Q320" s="154">
        <v>2068000</v>
      </c>
      <c r="R320" s="154">
        <f>+[4]L6!$I$288</f>
        <v>200000</v>
      </c>
      <c r="S320" s="154"/>
      <c r="T320" s="154">
        <v>1928000</v>
      </c>
      <c r="U320" s="154"/>
      <c r="V320" s="154"/>
      <c r="W320" s="188"/>
      <c r="X320" s="275"/>
      <c r="Y320" s="154">
        <v>5940000</v>
      </c>
      <c r="Z320" s="154">
        <v>2950000</v>
      </c>
      <c r="AA320" s="197"/>
      <c r="AB320" s="154">
        <f>R320</f>
        <v>200000</v>
      </c>
      <c r="AC320" s="154">
        <f t="shared" si="7"/>
        <v>47800000</v>
      </c>
      <c r="AD320" s="136"/>
    </row>
    <row r="321" spans="2:30" x14ac:dyDescent="0.2">
      <c r="B321" s="137" t="str">
        <f>IF(O321="","",SUBTOTAL(3,$O$8:O321))</f>
        <v/>
      </c>
      <c r="C321" s="140"/>
      <c r="D321" s="141"/>
      <c r="E321" s="141"/>
      <c r="F321" s="141"/>
      <c r="G321" s="141"/>
      <c r="H321" s="87"/>
      <c r="I321" s="141"/>
      <c r="J321" s="169"/>
      <c r="K321" s="141" t="s">
        <v>576</v>
      </c>
      <c r="L321" s="141"/>
      <c r="M321" s="156"/>
      <c r="N321" s="156"/>
      <c r="O321" s="156"/>
      <c r="P321" s="156"/>
      <c r="Q321" s="156"/>
      <c r="R321" s="156"/>
      <c r="S321" s="156"/>
      <c r="T321" s="156"/>
      <c r="U321" s="156"/>
      <c r="V321" s="156"/>
      <c r="W321" s="190"/>
      <c r="X321" s="277"/>
      <c r="Y321" s="156"/>
      <c r="Z321" s="156"/>
      <c r="AA321" s="199"/>
      <c r="AB321" s="156"/>
      <c r="AC321" s="156"/>
      <c r="AD321" s="141"/>
    </row>
    <row r="322" spans="2:30" ht="13.15" customHeight="1" x14ac:dyDescent="0.2">
      <c r="B322" s="137">
        <f>IF(O322="","",SUBTOTAL(3,$O$8:O322))</f>
        <v>77</v>
      </c>
      <c r="C322" s="135"/>
      <c r="D322" s="136" t="s">
        <v>133</v>
      </c>
      <c r="E322" s="136" t="s">
        <v>334</v>
      </c>
      <c r="F322" s="136" t="s">
        <v>334</v>
      </c>
      <c r="G322" s="136" t="s">
        <v>19</v>
      </c>
      <c r="H322" s="87"/>
      <c r="I322" s="136">
        <v>233</v>
      </c>
      <c r="J322" s="169" t="s">
        <v>387</v>
      </c>
      <c r="K322" s="136" t="s">
        <v>577</v>
      </c>
      <c r="L322" s="136"/>
      <c r="M322" s="154">
        <v>200000</v>
      </c>
      <c r="N322" s="154">
        <f t="shared" si="6"/>
        <v>46600000</v>
      </c>
      <c r="O322" s="154">
        <f>+'[2]TH lop 6'!$E$147</f>
        <v>2940000</v>
      </c>
      <c r="P322" s="154"/>
      <c r="Q322" s="154">
        <v>2068000</v>
      </c>
      <c r="R322" s="154">
        <f>+[4]L6!$I$290</f>
        <v>200000</v>
      </c>
      <c r="S322" s="154"/>
      <c r="T322" s="154">
        <v>1823000</v>
      </c>
      <c r="U322" s="154"/>
      <c r="V322" s="154"/>
      <c r="W322" s="188"/>
      <c r="X322" s="275"/>
      <c r="Y322" s="154">
        <v>5940000</v>
      </c>
      <c r="Z322" s="154">
        <v>2950000</v>
      </c>
      <c r="AA322" s="197"/>
      <c r="AB322" s="154">
        <f>R322</f>
        <v>200000</v>
      </c>
      <c r="AC322" s="154">
        <f>AB322*I322</f>
        <v>46600000</v>
      </c>
      <c r="AD322" s="136"/>
    </row>
    <row r="323" spans="2:30" x14ac:dyDescent="0.2">
      <c r="B323" s="137" t="str">
        <f>IF(O323="","",SUBTOTAL(3,$O$8:O323))</f>
        <v/>
      </c>
      <c r="C323" s="140"/>
      <c r="D323" s="141"/>
      <c r="E323" s="141"/>
      <c r="F323" s="141"/>
      <c r="G323" s="141"/>
      <c r="H323" s="87"/>
      <c r="I323" s="141"/>
      <c r="J323" s="169"/>
      <c r="K323" s="141" t="s">
        <v>578</v>
      </c>
      <c r="L323" s="141"/>
      <c r="M323" s="156"/>
      <c r="N323" s="156"/>
      <c r="O323" s="156"/>
      <c r="P323" s="156"/>
      <c r="Q323" s="156"/>
      <c r="R323" s="156"/>
      <c r="S323" s="156"/>
      <c r="T323" s="156"/>
      <c r="U323" s="156"/>
      <c r="V323" s="156"/>
      <c r="W323" s="190"/>
      <c r="X323" s="277"/>
      <c r="Y323" s="156"/>
      <c r="Z323" s="156"/>
      <c r="AA323" s="199"/>
      <c r="AB323" s="156"/>
      <c r="AC323" s="156"/>
      <c r="AD323" s="141"/>
    </row>
    <row r="324" spans="2:30" ht="25.5" x14ac:dyDescent="0.2">
      <c r="B324" s="137">
        <f>IF(O324="","",SUBTOTAL(3,$O$8:O324))</f>
        <v>78</v>
      </c>
      <c r="C324" s="135"/>
      <c r="D324" s="136" t="s">
        <v>134</v>
      </c>
      <c r="E324" s="136" t="s">
        <v>334</v>
      </c>
      <c r="F324" s="136" t="s">
        <v>334</v>
      </c>
      <c r="G324" s="136" t="s">
        <v>19</v>
      </c>
      <c r="H324" s="87"/>
      <c r="I324" s="136">
        <v>238</v>
      </c>
      <c r="J324" s="169" t="s">
        <v>387</v>
      </c>
      <c r="K324" s="136" t="s">
        <v>579</v>
      </c>
      <c r="L324" s="136"/>
      <c r="M324" s="154">
        <v>42000</v>
      </c>
      <c r="N324" s="154">
        <f t="shared" si="6"/>
        <v>9996000</v>
      </c>
      <c r="O324" s="154">
        <f>+'[2]TH lop 6'!$E$148</f>
        <v>2352000</v>
      </c>
      <c r="P324" s="154"/>
      <c r="Q324" s="154">
        <v>42000</v>
      </c>
      <c r="R324" s="154">
        <f>+[4]L6!$I$292</f>
        <v>300000</v>
      </c>
      <c r="S324" s="154">
        <v>2400000</v>
      </c>
      <c r="T324" s="154">
        <v>1815000</v>
      </c>
      <c r="U324" s="154"/>
      <c r="V324" s="154"/>
      <c r="W324" s="188"/>
      <c r="X324" s="275"/>
      <c r="Y324" s="154">
        <v>3030000</v>
      </c>
      <c r="Z324" s="154">
        <v>2659200</v>
      </c>
      <c r="AA324" s="197"/>
      <c r="AB324" s="154">
        <f>Q324</f>
        <v>42000</v>
      </c>
      <c r="AC324" s="154">
        <f>AB324*I324</f>
        <v>9996000</v>
      </c>
      <c r="AD324" s="136"/>
    </row>
    <row r="325" spans="2:30" ht="25.5" x14ac:dyDescent="0.2">
      <c r="B325" s="137" t="str">
        <f>IF(O325="","",SUBTOTAL(3,$O$8:O325))</f>
        <v/>
      </c>
      <c r="C325" s="138"/>
      <c r="D325" s="139"/>
      <c r="E325" s="139"/>
      <c r="F325" s="139"/>
      <c r="G325" s="139"/>
      <c r="H325" s="87"/>
      <c r="I325" s="139"/>
      <c r="J325" s="169"/>
      <c r="K325" s="139" t="s">
        <v>580</v>
      </c>
      <c r="L325" s="139"/>
      <c r="M325" s="155"/>
      <c r="N325" s="155"/>
      <c r="O325" s="155"/>
      <c r="P325" s="155"/>
      <c r="Q325" s="155"/>
      <c r="R325" s="155"/>
      <c r="S325" s="155"/>
      <c r="T325" s="155"/>
      <c r="U325" s="155"/>
      <c r="V325" s="155"/>
      <c r="W325" s="189"/>
      <c r="X325" s="276"/>
      <c r="Y325" s="155"/>
      <c r="Z325" s="155"/>
      <c r="AA325" s="198"/>
      <c r="AB325" s="155"/>
      <c r="AC325" s="155"/>
      <c r="AD325" s="139"/>
    </row>
    <row r="326" spans="2:30" x14ac:dyDescent="0.2">
      <c r="B326" s="137" t="str">
        <f>IF(O326="","",SUBTOTAL(3,$O$8:O326))</f>
        <v/>
      </c>
      <c r="C326" s="138"/>
      <c r="D326" s="139"/>
      <c r="E326" s="139"/>
      <c r="F326" s="139"/>
      <c r="G326" s="139"/>
      <c r="H326" s="87"/>
      <c r="I326" s="139"/>
      <c r="J326" s="169"/>
      <c r="K326" s="139" t="s">
        <v>581</v>
      </c>
      <c r="L326" s="139"/>
      <c r="M326" s="155"/>
      <c r="N326" s="155"/>
      <c r="O326" s="155"/>
      <c r="P326" s="155"/>
      <c r="Q326" s="155"/>
      <c r="R326" s="155"/>
      <c r="S326" s="155"/>
      <c r="T326" s="155"/>
      <c r="U326" s="155"/>
      <c r="V326" s="155"/>
      <c r="W326" s="189"/>
      <c r="X326" s="276"/>
      <c r="Y326" s="155"/>
      <c r="Z326" s="155"/>
      <c r="AA326" s="198"/>
      <c r="AB326" s="155"/>
      <c r="AC326" s="155"/>
      <c r="AD326" s="139"/>
    </row>
    <row r="327" spans="2:30" ht="25.5" x14ac:dyDescent="0.2">
      <c r="B327" s="137" t="str">
        <f>IF(O327="","",SUBTOTAL(3,$O$8:O327))</f>
        <v/>
      </c>
      <c r="C327" s="140"/>
      <c r="D327" s="141"/>
      <c r="E327" s="141"/>
      <c r="F327" s="141"/>
      <c r="G327" s="141"/>
      <c r="H327" s="87"/>
      <c r="I327" s="141"/>
      <c r="J327" s="169"/>
      <c r="K327" s="141" t="s">
        <v>420</v>
      </c>
      <c r="L327" s="141"/>
      <c r="M327" s="156"/>
      <c r="N327" s="156"/>
      <c r="O327" s="156"/>
      <c r="P327" s="156"/>
      <c r="Q327" s="156"/>
      <c r="R327" s="156"/>
      <c r="S327" s="156"/>
      <c r="T327" s="156"/>
      <c r="U327" s="156"/>
      <c r="V327" s="156"/>
      <c r="W327" s="190"/>
      <c r="X327" s="277"/>
      <c r="Y327" s="156"/>
      <c r="Z327" s="156"/>
      <c r="AA327" s="199"/>
      <c r="AB327" s="156"/>
      <c r="AC327" s="156"/>
      <c r="AD327" s="141"/>
    </row>
    <row r="328" spans="2:30" ht="38.25" x14ac:dyDescent="0.2">
      <c r="B328" s="137">
        <f>IF(O328="","",SUBTOTAL(3,$O$8:O328))</f>
        <v>79</v>
      </c>
      <c r="C328" s="135"/>
      <c r="D328" s="136" t="s">
        <v>135</v>
      </c>
      <c r="E328" s="136" t="s">
        <v>334</v>
      </c>
      <c r="F328" s="136" t="s">
        <v>334</v>
      </c>
      <c r="G328" s="136" t="s">
        <v>19</v>
      </c>
      <c r="H328" s="87"/>
      <c r="I328" s="136">
        <v>257</v>
      </c>
      <c r="J328" s="169" t="s">
        <v>387</v>
      </c>
      <c r="K328" s="136" t="s">
        <v>582</v>
      </c>
      <c r="L328" s="136"/>
      <c r="M328" s="154">
        <v>438480</v>
      </c>
      <c r="N328" s="154">
        <f t="shared" si="6"/>
        <v>112689360</v>
      </c>
      <c r="O328" s="154">
        <f>+'[2]TH lop 6'!$E$149</f>
        <v>438480</v>
      </c>
      <c r="P328" s="154"/>
      <c r="Q328" s="154"/>
      <c r="R328" s="154">
        <f>+[4]L6!$I$296</f>
        <v>640000</v>
      </c>
      <c r="S328" s="154"/>
      <c r="T328" s="154">
        <v>318000</v>
      </c>
      <c r="U328" s="154"/>
      <c r="V328" s="154"/>
      <c r="W328" s="188"/>
      <c r="X328" s="275"/>
      <c r="Y328" s="154">
        <v>330000</v>
      </c>
      <c r="Z328" s="154">
        <v>558000</v>
      </c>
      <c r="AA328" s="197" t="s">
        <v>1289</v>
      </c>
      <c r="AB328" s="154">
        <f>T328</f>
        <v>318000</v>
      </c>
      <c r="AC328" s="154">
        <f>AB328*I328</f>
        <v>81726000</v>
      </c>
      <c r="AD328" s="136"/>
    </row>
    <row r="329" spans="2:30" ht="25.5" x14ac:dyDescent="0.2">
      <c r="B329" s="137" t="str">
        <f>IF(O329="","",SUBTOTAL(3,$O$8:O329))</f>
        <v/>
      </c>
      <c r="C329" s="140"/>
      <c r="D329" s="141"/>
      <c r="E329" s="141"/>
      <c r="F329" s="141"/>
      <c r="G329" s="141"/>
      <c r="H329" s="87"/>
      <c r="I329" s="141"/>
      <c r="J329" s="169"/>
      <c r="K329" s="141" t="s">
        <v>583</v>
      </c>
      <c r="L329" s="141"/>
      <c r="M329" s="156"/>
      <c r="N329" s="156"/>
      <c r="O329" s="156"/>
      <c r="P329" s="156"/>
      <c r="Q329" s="156"/>
      <c r="R329" s="156"/>
      <c r="S329" s="156"/>
      <c r="T329" s="156"/>
      <c r="U329" s="156"/>
      <c r="V329" s="156"/>
      <c r="W329" s="190"/>
      <c r="X329" s="277"/>
      <c r="Y329" s="156"/>
      <c r="Z329" s="156"/>
      <c r="AA329" s="199"/>
      <c r="AB329" s="156"/>
      <c r="AC329" s="156"/>
      <c r="AD329" s="141"/>
    </row>
    <row r="330" spans="2:30" ht="38.25" x14ac:dyDescent="0.2">
      <c r="B330" s="137">
        <f>IF(O330="","",SUBTOTAL(3,$O$8:O330))</f>
        <v>80</v>
      </c>
      <c r="C330" s="142"/>
      <c r="D330" s="87" t="s">
        <v>136</v>
      </c>
      <c r="E330" s="169" t="s">
        <v>334</v>
      </c>
      <c r="F330" s="169" t="s">
        <v>334</v>
      </c>
      <c r="G330" s="169" t="s">
        <v>12</v>
      </c>
      <c r="H330" s="87"/>
      <c r="I330" s="169">
        <v>705</v>
      </c>
      <c r="J330" s="169" t="s">
        <v>387</v>
      </c>
      <c r="K330" s="87" t="s">
        <v>584</v>
      </c>
      <c r="L330" s="87"/>
      <c r="M330" s="158">
        <v>157000</v>
      </c>
      <c r="N330" s="158">
        <f t="shared" ref="N330:N392" si="8">I330*M330</f>
        <v>110685000</v>
      </c>
      <c r="O330" s="158">
        <f>+'[2]TH lop 6'!$E$150</f>
        <v>169050</v>
      </c>
      <c r="P330" s="158"/>
      <c r="Q330" s="158">
        <v>157000</v>
      </c>
      <c r="R330" s="158">
        <f>+[4]L6!$I$298</f>
        <v>214200</v>
      </c>
      <c r="S330" s="158"/>
      <c r="T330" s="158">
        <v>83000</v>
      </c>
      <c r="U330" s="158"/>
      <c r="V330" s="158"/>
      <c r="W330" s="192"/>
      <c r="X330" s="279"/>
      <c r="Y330" s="158">
        <v>245000</v>
      </c>
      <c r="Z330" s="158">
        <v>302400</v>
      </c>
      <c r="AA330" s="201"/>
      <c r="AB330" s="158">
        <f>T330</f>
        <v>83000</v>
      </c>
      <c r="AC330" s="158">
        <f>AB330*I330</f>
        <v>58515000</v>
      </c>
      <c r="AD330" s="87"/>
    </row>
    <row r="331" spans="2:30" x14ac:dyDescent="0.2">
      <c r="B331" s="137">
        <f>IF(O331="","",SUBTOTAL(3,$O$8:O331))</f>
        <v>81</v>
      </c>
      <c r="C331" s="142"/>
      <c r="D331" s="87" t="s">
        <v>137</v>
      </c>
      <c r="E331" s="169" t="s">
        <v>334</v>
      </c>
      <c r="F331" s="169" t="s">
        <v>334</v>
      </c>
      <c r="G331" s="169" t="s">
        <v>19</v>
      </c>
      <c r="H331" s="87"/>
      <c r="I331" s="169">
        <v>697</v>
      </c>
      <c r="J331" s="169" t="s">
        <v>387</v>
      </c>
      <c r="K331" s="87" t="s">
        <v>585</v>
      </c>
      <c r="L331" s="87"/>
      <c r="M331" s="158">
        <v>73000</v>
      </c>
      <c r="N331" s="158">
        <f t="shared" si="8"/>
        <v>50881000</v>
      </c>
      <c r="O331" s="158">
        <f>+'[2]TH lop 6'!$E$151</f>
        <v>117599.99999999999</v>
      </c>
      <c r="P331" s="158"/>
      <c r="Q331" s="158">
        <v>73000</v>
      </c>
      <c r="R331" s="158">
        <f>+[4]L6!$I$299</f>
        <v>105000</v>
      </c>
      <c r="S331" s="158"/>
      <c r="T331" s="158">
        <v>100000</v>
      </c>
      <c r="U331" s="158"/>
      <c r="V331" s="158"/>
      <c r="W331" s="192"/>
      <c r="X331" s="279"/>
      <c r="Y331" s="158">
        <v>140000</v>
      </c>
      <c r="Z331" s="158">
        <v>130000</v>
      </c>
      <c r="AA331" s="201"/>
      <c r="AB331" s="158">
        <f>Q331</f>
        <v>73000</v>
      </c>
      <c r="AC331" s="158">
        <f>AB331*I331</f>
        <v>50881000</v>
      </c>
      <c r="AD331" s="87"/>
    </row>
    <row r="332" spans="2:30" ht="13.15" customHeight="1" x14ac:dyDescent="0.2">
      <c r="B332" s="137">
        <f>IF(O332="","",SUBTOTAL(3,$O$8:O332))</f>
        <v>82</v>
      </c>
      <c r="C332" s="135"/>
      <c r="D332" s="136" t="s">
        <v>138</v>
      </c>
      <c r="E332" s="136" t="s">
        <v>334</v>
      </c>
      <c r="F332" s="136" t="s">
        <v>334</v>
      </c>
      <c r="G332" s="136" t="s">
        <v>19</v>
      </c>
      <c r="H332" s="87"/>
      <c r="I332" s="136">
        <v>662</v>
      </c>
      <c r="J332" s="169" t="s">
        <v>387</v>
      </c>
      <c r="K332" s="136" t="s">
        <v>586</v>
      </c>
      <c r="L332" s="136"/>
      <c r="M332" s="154">
        <v>164000</v>
      </c>
      <c r="N332" s="154">
        <f t="shared" si="8"/>
        <v>108568000</v>
      </c>
      <c r="O332" s="154">
        <f>+'[2]TH lop 6'!$E$152</f>
        <v>291060</v>
      </c>
      <c r="P332" s="154"/>
      <c r="Q332" s="154">
        <v>173000</v>
      </c>
      <c r="R332" s="154">
        <f>+[4]L6!$I$300</f>
        <v>164000</v>
      </c>
      <c r="S332" s="154">
        <v>105000</v>
      </c>
      <c r="T332" s="154">
        <v>156000</v>
      </c>
      <c r="U332" s="154"/>
      <c r="V332" s="154"/>
      <c r="W332" s="188"/>
      <c r="X332" s="275"/>
      <c r="Y332" s="154"/>
      <c r="Z332" s="154">
        <v>212500</v>
      </c>
      <c r="AA332" s="197"/>
      <c r="AB332" s="154">
        <f>S332</f>
        <v>105000</v>
      </c>
      <c r="AC332" s="154">
        <f>AB332*I332</f>
        <v>69510000</v>
      </c>
      <c r="AD332" s="136"/>
    </row>
    <row r="333" spans="2:30" ht="25.5" x14ac:dyDescent="0.2">
      <c r="B333" s="137" t="str">
        <f>IF(O333="","",SUBTOTAL(3,$O$8:O333))</f>
        <v/>
      </c>
      <c r="C333" s="140"/>
      <c r="D333" s="141"/>
      <c r="E333" s="141"/>
      <c r="F333" s="141"/>
      <c r="G333" s="141"/>
      <c r="H333" s="87"/>
      <c r="I333" s="141"/>
      <c r="J333" s="169"/>
      <c r="K333" s="141" t="s">
        <v>494</v>
      </c>
      <c r="L333" s="141"/>
      <c r="M333" s="156"/>
      <c r="N333" s="156"/>
      <c r="O333" s="156"/>
      <c r="P333" s="156"/>
      <c r="Q333" s="156"/>
      <c r="R333" s="156"/>
      <c r="S333" s="156"/>
      <c r="T333" s="156"/>
      <c r="U333" s="156"/>
      <c r="V333" s="156"/>
      <c r="W333" s="190"/>
      <c r="X333" s="277"/>
      <c r="Y333" s="156"/>
      <c r="Z333" s="156"/>
      <c r="AA333" s="199"/>
      <c r="AB333" s="156"/>
      <c r="AC333" s="156"/>
      <c r="AD333" s="141"/>
    </row>
    <row r="334" spans="2:30" ht="38.25" x14ac:dyDescent="0.2">
      <c r="B334" s="137">
        <f>IF(O334="","",SUBTOTAL(3,$O$8:O334))</f>
        <v>83</v>
      </c>
      <c r="C334" s="142"/>
      <c r="D334" s="87" t="s">
        <v>139</v>
      </c>
      <c r="E334" s="169" t="s">
        <v>334</v>
      </c>
      <c r="F334" s="169" t="s">
        <v>334</v>
      </c>
      <c r="G334" s="169" t="s">
        <v>19</v>
      </c>
      <c r="H334" s="87"/>
      <c r="I334" s="169">
        <v>672</v>
      </c>
      <c r="J334" s="169" t="s">
        <v>387</v>
      </c>
      <c r="K334" s="87" t="s">
        <v>587</v>
      </c>
      <c r="L334" s="87"/>
      <c r="M334" s="158">
        <v>260000</v>
      </c>
      <c r="N334" s="158">
        <f t="shared" si="8"/>
        <v>174720000</v>
      </c>
      <c r="O334" s="158">
        <f>+'[2]TH lop 6'!E153</f>
        <v>463049.99999999994</v>
      </c>
      <c r="P334" s="158"/>
      <c r="Q334" s="158">
        <v>285000</v>
      </c>
      <c r="R334" s="158">
        <f>+[4]L6!$I$302</f>
        <v>260000</v>
      </c>
      <c r="S334" s="158"/>
      <c r="T334" s="158">
        <v>247000</v>
      </c>
      <c r="U334" s="158"/>
      <c r="V334" s="158"/>
      <c r="W334" s="192"/>
      <c r="X334" s="279"/>
      <c r="Y334" s="158">
        <v>245000</v>
      </c>
      <c r="Z334" s="158">
        <v>436800</v>
      </c>
      <c r="AA334" s="201"/>
      <c r="AB334" s="158">
        <f>T334</f>
        <v>247000</v>
      </c>
      <c r="AC334" s="158">
        <f t="shared" ref="AC334:AC339" si="9">AB334*I334</f>
        <v>165984000</v>
      </c>
      <c r="AD334" s="87"/>
    </row>
    <row r="335" spans="2:30" ht="25.5" customHeight="1" x14ac:dyDescent="0.2">
      <c r="B335" s="137">
        <f>IF(O335="","",SUBTOTAL(3,$O$8:O335))</f>
        <v>84</v>
      </c>
      <c r="C335" s="142"/>
      <c r="D335" s="87" t="s">
        <v>140</v>
      </c>
      <c r="E335" s="169" t="s">
        <v>334</v>
      </c>
      <c r="F335" s="169" t="s">
        <v>334</v>
      </c>
      <c r="G335" s="169" t="s">
        <v>19</v>
      </c>
      <c r="H335" s="87"/>
      <c r="I335" s="169">
        <v>598</v>
      </c>
      <c r="J335" s="169" t="s">
        <v>387</v>
      </c>
      <c r="K335" s="87" t="s">
        <v>588</v>
      </c>
      <c r="L335" s="87"/>
      <c r="M335" s="158">
        <v>238000</v>
      </c>
      <c r="N335" s="158">
        <f t="shared" si="8"/>
        <v>142324000</v>
      </c>
      <c r="O335" s="158">
        <f>+'[2]TH lop 6'!E154</f>
        <v>367500</v>
      </c>
      <c r="P335" s="158"/>
      <c r="Q335" s="158">
        <v>238000</v>
      </c>
      <c r="R335" s="158">
        <f>+[4]L6!$I$303</f>
        <v>285600</v>
      </c>
      <c r="S335" s="158"/>
      <c r="T335" s="158">
        <v>199000</v>
      </c>
      <c r="U335" s="158"/>
      <c r="V335" s="158"/>
      <c r="W335" s="192"/>
      <c r="X335" s="279"/>
      <c r="Y335" s="158">
        <v>245000</v>
      </c>
      <c r="Z335" s="158">
        <v>336000</v>
      </c>
      <c r="AA335" s="201"/>
      <c r="AB335" s="158">
        <f>T335</f>
        <v>199000</v>
      </c>
      <c r="AC335" s="158">
        <f t="shared" si="9"/>
        <v>119002000</v>
      </c>
      <c r="AD335" s="87"/>
    </row>
    <row r="336" spans="2:30" ht="38.25" x14ac:dyDescent="0.2">
      <c r="B336" s="137">
        <f>IF(O336="","",SUBTOTAL(3,$O$8:O336))</f>
        <v>85</v>
      </c>
      <c r="C336" s="142"/>
      <c r="D336" s="87" t="s">
        <v>141</v>
      </c>
      <c r="E336" s="169" t="s">
        <v>334</v>
      </c>
      <c r="F336" s="169" t="s">
        <v>334</v>
      </c>
      <c r="G336" s="169" t="s">
        <v>19</v>
      </c>
      <c r="H336" s="87"/>
      <c r="I336" s="169">
        <v>610</v>
      </c>
      <c r="J336" s="169" t="s">
        <v>387</v>
      </c>
      <c r="K336" s="87" t="s">
        <v>589</v>
      </c>
      <c r="L336" s="87"/>
      <c r="M336" s="158">
        <v>238000</v>
      </c>
      <c r="N336" s="158">
        <f t="shared" si="8"/>
        <v>145180000</v>
      </c>
      <c r="O336" s="158">
        <f>+'[2]TH lop 6'!E155</f>
        <v>367500</v>
      </c>
      <c r="P336" s="158"/>
      <c r="Q336" s="158">
        <v>238000</v>
      </c>
      <c r="R336" s="158">
        <f>+[4]L6!$I$304</f>
        <v>285600</v>
      </c>
      <c r="S336" s="158"/>
      <c r="T336" s="158">
        <v>199000</v>
      </c>
      <c r="U336" s="158"/>
      <c r="V336" s="158"/>
      <c r="W336" s="192"/>
      <c r="X336" s="279"/>
      <c r="Y336" s="158">
        <v>245000</v>
      </c>
      <c r="Z336" s="158">
        <v>336000</v>
      </c>
      <c r="AA336" s="201"/>
      <c r="AB336" s="158">
        <f>T336</f>
        <v>199000</v>
      </c>
      <c r="AC336" s="158">
        <f t="shared" si="9"/>
        <v>121390000</v>
      </c>
      <c r="AD336" s="87"/>
    </row>
    <row r="337" spans="2:30" ht="89.25" x14ac:dyDescent="0.2">
      <c r="B337" s="137">
        <f>IF(O337="","",SUBTOTAL(3,$O$8:O337))</f>
        <v>86</v>
      </c>
      <c r="C337" s="142"/>
      <c r="D337" s="87" t="s">
        <v>142</v>
      </c>
      <c r="E337" s="169" t="s">
        <v>334</v>
      </c>
      <c r="F337" s="169" t="s">
        <v>334</v>
      </c>
      <c r="G337" s="169" t="s">
        <v>12</v>
      </c>
      <c r="H337" s="87"/>
      <c r="I337" s="169">
        <v>732</v>
      </c>
      <c r="J337" s="169" t="s">
        <v>387</v>
      </c>
      <c r="K337" s="87" t="s">
        <v>590</v>
      </c>
      <c r="L337" s="87"/>
      <c r="M337" s="158">
        <v>300000</v>
      </c>
      <c r="N337" s="158">
        <f t="shared" si="8"/>
        <v>219600000</v>
      </c>
      <c r="O337" s="158">
        <f>+'[2]TH lop 6'!E156</f>
        <v>1300950</v>
      </c>
      <c r="P337" s="158"/>
      <c r="Q337" s="158">
        <v>300000</v>
      </c>
      <c r="R337" s="158">
        <f>+[4]L6!$I$305</f>
        <v>1200000</v>
      </c>
      <c r="S337" s="158"/>
      <c r="T337" s="158">
        <v>979000</v>
      </c>
      <c r="U337" s="158"/>
      <c r="V337" s="158"/>
      <c r="W337" s="192"/>
      <c r="X337" s="279"/>
      <c r="Y337" s="158">
        <v>285000</v>
      </c>
      <c r="Z337" s="158">
        <v>1580000</v>
      </c>
      <c r="AA337" s="201"/>
      <c r="AB337" s="158">
        <f>Y337</f>
        <v>285000</v>
      </c>
      <c r="AC337" s="158">
        <f t="shared" si="9"/>
        <v>208620000</v>
      </c>
      <c r="AD337" s="87"/>
    </row>
    <row r="338" spans="2:30" x14ac:dyDescent="0.2">
      <c r="B338" s="137">
        <f>IF(O338="","",SUBTOTAL(3,$O$8:O338))</f>
        <v>87</v>
      </c>
      <c r="C338" s="142"/>
      <c r="D338" s="87" t="s">
        <v>143</v>
      </c>
      <c r="E338" s="169" t="s">
        <v>334</v>
      </c>
      <c r="F338" s="169" t="s">
        <v>334</v>
      </c>
      <c r="G338" s="169" t="s">
        <v>19</v>
      </c>
      <c r="H338" s="87"/>
      <c r="I338" s="169">
        <v>761</v>
      </c>
      <c r="J338" s="169" t="s">
        <v>387</v>
      </c>
      <c r="K338" s="87" t="s">
        <v>591</v>
      </c>
      <c r="L338" s="87"/>
      <c r="M338" s="158">
        <v>44100</v>
      </c>
      <c r="N338" s="158">
        <f t="shared" si="8"/>
        <v>33560100</v>
      </c>
      <c r="O338" s="158">
        <f>+'[2]TH lop 6'!E157</f>
        <v>44100</v>
      </c>
      <c r="P338" s="158"/>
      <c r="Q338" s="158">
        <v>100000</v>
      </c>
      <c r="R338" s="158">
        <f>+[4]L6!$I$306</f>
        <v>105000</v>
      </c>
      <c r="S338" s="158"/>
      <c r="T338" s="158">
        <v>40000</v>
      </c>
      <c r="U338" s="158"/>
      <c r="V338" s="158"/>
      <c r="W338" s="192"/>
      <c r="X338" s="279"/>
      <c r="Y338" s="158">
        <v>90000</v>
      </c>
      <c r="Z338" s="158">
        <v>99000</v>
      </c>
      <c r="AA338" s="201"/>
      <c r="AB338" s="158">
        <f>T338</f>
        <v>40000</v>
      </c>
      <c r="AC338" s="158">
        <f t="shared" si="9"/>
        <v>30440000</v>
      </c>
      <c r="AD338" s="87"/>
    </row>
    <row r="339" spans="2:30" ht="25.5" x14ac:dyDescent="0.2">
      <c r="B339" s="137">
        <f>IF(O339="","",SUBTOTAL(3,$O$8:O339))</f>
        <v>88</v>
      </c>
      <c r="C339" s="135"/>
      <c r="D339" s="136" t="s">
        <v>144</v>
      </c>
      <c r="E339" s="136" t="s">
        <v>334</v>
      </c>
      <c r="F339" s="136" t="s">
        <v>334</v>
      </c>
      <c r="G339" s="136" t="s">
        <v>19</v>
      </c>
      <c r="H339" s="87"/>
      <c r="I339" s="136">
        <v>721</v>
      </c>
      <c r="J339" s="169" t="s">
        <v>387</v>
      </c>
      <c r="K339" s="136" t="s">
        <v>579</v>
      </c>
      <c r="L339" s="136"/>
      <c r="M339" s="154">
        <v>36750</v>
      </c>
      <c r="N339" s="154">
        <f t="shared" si="8"/>
        <v>26496750</v>
      </c>
      <c r="O339" s="154">
        <f>+'[2]TH lop 6'!E158</f>
        <v>36750</v>
      </c>
      <c r="P339" s="154"/>
      <c r="Q339" s="154">
        <v>40000</v>
      </c>
      <c r="R339" s="154">
        <f>+[4]L6!$I$307</f>
        <v>55000</v>
      </c>
      <c r="S339" s="154">
        <v>70000</v>
      </c>
      <c r="T339" s="154">
        <v>38000</v>
      </c>
      <c r="U339" s="154">
        <v>57000</v>
      </c>
      <c r="V339" s="154"/>
      <c r="W339" s="188"/>
      <c r="X339" s="275"/>
      <c r="Y339" s="154">
        <v>49500</v>
      </c>
      <c r="Z339" s="154">
        <v>72000</v>
      </c>
      <c r="AA339" s="197"/>
      <c r="AB339" s="154">
        <f>O339</f>
        <v>36750</v>
      </c>
      <c r="AC339" s="154">
        <f t="shared" si="9"/>
        <v>26496750</v>
      </c>
      <c r="AD339" s="136"/>
    </row>
    <row r="340" spans="2:30" ht="25.5" x14ac:dyDescent="0.2">
      <c r="B340" s="137" t="str">
        <f>IF(O340="","",SUBTOTAL(3,$O$8:O340))</f>
        <v/>
      </c>
      <c r="C340" s="138"/>
      <c r="D340" s="139"/>
      <c r="E340" s="139"/>
      <c r="F340" s="139"/>
      <c r="G340" s="139"/>
      <c r="H340" s="87"/>
      <c r="I340" s="139"/>
      <c r="J340" s="169"/>
      <c r="K340" s="139" t="s">
        <v>580</v>
      </c>
      <c r="L340" s="139"/>
      <c r="M340" s="155"/>
      <c r="N340" s="155"/>
      <c r="O340" s="155"/>
      <c r="P340" s="155"/>
      <c r="Q340" s="155"/>
      <c r="R340" s="155"/>
      <c r="S340" s="155"/>
      <c r="T340" s="155"/>
      <c r="U340" s="155"/>
      <c r="V340" s="155"/>
      <c r="W340" s="189"/>
      <c r="X340" s="276"/>
      <c r="Y340" s="155"/>
      <c r="Z340" s="155"/>
      <c r="AA340" s="198"/>
      <c r="AB340" s="155"/>
      <c r="AC340" s="155"/>
      <c r="AD340" s="139"/>
    </row>
    <row r="341" spans="2:30" x14ac:dyDescent="0.2">
      <c r="B341" s="137" t="str">
        <f>IF(O341="","",SUBTOTAL(3,$O$8:O341))</f>
        <v/>
      </c>
      <c r="C341" s="138"/>
      <c r="D341" s="139"/>
      <c r="E341" s="139"/>
      <c r="F341" s="139"/>
      <c r="G341" s="139"/>
      <c r="H341" s="87"/>
      <c r="I341" s="139"/>
      <c r="J341" s="169"/>
      <c r="K341" s="139" t="s">
        <v>581</v>
      </c>
      <c r="L341" s="139"/>
      <c r="M341" s="155"/>
      <c r="N341" s="155"/>
      <c r="O341" s="155"/>
      <c r="P341" s="155"/>
      <c r="Q341" s="155"/>
      <c r="R341" s="155"/>
      <c r="S341" s="155"/>
      <c r="T341" s="155"/>
      <c r="U341" s="155"/>
      <c r="V341" s="155"/>
      <c r="W341" s="189"/>
      <c r="X341" s="276"/>
      <c r="Y341" s="155"/>
      <c r="Z341" s="155"/>
      <c r="AA341" s="198"/>
      <c r="AB341" s="155"/>
      <c r="AC341" s="155"/>
      <c r="AD341" s="139"/>
    </row>
    <row r="342" spans="2:30" ht="39" customHeight="1" x14ac:dyDescent="0.2">
      <c r="B342" s="137" t="str">
        <f>IF(O342="","",SUBTOTAL(3,$O$8:O342))</f>
        <v/>
      </c>
      <c r="C342" s="140"/>
      <c r="D342" s="141"/>
      <c r="E342" s="141"/>
      <c r="F342" s="141"/>
      <c r="G342" s="141"/>
      <c r="H342" s="87"/>
      <c r="I342" s="141"/>
      <c r="J342" s="169"/>
      <c r="K342" s="141" t="s">
        <v>420</v>
      </c>
      <c r="L342" s="141"/>
      <c r="M342" s="156"/>
      <c r="N342" s="156"/>
      <c r="O342" s="156"/>
      <c r="P342" s="156"/>
      <c r="Q342" s="156"/>
      <c r="R342" s="156"/>
      <c r="S342" s="156"/>
      <c r="T342" s="156"/>
      <c r="U342" s="156"/>
      <c r="V342" s="156"/>
      <c r="W342" s="190"/>
      <c r="X342" s="277"/>
      <c r="Y342" s="156"/>
      <c r="Z342" s="156"/>
      <c r="AA342" s="199"/>
      <c r="AB342" s="156"/>
      <c r="AC342" s="156"/>
      <c r="AD342" s="141"/>
    </row>
    <row r="343" spans="2:30" ht="25.5" x14ac:dyDescent="0.2">
      <c r="B343" s="137">
        <f>IF(O343="","",SUBTOTAL(3,$O$8:O343))</f>
        <v>89</v>
      </c>
      <c r="C343" s="142"/>
      <c r="D343" s="87" t="s">
        <v>145</v>
      </c>
      <c r="E343" s="169" t="s">
        <v>334</v>
      </c>
      <c r="F343" s="169" t="s">
        <v>334</v>
      </c>
      <c r="G343" s="169" t="s">
        <v>19</v>
      </c>
      <c r="H343" s="87"/>
      <c r="I343" s="169">
        <v>642</v>
      </c>
      <c r="J343" s="169" t="s">
        <v>387</v>
      </c>
      <c r="K343" s="87" t="s">
        <v>592</v>
      </c>
      <c r="L343" s="87"/>
      <c r="M343" s="158">
        <v>276000</v>
      </c>
      <c r="N343" s="158">
        <f t="shared" si="8"/>
        <v>177192000</v>
      </c>
      <c r="O343" s="158">
        <f>+'[2]TH lop 6'!$E$159</f>
        <v>485099.99999999994</v>
      </c>
      <c r="P343" s="158"/>
      <c r="Q343" s="158">
        <v>276000</v>
      </c>
      <c r="R343" s="158">
        <f>+[4]L6!$I$311</f>
        <v>300000</v>
      </c>
      <c r="S343" s="158"/>
      <c r="T343" s="158">
        <v>262000</v>
      </c>
      <c r="U343" s="158"/>
      <c r="V343" s="158"/>
      <c r="W343" s="192"/>
      <c r="X343" s="279"/>
      <c r="Y343" s="158">
        <v>270000</v>
      </c>
      <c r="Z343" s="158">
        <v>412500</v>
      </c>
      <c r="AA343" s="201"/>
      <c r="AB343" s="158">
        <f>T343</f>
        <v>262000</v>
      </c>
      <c r="AC343" s="158">
        <f>AB343*I343</f>
        <v>168204000</v>
      </c>
      <c r="AD343" s="87"/>
    </row>
    <row r="344" spans="2:30" ht="25.5" x14ac:dyDescent="0.2">
      <c r="B344" s="137">
        <f>IF(O344="","",SUBTOTAL(3,$O$8:O344))</f>
        <v>90</v>
      </c>
      <c r="C344" s="142"/>
      <c r="D344" s="87" t="s">
        <v>146</v>
      </c>
      <c r="E344" s="169" t="s">
        <v>334</v>
      </c>
      <c r="F344" s="169" t="s">
        <v>334</v>
      </c>
      <c r="G344" s="169" t="s">
        <v>19</v>
      </c>
      <c r="H344" s="87"/>
      <c r="I344" s="169">
        <v>630</v>
      </c>
      <c r="J344" s="169" t="s">
        <v>387</v>
      </c>
      <c r="K344" s="87" t="s">
        <v>593</v>
      </c>
      <c r="L344" s="87"/>
      <c r="M344" s="158">
        <v>138000</v>
      </c>
      <c r="N344" s="158">
        <f t="shared" si="8"/>
        <v>86940000</v>
      </c>
      <c r="O344" s="158">
        <f>+'[2]TH lop 6'!$E$160</f>
        <v>249899.99999999997</v>
      </c>
      <c r="P344" s="158"/>
      <c r="Q344" s="158">
        <v>138000</v>
      </c>
      <c r="R344" s="158">
        <f>+[4]L6!$I$312</f>
        <v>300000</v>
      </c>
      <c r="S344" s="158"/>
      <c r="T344" s="158">
        <v>131000</v>
      </c>
      <c r="U344" s="158"/>
      <c r="V344" s="158"/>
      <c r="W344" s="192"/>
      <c r="X344" s="279"/>
      <c r="Y344" s="158">
        <v>140000</v>
      </c>
      <c r="Z344" s="158">
        <v>212500</v>
      </c>
      <c r="AA344" s="201"/>
      <c r="AB344" s="158">
        <f>Q344</f>
        <v>138000</v>
      </c>
      <c r="AC344" s="158">
        <f>AB344*I344</f>
        <v>86940000</v>
      </c>
      <c r="AD344" s="87"/>
    </row>
    <row r="345" spans="2:30" ht="38.25" x14ac:dyDescent="0.2">
      <c r="B345" s="137">
        <f>IF(O345="","",SUBTOTAL(3,$O$8:O345))</f>
        <v>91</v>
      </c>
      <c r="C345" s="135"/>
      <c r="D345" s="136" t="s">
        <v>147</v>
      </c>
      <c r="E345" s="136"/>
      <c r="F345" s="136" t="s">
        <v>334</v>
      </c>
      <c r="G345" s="136" t="s">
        <v>19</v>
      </c>
      <c r="H345" s="87"/>
      <c r="I345" s="136">
        <v>586</v>
      </c>
      <c r="J345" s="169" t="s">
        <v>387</v>
      </c>
      <c r="K345" s="136" t="s">
        <v>594</v>
      </c>
      <c r="L345" s="136"/>
      <c r="M345" s="154">
        <v>33000</v>
      </c>
      <c r="N345" s="154">
        <f t="shared" si="8"/>
        <v>19338000</v>
      </c>
      <c r="O345" s="154">
        <f>+'[2]TH lop 6'!$E$161</f>
        <v>47040</v>
      </c>
      <c r="P345" s="154"/>
      <c r="Q345" s="154">
        <v>33000</v>
      </c>
      <c r="R345" s="154">
        <f>+[4]L6!$I$313</f>
        <v>60000</v>
      </c>
      <c r="S345" s="154"/>
      <c r="T345" s="154">
        <v>33000</v>
      </c>
      <c r="U345" s="154"/>
      <c r="V345" s="154"/>
      <c r="W345" s="188"/>
      <c r="X345" s="275"/>
      <c r="Y345" s="154">
        <v>49500</v>
      </c>
      <c r="Z345" s="154">
        <v>68000</v>
      </c>
      <c r="AA345" s="197"/>
      <c r="AB345" s="154">
        <f>Q345</f>
        <v>33000</v>
      </c>
      <c r="AC345" s="154">
        <f>AB345*I345</f>
        <v>19338000</v>
      </c>
      <c r="AD345" s="136"/>
    </row>
    <row r="346" spans="2:30" ht="46.5" customHeight="1" x14ac:dyDescent="0.2">
      <c r="B346" s="137" t="str">
        <f>IF(O346="","",SUBTOTAL(3,$O$8:O346))</f>
        <v/>
      </c>
      <c r="C346" s="140"/>
      <c r="D346" s="141"/>
      <c r="E346" s="141"/>
      <c r="F346" s="141"/>
      <c r="G346" s="141"/>
      <c r="H346" s="87"/>
      <c r="I346" s="141"/>
      <c r="J346" s="169"/>
      <c r="K346" s="141" t="s">
        <v>494</v>
      </c>
      <c r="L346" s="141"/>
      <c r="M346" s="156"/>
      <c r="N346" s="156"/>
      <c r="O346" s="156"/>
      <c r="P346" s="156"/>
      <c r="Q346" s="156"/>
      <c r="R346" s="156"/>
      <c r="S346" s="156"/>
      <c r="T346" s="156"/>
      <c r="U346" s="156"/>
      <c r="V346" s="156"/>
      <c r="W346" s="190"/>
      <c r="X346" s="277"/>
      <c r="Y346" s="156"/>
      <c r="Z346" s="156"/>
      <c r="AA346" s="199"/>
      <c r="AB346" s="156"/>
      <c r="AC346" s="156"/>
      <c r="AD346" s="141"/>
    </row>
    <row r="347" spans="2:30" ht="25.5" x14ac:dyDescent="0.2">
      <c r="B347" s="137">
        <f>IF(O347="","",SUBTOTAL(3,$O$8:O347))</f>
        <v>92</v>
      </c>
      <c r="C347" s="135"/>
      <c r="D347" s="136" t="s">
        <v>148</v>
      </c>
      <c r="E347" s="136"/>
      <c r="F347" s="136" t="s">
        <v>334</v>
      </c>
      <c r="G347" s="136" t="s">
        <v>19</v>
      </c>
      <c r="H347" s="87"/>
      <c r="I347" s="136">
        <v>572</v>
      </c>
      <c r="J347" s="169" t="s">
        <v>387</v>
      </c>
      <c r="K347" s="136" t="s">
        <v>595</v>
      </c>
      <c r="L347" s="136"/>
      <c r="M347" s="154">
        <v>38000</v>
      </c>
      <c r="N347" s="154">
        <f t="shared" si="8"/>
        <v>21736000</v>
      </c>
      <c r="O347" s="154">
        <f>+'[2]TH lop 6'!$E$162</f>
        <v>41160</v>
      </c>
      <c r="P347" s="154"/>
      <c r="Q347" s="154">
        <v>38000</v>
      </c>
      <c r="R347" s="154">
        <f>+[4]L6!$I$315</f>
        <v>44000</v>
      </c>
      <c r="S347" s="154"/>
      <c r="T347" s="154"/>
      <c r="U347" s="154"/>
      <c r="V347" s="154"/>
      <c r="W347" s="188"/>
      <c r="X347" s="275"/>
      <c r="Y347" s="154">
        <v>36500</v>
      </c>
      <c r="Z347" s="154">
        <v>39600</v>
      </c>
      <c r="AA347" s="197"/>
      <c r="AB347" s="154">
        <f>Y347</f>
        <v>36500</v>
      </c>
      <c r="AC347" s="154">
        <f>AB347*I347</f>
        <v>20878000</v>
      </c>
      <c r="AD347" s="136"/>
    </row>
    <row r="348" spans="2:30" ht="25.5" x14ac:dyDescent="0.2">
      <c r="B348" s="137" t="str">
        <f>IF(O348="","",SUBTOTAL(3,$O$8:O348))</f>
        <v/>
      </c>
      <c r="C348" s="140"/>
      <c r="D348" s="141"/>
      <c r="E348" s="141"/>
      <c r="F348" s="141"/>
      <c r="G348" s="141"/>
      <c r="H348" s="87"/>
      <c r="I348" s="141"/>
      <c r="J348" s="169"/>
      <c r="K348" s="141" t="s">
        <v>596</v>
      </c>
      <c r="L348" s="141"/>
      <c r="M348" s="156"/>
      <c r="N348" s="156"/>
      <c r="O348" s="156"/>
      <c r="P348" s="156"/>
      <c r="Q348" s="156"/>
      <c r="R348" s="156"/>
      <c r="S348" s="156"/>
      <c r="T348" s="156"/>
      <c r="U348" s="156"/>
      <c r="V348" s="156"/>
      <c r="W348" s="190"/>
      <c r="X348" s="277"/>
      <c r="Y348" s="156"/>
      <c r="Z348" s="156"/>
      <c r="AA348" s="199"/>
      <c r="AB348" s="156"/>
      <c r="AC348" s="156"/>
      <c r="AD348" s="141"/>
    </row>
    <row r="349" spans="2:30" x14ac:dyDescent="0.2">
      <c r="B349" s="137">
        <f>IF(O349="","",SUBTOTAL(3,$O$8:O349))</f>
        <v>93</v>
      </c>
      <c r="C349" s="142"/>
      <c r="D349" s="87" t="s">
        <v>149</v>
      </c>
      <c r="E349" s="169"/>
      <c r="F349" s="169" t="s">
        <v>334</v>
      </c>
      <c r="G349" s="169" t="s">
        <v>19</v>
      </c>
      <c r="H349" s="87"/>
      <c r="I349" s="169">
        <v>631</v>
      </c>
      <c r="J349" s="169" t="s">
        <v>387</v>
      </c>
      <c r="K349" s="87" t="s">
        <v>597</v>
      </c>
      <c r="L349" s="87"/>
      <c r="M349" s="158">
        <v>14000</v>
      </c>
      <c r="N349" s="158">
        <f t="shared" si="8"/>
        <v>8834000</v>
      </c>
      <c r="O349" s="158">
        <f>+'[2]TH lop 6'!$E$163</f>
        <v>32339.999999999996</v>
      </c>
      <c r="P349" s="158"/>
      <c r="Q349" s="158">
        <v>14000</v>
      </c>
      <c r="R349" s="158">
        <f>+[4]L6!$I$317</f>
        <v>25500</v>
      </c>
      <c r="S349" s="158"/>
      <c r="T349" s="158">
        <v>16000</v>
      </c>
      <c r="U349" s="158"/>
      <c r="V349" s="158"/>
      <c r="W349" s="192"/>
      <c r="X349" s="279"/>
      <c r="Y349" s="158">
        <v>16500</v>
      </c>
      <c r="Z349" s="158">
        <v>25000</v>
      </c>
      <c r="AA349" s="201"/>
      <c r="AB349" s="158">
        <f>Q349</f>
        <v>14000</v>
      </c>
      <c r="AC349" s="158">
        <f>AB349*I349</f>
        <v>8834000</v>
      </c>
      <c r="AD349" s="87"/>
    </row>
    <row r="350" spans="2:30" ht="13.15" customHeight="1" x14ac:dyDescent="0.2">
      <c r="B350" s="137">
        <f>IF(O350="","",SUBTOTAL(3,$O$8:O350))</f>
        <v>94</v>
      </c>
      <c r="C350" s="135"/>
      <c r="D350" s="136" t="s">
        <v>150</v>
      </c>
      <c r="E350" s="136"/>
      <c r="F350" s="136" t="s">
        <v>334</v>
      </c>
      <c r="G350" s="136" t="s">
        <v>151</v>
      </c>
      <c r="H350" s="87"/>
      <c r="I350" s="136">
        <v>5276</v>
      </c>
      <c r="J350" s="169" t="s">
        <v>387</v>
      </c>
      <c r="K350" s="136" t="s">
        <v>598</v>
      </c>
      <c r="L350" s="136"/>
      <c r="M350" s="154">
        <v>22000</v>
      </c>
      <c r="N350" s="154">
        <f t="shared" si="8"/>
        <v>116072000</v>
      </c>
      <c r="O350" s="154">
        <f>+'[2]TH lop 6'!$E$164</f>
        <v>30799.999999999996</v>
      </c>
      <c r="P350" s="154"/>
      <c r="Q350" s="154">
        <v>22000</v>
      </c>
      <c r="R350" s="154">
        <f>+[4]L6!$I$318</f>
        <v>23600</v>
      </c>
      <c r="S350" s="154"/>
      <c r="T350" s="154"/>
      <c r="U350" s="154"/>
      <c r="V350" s="154"/>
      <c r="W350" s="188"/>
      <c r="X350" s="275"/>
      <c r="Y350" s="154">
        <v>29500</v>
      </c>
      <c r="Z350" s="154">
        <v>32400</v>
      </c>
      <c r="AA350" s="197"/>
      <c r="AB350" s="154">
        <f>Q350</f>
        <v>22000</v>
      </c>
      <c r="AC350" s="154">
        <f>AB350*I350</f>
        <v>116072000</v>
      </c>
      <c r="AD350" s="136"/>
    </row>
    <row r="351" spans="2:30" ht="25.5" x14ac:dyDescent="0.2">
      <c r="B351" s="137" t="str">
        <f>IF(O351="","",SUBTOTAL(3,$O$8:O351))</f>
        <v/>
      </c>
      <c r="C351" s="140"/>
      <c r="D351" s="141"/>
      <c r="E351" s="141"/>
      <c r="F351" s="141"/>
      <c r="G351" s="141"/>
      <c r="H351" s="87"/>
      <c r="I351" s="141"/>
      <c r="J351" s="169"/>
      <c r="K351" s="141" t="s">
        <v>596</v>
      </c>
      <c r="L351" s="141"/>
      <c r="M351" s="156"/>
      <c r="N351" s="156"/>
      <c r="O351" s="156"/>
      <c r="P351" s="156"/>
      <c r="Q351" s="156"/>
      <c r="R351" s="156"/>
      <c r="S351" s="156"/>
      <c r="T351" s="156"/>
      <c r="U351" s="156"/>
      <c r="V351" s="156"/>
      <c r="W351" s="190"/>
      <c r="X351" s="277"/>
      <c r="Y351" s="156"/>
      <c r="Z351" s="156"/>
      <c r="AA351" s="199"/>
      <c r="AB351" s="156"/>
      <c r="AC351" s="156"/>
      <c r="AD351" s="141"/>
    </row>
    <row r="352" spans="2:30" ht="13.15" customHeight="1" x14ac:dyDescent="0.2">
      <c r="B352" s="137">
        <f>IF(O352="","",SUBTOTAL(3,$O$8:O352))</f>
        <v>95</v>
      </c>
      <c r="C352" s="135"/>
      <c r="D352" s="136" t="s">
        <v>152</v>
      </c>
      <c r="E352" s="136"/>
      <c r="F352" s="136" t="s">
        <v>334</v>
      </c>
      <c r="G352" s="136" t="s">
        <v>19</v>
      </c>
      <c r="H352" s="87"/>
      <c r="I352" s="136">
        <v>5305</v>
      </c>
      <c r="J352" s="169" t="s">
        <v>387</v>
      </c>
      <c r="K352" s="136" t="s">
        <v>599</v>
      </c>
      <c r="L352" s="136"/>
      <c r="M352" s="154">
        <v>135000</v>
      </c>
      <c r="N352" s="154">
        <f t="shared" si="8"/>
        <v>716175000</v>
      </c>
      <c r="O352" s="154">
        <f>+'[2]TH lop 6'!$E$165</f>
        <v>161700</v>
      </c>
      <c r="P352" s="154"/>
      <c r="Q352" s="154">
        <v>135000</v>
      </c>
      <c r="R352" s="154">
        <f>+[4]L6!$I$320</f>
        <v>190000</v>
      </c>
      <c r="S352" s="154"/>
      <c r="T352" s="154"/>
      <c r="U352" s="154"/>
      <c r="V352" s="154"/>
      <c r="W352" s="188"/>
      <c r="X352" s="275"/>
      <c r="Y352" s="154">
        <v>175000</v>
      </c>
      <c r="Z352" s="154">
        <v>171000</v>
      </c>
      <c r="AA352" s="197"/>
      <c r="AB352" s="154">
        <f>Q352</f>
        <v>135000</v>
      </c>
      <c r="AC352" s="154">
        <f>AB352*I352</f>
        <v>716175000</v>
      </c>
      <c r="AD352" s="136"/>
    </row>
    <row r="353" spans="2:30" x14ac:dyDescent="0.2">
      <c r="B353" s="137" t="str">
        <f>IF(O353="","",SUBTOTAL(3,$O$8:O353))</f>
        <v/>
      </c>
      <c r="C353" s="138"/>
      <c r="D353" s="139"/>
      <c r="E353" s="139"/>
      <c r="F353" s="139"/>
      <c r="G353" s="139"/>
      <c r="H353" s="87"/>
      <c r="I353" s="139"/>
      <c r="J353" s="169"/>
      <c r="K353" s="139" t="s">
        <v>600</v>
      </c>
      <c r="L353" s="139"/>
      <c r="M353" s="155"/>
      <c r="N353" s="155"/>
      <c r="O353" s="155"/>
      <c r="P353" s="155"/>
      <c r="Q353" s="155"/>
      <c r="R353" s="155"/>
      <c r="S353" s="155"/>
      <c r="T353" s="155"/>
      <c r="U353" s="155"/>
      <c r="V353" s="155"/>
      <c r="W353" s="189"/>
      <c r="X353" s="276"/>
      <c r="Y353" s="155"/>
      <c r="Z353" s="155"/>
      <c r="AA353" s="198"/>
      <c r="AB353" s="155"/>
      <c r="AC353" s="155"/>
      <c r="AD353" s="139"/>
    </row>
    <row r="354" spans="2:30" ht="25.5" x14ac:dyDescent="0.2">
      <c r="B354" s="137" t="str">
        <f>IF(O354="","",SUBTOTAL(3,$O$8:O354))</f>
        <v/>
      </c>
      <c r="C354" s="138"/>
      <c r="D354" s="139"/>
      <c r="E354" s="139"/>
      <c r="F354" s="139"/>
      <c r="G354" s="139"/>
      <c r="H354" s="87"/>
      <c r="I354" s="139"/>
      <c r="J354" s="169"/>
      <c r="K354" s="139" t="s">
        <v>601</v>
      </c>
      <c r="L354" s="139"/>
      <c r="M354" s="155"/>
      <c r="N354" s="155"/>
      <c r="O354" s="155"/>
      <c r="P354" s="155"/>
      <c r="Q354" s="155"/>
      <c r="R354" s="155"/>
      <c r="S354" s="155"/>
      <c r="T354" s="155"/>
      <c r="U354" s="155"/>
      <c r="V354" s="155"/>
      <c r="W354" s="189"/>
      <c r="X354" s="276"/>
      <c r="Y354" s="155"/>
      <c r="Z354" s="155"/>
      <c r="AA354" s="198"/>
      <c r="AB354" s="155"/>
      <c r="AC354" s="155"/>
      <c r="AD354" s="139"/>
    </row>
    <row r="355" spans="2:30" x14ac:dyDescent="0.2">
      <c r="B355" s="137" t="str">
        <f>IF(O355="","",SUBTOTAL(3,$O$8:O355))</f>
        <v/>
      </c>
      <c r="C355" s="138"/>
      <c r="D355" s="139"/>
      <c r="E355" s="139"/>
      <c r="F355" s="139"/>
      <c r="G355" s="139"/>
      <c r="H355" s="87"/>
      <c r="I355" s="139"/>
      <c r="J355" s="169"/>
      <c r="K355" s="139" t="s">
        <v>602</v>
      </c>
      <c r="L355" s="139"/>
      <c r="M355" s="155"/>
      <c r="N355" s="155"/>
      <c r="O355" s="155"/>
      <c r="P355" s="155"/>
      <c r="Q355" s="155"/>
      <c r="R355" s="155"/>
      <c r="S355" s="155"/>
      <c r="T355" s="155"/>
      <c r="U355" s="155"/>
      <c r="V355" s="155"/>
      <c r="W355" s="189"/>
      <c r="X355" s="276"/>
      <c r="Y355" s="155"/>
      <c r="Z355" s="155"/>
      <c r="AA355" s="198"/>
      <c r="AB355" s="155"/>
      <c r="AC355" s="155"/>
      <c r="AD355" s="139"/>
    </row>
    <row r="356" spans="2:30" x14ac:dyDescent="0.2">
      <c r="B356" s="137" t="str">
        <f>IF(O356="","",SUBTOTAL(3,$O$8:O356))</f>
        <v/>
      </c>
      <c r="C356" s="140"/>
      <c r="D356" s="141"/>
      <c r="E356" s="141"/>
      <c r="F356" s="141"/>
      <c r="G356" s="141"/>
      <c r="H356" s="87"/>
      <c r="I356" s="141"/>
      <c r="J356" s="169"/>
      <c r="K356" s="141" t="s">
        <v>603</v>
      </c>
      <c r="L356" s="141"/>
      <c r="M356" s="156"/>
      <c r="N356" s="156"/>
      <c r="O356" s="156"/>
      <c r="P356" s="156"/>
      <c r="Q356" s="156"/>
      <c r="R356" s="156"/>
      <c r="S356" s="156"/>
      <c r="T356" s="156"/>
      <c r="U356" s="156"/>
      <c r="V356" s="156"/>
      <c r="W356" s="190"/>
      <c r="X356" s="277"/>
      <c r="Y356" s="156"/>
      <c r="Z356" s="156"/>
      <c r="AA356" s="199"/>
      <c r="AB356" s="156"/>
      <c r="AC356" s="156"/>
      <c r="AD356" s="141"/>
    </row>
    <row r="357" spans="2:30" ht="13.15" customHeight="1" x14ac:dyDescent="0.2">
      <c r="B357" s="137">
        <f>IF(O357="","",SUBTOTAL(3,$O$8:O357))</f>
        <v>96</v>
      </c>
      <c r="C357" s="135"/>
      <c r="D357" s="136" t="s">
        <v>153</v>
      </c>
      <c r="E357" s="136"/>
      <c r="F357" s="136" t="s">
        <v>334</v>
      </c>
      <c r="G357" s="136" t="s">
        <v>19</v>
      </c>
      <c r="H357" s="87"/>
      <c r="I357" s="136">
        <v>5220</v>
      </c>
      <c r="J357" s="169" t="s">
        <v>387</v>
      </c>
      <c r="K357" s="136" t="s">
        <v>604</v>
      </c>
      <c r="L357" s="136"/>
      <c r="M357" s="154">
        <v>50000</v>
      </c>
      <c r="N357" s="154">
        <f t="shared" si="8"/>
        <v>261000000</v>
      </c>
      <c r="O357" s="154">
        <f>+'[2]TH lop 6'!$E$166</f>
        <v>51450</v>
      </c>
      <c r="P357" s="154"/>
      <c r="Q357" s="154">
        <v>59000</v>
      </c>
      <c r="R357" s="154">
        <f>[4]L6!$I$325</f>
        <v>50000</v>
      </c>
      <c r="S357" s="154"/>
      <c r="T357" s="154"/>
      <c r="U357" s="154"/>
      <c r="V357" s="154"/>
      <c r="W357" s="188"/>
      <c r="X357" s="275"/>
      <c r="Y357" s="154">
        <v>105000</v>
      </c>
      <c r="Z357" s="154">
        <v>75000</v>
      </c>
      <c r="AA357" s="197"/>
      <c r="AB357" s="154">
        <f>R357</f>
        <v>50000</v>
      </c>
      <c r="AC357" s="154">
        <f>AB357*I357</f>
        <v>261000000</v>
      </c>
      <c r="AD357" s="136"/>
    </row>
    <row r="358" spans="2:30" ht="41.25" customHeight="1" x14ac:dyDescent="0.2">
      <c r="B358" s="137" t="str">
        <f>IF(O358="","",SUBTOTAL(3,$O$8:O358))</f>
        <v/>
      </c>
      <c r="C358" s="140"/>
      <c r="D358" s="141"/>
      <c r="E358" s="141"/>
      <c r="F358" s="141"/>
      <c r="G358" s="141"/>
      <c r="H358" s="87"/>
      <c r="I358" s="141"/>
      <c r="J358" s="169"/>
      <c r="K358" s="141" t="s">
        <v>420</v>
      </c>
      <c r="L358" s="141"/>
      <c r="M358" s="156"/>
      <c r="N358" s="156"/>
      <c r="O358" s="156"/>
      <c r="P358" s="156"/>
      <c r="Q358" s="156"/>
      <c r="R358" s="156"/>
      <c r="S358" s="156"/>
      <c r="T358" s="156"/>
      <c r="U358" s="156"/>
      <c r="V358" s="156"/>
      <c r="W358" s="190"/>
      <c r="X358" s="277"/>
      <c r="Y358" s="156"/>
      <c r="Z358" s="156"/>
      <c r="AA358" s="199"/>
      <c r="AB358" s="156"/>
      <c r="AC358" s="156"/>
      <c r="AD358" s="141"/>
    </row>
    <row r="359" spans="2:30" ht="25.5" x14ac:dyDescent="0.2">
      <c r="B359" s="137">
        <f>IF(O359="","",SUBTOTAL(3,$O$8:O359))</f>
        <v>97</v>
      </c>
      <c r="C359" s="135"/>
      <c r="D359" s="136" t="s">
        <v>154</v>
      </c>
      <c r="E359" s="136"/>
      <c r="F359" s="136" t="s">
        <v>334</v>
      </c>
      <c r="G359" s="136" t="s">
        <v>19</v>
      </c>
      <c r="H359" s="87"/>
      <c r="I359" s="136">
        <v>850</v>
      </c>
      <c r="J359" s="169" t="s">
        <v>387</v>
      </c>
      <c r="K359" s="136" t="s">
        <v>605</v>
      </c>
      <c r="L359" s="136"/>
      <c r="M359" s="154">
        <v>19000</v>
      </c>
      <c r="N359" s="154">
        <f t="shared" si="8"/>
        <v>16150000</v>
      </c>
      <c r="O359" s="154">
        <f>+'[2]TH lop 6'!$E$167</f>
        <v>29399.999999999996</v>
      </c>
      <c r="P359" s="154"/>
      <c r="Q359" s="154">
        <v>19000</v>
      </c>
      <c r="R359" s="154">
        <f>+[4]L6!$I$327</f>
        <v>24000</v>
      </c>
      <c r="S359" s="154"/>
      <c r="T359" s="154"/>
      <c r="U359" s="154"/>
      <c r="V359" s="154"/>
      <c r="W359" s="188"/>
      <c r="X359" s="275"/>
      <c r="Y359" s="154">
        <v>16500</v>
      </c>
      <c r="Z359" s="154">
        <v>28800</v>
      </c>
      <c r="AA359" s="197"/>
      <c r="AB359" s="154">
        <f>Y359</f>
        <v>16500</v>
      </c>
      <c r="AC359" s="154">
        <f>AB359*I359</f>
        <v>14025000</v>
      </c>
      <c r="AD359" s="136"/>
    </row>
    <row r="360" spans="2:30" ht="39.75" customHeight="1" x14ac:dyDescent="0.2">
      <c r="B360" s="137" t="str">
        <f>IF(O360="","",SUBTOTAL(3,$O$8:O360))</f>
        <v/>
      </c>
      <c r="C360" s="140"/>
      <c r="D360" s="141"/>
      <c r="E360" s="141"/>
      <c r="F360" s="141"/>
      <c r="G360" s="141"/>
      <c r="H360" s="87"/>
      <c r="I360" s="141"/>
      <c r="J360" s="169"/>
      <c r="K360" s="141" t="s">
        <v>420</v>
      </c>
      <c r="L360" s="141"/>
      <c r="M360" s="156"/>
      <c r="N360" s="156"/>
      <c r="O360" s="156"/>
      <c r="P360" s="156"/>
      <c r="Q360" s="156"/>
      <c r="R360" s="156"/>
      <c r="S360" s="156"/>
      <c r="T360" s="156"/>
      <c r="U360" s="156"/>
      <c r="V360" s="156"/>
      <c r="W360" s="190"/>
      <c r="X360" s="277"/>
      <c r="Y360" s="156"/>
      <c r="Z360" s="156"/>
      <c r="AA360" s="199"/>
      <c r="AB360" s="156"/>
      <c r="AC360" s="156"/>
      <c r="AD360" s="141"/>
    </row>
    <row r="361" spans="2:30" ht="13.15" customHeight="1" x14ac:dyDescent="0.2">
      <c r="B361" s="137">
        <f>IF(O361="","",SUBTOTAL(3,$O$8:O361))</f>
        <v>98</v>
      </c>
      <c r="C361" s="135"/>
      <c r="D361" s="136" t="s">
        <v>155</v>
      </c>
      <c r="E361" s="136"/>
      <c r="F361" s="136" t="s">
        <v>334</v>
      </c>
      <c r="G361" s="136" t="s">
        <v>19</v>
      </c>
      <c r="H361" s="87"/>
      <c r="I361" s="136">
        <v>690</v>
      </c>
      <c r="J361" s="169" t="s">
        <v>387</v>
      </c>
      <c r="K361" s="136" t="s">
        <v>606</v>
      </c>
      <c r="L361" s="136"/>
      <c r="M361" s="154">
        <v>235000</v>
      </c>
      <c r="N361" s="154">
        <f t="shared" si="8"/>
        <v>162150000</v>
      </c>
      <c r="O361" s="154">
        <f>+'[2]TH lop 6'!$E$168</f>
        <v>242549.99999999997</v>
      </c>
      <c r="P361" s="154"/>
      <c r="Q361" s="154">
        <v>235000</v>
      </c>
      <c r="R361" s="154">
        <f>+[4]L6!$I$329</f>
        <v>260000</v>
      </c>
      <c r="S361" s="154"/>
      <c r="T361" s="154"/>
      <c r="U361" s="154"/>
      <c r="V361" s="154"/>
      <c r="W361" s="188"/>
      <c r="X361" s="275"/>
      <c r="Y361" s="154">
        <v>305000</v>
      </c>
      <c r="Z361" s="154">
        <v>333000</v>
      </c>
      <c r="AA361" s="197"/>
      <c r="AB361" s="154">
        <f>Q361</f>
        <v>235000</v>
      </c>
      <c r="AC361" s="154">
        <f>AB361*I361</f>
        <v>162150000</v>
      </c>
      <c r="AD361" s="136"/>
    </row>
    <row r="362" spans="2:30" x14ac:dyDescent="0.2">
      <c r="B362" s="137" t="str">
        <f>IF(O362="","",SUBTOTAL(3,$O$8:O362))</f>
        <v/>
      </c>
      <c r="C362" s="138"/>
      <c r="D362" s="139"/>
      <c r="E362" s="139"/>
      <c r="F362" s="139"/>
      <c r="G362" s="139"/>
      <c r="H362" s="87"/>
      <c r="I362" s="139"/>
      <c r="J362" s="169"/>
      <c r="K362" s="139" t="s">
        <v>607</v>
      </c>
      <c r="L362" s="139"/>
      <c r="M362" s="155"/>
      <c r="N362" s="155"/>
      <c r="O362" s="155"/>
      <c r="P362" s="155"/>
      <c r="Q362" s="155"/>
      <c r="R362" s="155"/>
      <c r="S362" s="155"/>
      <c r="T362" s="155"/>
      <c r="U362" s="155"/>
      <c r="V362" s="155"/>
      <c r="W362" s="189"/>
      <c r="X362" s="276"/>
      <c r="Y362" s="155"/>
      <c r="Z362" s="155"/>
      <c r="AA362" s="198"/>
      <c r="AB362" s="155"/>
      <c r="AC362" s="155"/>
      <c r="AD362" s="139"/>
    </row>
    <row r="363" spans="2:30" ht="26.45" customHeight="1" x14ac:dyDescent="0.2">
      <c r="B363" s="137" t="str">
        <f>IF(O363="","",SUBTOTAL(3,$O$8:O363))</f>
        <v/>
      </c>
      <c r="C363" s="138"/>
      <c r="D363" s="139"/>
      <c r="E363" s="139"/>
      <c r="F363" s="139"/>
      <c r="G363" s="139"/>
      <c r="H363" s="87"/>
      <c r="I363" s="139"/>
      <c r="J363" s="169"/>
      <c r="K363" s="139" t="s">
        <v>608</v>
      </c>
      <c r="L363" s="139"/>
      <c r="M363" s="155"/>
      <c r="N363" s="155"/>
      <c r="O363" s="155"/>
      <c r="P363" s="155"/>
      <c r="Q363" s="155"/>
      <c r="R363" s="155"/>
      <c r="S363" s="155"/>
      <c r="T363" s="155"/>
      <c r="U363" s="155"/>
      <c r="V363" s="155"/>
      <c r="W363" s="189"/>
      <c r="X363" s="276"/>
      <c r="Y363" s="155"/>
      <c r="Z363" s="155"/>
      <c r="AA363" s="198"/>
      <c r="AB363" s="155"/>
      <c r="AC363" s="155"/>
      <c r="AD363" s="139"/>
    </row>
    <row r="364" spans="2:30" x14ac:dyDescent="0.2">
      <c r="B364" s="137" t="str">
        <f>IF(O364="","",SUBTOTAL(3,$O$8:O364))</f>
        <v/>
      </c>
      <c r="C364" s="138"/>
      <c r="D364" s="139"/>
      <c r="E364" s="139"/>
      <c r="F364" s="139"/>
      <c r="G364" s="139"/>
      <c r="H364" s="87"/>
      <c r="I364" s="139"/>
      <c r="J364" s="169"/>
      <c r="K364" s="139" t="s">
        <v>609</v>
      </c>
      <c r="L364" s="139"/>
      <c r="M364" s="155"/>
      <c r="N364" s="155"/>
      <c r="O364" s="155"/>
      <c r="P364" s="155"/>
      <c r="Q364" s="155"/>
      <c r="R364" s="155"/>
      <c r="S364" s="155"/>
      <c r="T364" s="155"/>
      <c r="U364" s="155"/>
      <c r="V364" s="155"/>
      <c r="W364" s="189"/>
      <c r="X364" s="276"/>
      <c r="Y364" s="155"/>
      <c r="Z364" s="155"/>
      <c r="AA364" s="198"/>
      <c r="AB364" s="155"/>
      <c r="AC364" s="155"/>
      <c r="AD364" s="139"/>
    </row>
    <row r="365" spans="2:30" ht="25.5" x14ac:dyDescent="0.2">
      <c r="B365" s="137" t="str">
        <f>IF(O365="","",SUBTOTAL(3,$O$8:O365))</f>
        <v/>
      </c>
      <c r="C365" s="140"/>
      <c r="D365" s="141"/>
      <c r="E365" s="141"/>
      <c r="F365" s="141"/>
      <c r="G365" s="141"/>
      <c r="H365" s="87"/>
      <c r="I365" s="141"/>
      <c r="J365" s="169"/>
      <c r="K365" s="141" t="s">
        <v>420</v>
      </c>
      <c r="L365" s="141"/>
      <c r="M365" s="156"/>
      <c r="N365" s="156"/>
      <c r="O365" s="156"/>
      <c r="P365" s="156"/>
      <c r="Q365" s="156"/>
      <c r="R365" s="156"/>
      <c r="S365" s="156"/>
      <c r="T365" s="156"/>
      <c r="U365" s="156"/>
      <c r="V365" s="156"/>
      <c r="W365" s="190"/>
      <c r="X365" s="277"/>
      <c r="Y365" s="156"/>
      <c r="Z365" s="156"/>
      <c r="AA365" s="199"/>
      <c r="AB365" s="156"/>
      <c r="AC365" s="156"/>
      <c r="AD365" s="141"/>
    </row>
    <row r="366" spans="2:30" ht="25.5" x14ac:dyDescent="0.2">
      <c r="B366" s="137">
        <f>IF(O366="","",SUBTOTAL(3,$O$8:O366))</f>
        <v>99</v>
      </c>
      <c r="C366" s="142"/>
      <c r="D366" s="87" t="s">
        <v>156</v>
      </c>
      <c r="E366" s="169" t="s">
        <v>334</v>
      </c>
      <c r="F366" s="169" t="s">
        <v>334</v>
      </c>
      <c r="G366" s="169" t="s">
        <v>19</v>
      </c>
      <c r="H366" s="87"/>
      <c r="I366" s="169">
        <v>619</v>
      </c>
      <c r="J366" s="169" t="s">
        <v>387</v>
      </c>
      <c r="K366" s="87" t="s">
        <v>610</v>
      </c>
      <c r="L366" s="87"/>
      <c r="M366" s="158">
        <v>68000</v>
      </c>
      <c r="N366" s="158">
        <f t="shared" si="8"/>
        <v>42092000</v>
      </c>
      <c r="O366" s="158">
        <f>+'[2]TH lop 6'!E169</f>
        <v>105840</v>
      </c>
      <c r="P366" s="158"/>
      <c r="Q366" s="158">
        <v>68000</v>
      </c>
      <c r="R366" s="158">
        <f>+[4]L6!$I$334</f>
        <v>96000</v>
      </c>
      <c r="S366" s="158"/>
      <c r="T366" s="158"/>
      <c r="U366" s="158"/>
      <c r="V366" s="158"/>
      <c r="W366" s="192"/>
      <c r="X366" s="279"/>
      <c r="Y366" s="158">
        <v>155000</v>
      </c>
      <c r="Z366" s="158">
        <v>171000</v>
      </c>
      <c r="AA366" s="201"/>
      <c r="AB366" s="158">
        <f>Q366</f>
        <v>68000</v>
      </c>
      <c r="AC366" s="158">
        <f t="shared" ref="AC366:AC380" si="10">AB366*I366</f>
        <v>42092000</v>
      </c>
      <c r="AD366" s="87"/>
    </row>
    <row r="367" spans="2:30" ht="25.5" x14ac:dyDescent="0.2">
      <c r="B367" s="137">
        <f>IF(O367="","",SUBTOTAL(3,$O$8:O367))</f>
        <v>100</v>
      </c>
      <c r="C367" s="142"/>
      <c r="D367" s="87" t="s">
        <v>157</v>
      </c>
      <c r="E367" s="169" t="s">
        <v>334</v>
      </c>
      <c r="F367" s="169" t="s">
        <v>334</v>
      </c>
      <c r="G367" s="169" t="s">
        <v>19</v>
      </c>
      <c r="H367" s="87"/>
      <c r="I367" s="169">
        <v>642</v>
      </c>
      <c r="J367" s="169" t="s">
        <v>387</v>
      </c>
      <c r="K367" s="87" t="s">
        <v>611</v>
      </c>
      <c r="L367" s="87"/>
      <c r="M367" s="158">
        <v>38000</v>
      </c>
      <c r="N367" s="158">
        <f t="shared" si="8"/>
        <v>24396000</v>
      </c>
      <c r="O367" s="158">
        <f>+'[2]TH lop 6'!E170</f>
        <v>47040</v>
      </c>
      <c r="P367" s="158"/>
      <c r="Q367" s="158">
        <v>38000</v>
      </c>
      <c r="R367" s="158">
        <f>+[4]L6!$I$335</f>
        <v>42000</v>
      </c>
      <c r="S367" s="158"/>
      <c r="T367" s="158"/>
      <c r="U367" s="158"/>
      <c r="V367" s="158"/>
      <c r="W367" s="192"/>
      <c r="X367" s="279"/>
      <c r="Y367" s="158">
        <v>59000</v>
      </c>
      <c r="Z367" s="158">
        <v>67200</v>
      </c>
      <c r="AA367" s="201"/>
      <c r="AB367" s="158">
        <f t="shared" ref="AB367:AB393" si="11">MIN(O367:Z367)</f>
        <v>38000</v>
      </c>
      <c r="AC367" s="158">
        <f t="shared" si="10"/>
        <v>24396000</v>
      </c>
      <c r="AD367" s="87"/>
    </row>
    <row r="368" spans="2:30" x14ac:dyDescent="0.2">
      <c r="B368" s="137">
        <f>IF(O368="","",SUBTOTAL(3,$O$8:O368))</f>
        <v>101</v>
      </c>
      <c r="C368" s="142"/>
      <c r="D368" s="87" t="s">
        <v>158</v>
      </c>
      <c r="E368" s="169" t="s">
        <v>334</v>
      </c>
      <c r="F368" s="169" t="s">
        <v>334</v>
      </c>
      <c r="G368" s="169" t="s">
        <v>19</v>
      </c>
      <c r="H368" s="87"/>
      <c r="I368" s="169">
        <v>643</v>
      </c>
      <c r="J368" s="169" t="s">
        <v>387</v>
      </c>
      <c r="K368" s="87" t="s">
        <v>612</v>
      </c>
      <c r="L368" s="87"/>
      <c r="M368" s="158">
        <v>27000</v>
      </c>
      <c r="N368" s="158">
        <f t="shared" si="8"/>
        <v>17361000</v>
      </c>
      <c r="O368" s="158">
        <f>+'[2]TH lop 6'!E171</f>
        <v>38220</v>
      </c>
      <c r="P368" s="158"/>
      <c r="Q368" s="158">
        <v>27000</v>
      </c>
      <c r="R368" s="158">
        <f>+[4]L6!$I$336</f>
        <v>28800</v>
      </c>
      <c r="S368" s="158"/>
      <c r="T368" s="158"/>
      <c r="U368" s="158"/>
      <c r="V368" s="158"/>
      <c r="W368" s="192"/>
      <c r="X368" s="279"/>
      <c r="Y368" s="158">
        <v>49500</v>
      </c>
      <c r="Z368" s="158">
        <v>54000</v>
      </c>
      <c r="AA368" s="201"/>
      <c r="AB368" s="158">
        <f t="shared" si="11"/>
        <v>27000</v>
      </c>
      <c r="AC368" s="158">
        <f t="shared" si="10"/>
        <v>17361000</v>
      </c>
      <c r="AD368" s="87"/>
    </row>
    <row r="369" spans="2:30" ht="25.5" x14ac:dyDescent="0.2">
      <c r="B369" s="137">
        <f>IF(O369="","",SUBTOTAL(3,$O$8:O369))</f>
        <v>102</v>
      </c>
      <c r="C369" s="142"/>
      <c r="D369" s="87" t="s">
        <v>159</v>
      </c>
      <c r="E369" s="169" t="s">
        <v>334</v>
      </c>
      <c r="F369" s="169" t="s">
        <v>334</v>
      </c>
      <c r="G369" s="169" t="s">
        <v>19</v>
      </c>
      <c r="H369" s="87"/>
      <c r="I369" s="169">
        <v>605</v>
      </c>
      <c r="J369" s="169" t="s">
        <v>387</v>
      </c>
      <c r="K369" s="87" t="s">
        <v>613</v>
      </c>
      <c r="L369" s="87"/>
      <c r="M369" s="158">
        <v>117599.99999999999</v>
      </c>
      <c r="N369" s="158">
        <f t="shared" si="8"/>
        <v>71147999.999999985</v>
      </c>
      <c r="O369" s="158">
        <f>+'[2]TH lop 6'!E172</f>
        <v>117599.99999999999</v>
      </c>
      <c r="P369" s="158"/>
      <c r="Q369" s="158">
        <v>121000</v>
      </c>
      <c r="R369" s="158">
        <f>+[4]L6!$I$337</f>
        <v>144500</v>
      </c>
      <c r="S369" s="158"/>
      <c r="T369" s="158"/>
      <c r="U369" s="158"/>
      <c r="V369" s="158"/>
      <c r="W369" s="192"/>
      <c r="X369" s="279"/>
      <c r="Y369" s="158">
        <v>127000</v>
      </c>
      <c r="Z369" s="158">
        <v>162000</v>
      </c>
      <c r="AA369" s="201"/>
      <c r="AB369" s="158">
        <f t="shared" si="11"/>
        <v>117599.99999999999</v>
      </c>
      <c r="AC369" s="158">
        <f t="shared" si="10"/>
        <v>71147999.999999985</v>
      </c>
      <c r="AD369" s="87"/>
    </row>
    <row r="370" spans="2:30" ht="25.5" x14ac:dyDescent="0.2">
      <c r="B370" s="137">
        <f>IF(O370="","",SUBTOTAL(3,$O$8:O370))</f>
        <v>103</v>
      </c>
      <c r="C370" s="142"/>
      <c r="D370" s="87" t="s">
        <v>160</v>
      </c>
      <c r="E370" s="169" t="s">
        <v>334</v>
      </c>
      <c r="F370" s="169" t="s">
        <v>334</v>
      </c>
      <c r="G370" s="169" t="s">
        <v>19</v>
      </c>
      <c r="H370" s="87"/>
      <c r="I370" s="169">
        <v>4929</v>
      </c>
      <c r="J370" s="169" t="s">
        <v>387</v>
      </c>
      <c r="K370" s="87" t="s">
        <v>614</v>
      </c>
      <c r="L370" s="87"/>
      <c r="M370" s="158">
        <v>5880</v>
      </c>
      <c r="N370" s="158">
        <f t="shared" si="8"/>
        <v>28982520</v>
      </c>
      <c r="O370" s="158">
        <f>+'[2]TH lop 6'!E173</f>
        <v>5880</v>
      </c>
      <c r="P370" s="158"/>
      <c r="Q370" s="158">
        <v>6000</v>
      </c>
      <c r="R370" s="158">
        <f>+[4]L6!$I$338</f>
        <v>7000</v>
      </c>
      <c r="S370" s="158"/>
      <c r="T370" s="158"/>
      <c r="U370" s="158">
        <v>9800</v>
      </c>
      <c r="V370" s="158"/>
      <c r="W370" s="192"/>
      <c r="X370" s="279"/>
      <c r="Y370" s="158">
        <v>6500</v>
      </c>
      <c r="Z370" s="158">
        <v>6300</v>
      </c>
      <c r="AA370" s="201"/>
      <c r="AB370" s="158">
        <f t="shared" si="11"/>
        <v>5880</v>
      </c>
      <c r="AC370" s="158">
        <f t="shared" si="10"/>
        <v>28982520</v>
      </c>
      <c r="AD370" s="87"/>
    </row>
    <row r="371" spans="2:30" ht="25.5" x14ac:dyDescent="0.2">
      <c r="B371" s="137">
        <f>IF(O371="","",SUBTOTAL(3,$O$8:O371))</f>
        <v>104</v>
      </c>
      <c r="C371" s="142"/>
      <c r="D371" s="87" t="s">
        <v>161</v>
      </c>
      <c r="E371" s="169" t="s">
        <v>334</v>
      </c>
      <c r="F371" s="169" t="s">
        <v>334</v>
      </c>
      <c r="G371" s="169" t="s">
        <v>19</v>
      </c>
      <c r="H371" s="87"/>
      <c r="I371" s="169">
        <v>688</v>
      </c>
      <c r="J371" s="169" t="s">
        <v>387</v>
      </c>
      <c r="K371" s="87" t="s">
        <v>615</v>
      </c>
      <c r="L371" s="87"/>
      <c r="M371" s="158">
        <v>49000</v>
      </c>
      <c r="N371" s="158">
        <f t="shared" si="8"/>
        <v>33712000</v>
      </c>
      <c r="O371" s="158">
        <f>+'[2]TH lop 6'!E174</f>
        <v>51450</v>
      </c>
      <c r="P371" s="158"/>
      <c r="Q371" s="158">
        <v>49000</v>
      </c>
      <c r="R371" s="158">
        <f>[4]L6!$I$339</f>
        <v>52000</v>
      </c>
      <c r="S371" s="158"/>
      <c r="T371" s="158"/>
      <c r="U371" s="158"/>
      <c r="V371" s="158"/>
      <c r="W371" s="192"/>
      <c r="X371" s="279"/>
      <c r="Y371" s="158">
        <v>75000</v>
      </c>
      <c r="Z371" s="158">
        <v>84600</v>
      </c>
      <c r="AA371" s="201"/>
      <c r="AB371" s="158">
        <f t="shared" si="11"/>
        <v>49000</v>
      </c>
      <c r="AC371" s="158">
        <f t="shared" si="10"/>
        <v>33712000</v>
      </c>
      <c r="AD371" s="87"/>
    </row>
    <row r="372" spans="2:30" ht="25.5" x14ac:dyDescent="0.2">
      <c r="B372" s="137">
        <f>IF(O372="","",SUBTOTAL(3,$O$8:O372))</f>
        <v>105</v>
      </c>
      <c r="C372" s="142"/>
      <c r="D372" s="87" t="s">
        <v>162</v>
      </c>
      <c r="E372" s="169"/>
      <c r="F372" s="169" t="s">
        <v>334</v>
      </c>
      <c r="G372" s="169" t="s">
        <v>19</v>
      </c>
      <c r="H372" s="87"/>
      <c r="I372" s="169">
        <v>655</v>
      </c>
      <c r="J372" s="169" t="s">
        <v>387</v>
      </c>
      <c r="K372" s="87" t="s">
        <v>611</v>
      </c>
      <c r="L372" s="87"/>
      <c r="M372" s="158">
        <v>50000</v>
      </c>
      <c r="N372" s="158">
        <f t="shared" si="8"/>
        <v>32750000</v>
      </c>
      <c r="O372" s="158">
        <f>+'[2]TH lop 6'!E175</f>
        <v>51450</v>
      </c>
      <c r="P372" s="158"/>
      <c r="Q372" s="158">
        <v>52000</v>
      </c>
      <c r="R372" s="158">
        <f>+[4]L6!$I$340</f>
        <v>50000</v>
      </c>
      <c r="S372" s="158"/>
      <c r="T372" s="158"/>
      <c r="U372" s="158"/>
      <c r="V372" s="158"/>
      <c r="W372" s="192"/>
      <c r="X372" s="279"/>
      <c r="Y372" s="158">
        <v>51000</v>
      </c>
      <c r="Z372" s="158">
        <v>72000</v>
      </c>
      <c r="AA372" s="201"/>
      <c r="AB372" s="158">
        <f t="shared" si="11"/>
        <v>50000</v>
      </c>
      <c r="AC372" s="158">
        <f t="shared" si="10"/>
        <v>32750000</v>
      </c>
      <c r="AD372" s="87"/>
    </row>
    <row r="373" spans="2:30" x14ac:dyDescent="0.2">
      <c r="B373" s="137">
        <f>IF(O373="","",SUBTOTAL(3,$O$8:O373))</f>
        <v>106</v>
      </c>
      <c r="C373" s="142"/>
      <c r="D373" s="87" t="s">
        <v>163</v>
      </c>
      <c r="E373" s="169"/>
      <c r="F373" s="169" t="s">
        <v>334</v>
      </c>
      <c r="G373" s="169" t="s">
        <v>19</v>
      </c>
      <c r="H373" s="87"/>
      <c r="I373" s="169">
        <v>664</v>
      </c>
      <c r="J373" s="169" t="s">
        <v>387</v>
      </c>
      <c r="K373" s="87" t="s">
        <v>612</v>
      </c>
      <c r="L373" s="87"/>
      <c r="M373" s="158">
        <v>40000</v>
      </c>
      <c r="N373" s="158">
        <f t="shared" si="8"/>
        <v>26560000</v>
      </c>
      <c r="O373" s="158">
        <f>+'[2]TH lop 6'!E176</f>
        <v>41160</v>
      </c>
      <c r="P373" s="158"/>
      <c r="Q373" s="158">
        <v>42000</v>
      </c>
      <c r="R373" s="158">
        <f>+[4]L6!$I$341</f>
        <v>40000</v>
      </c>
      <c r="S373" s="158"/>
      <c r="T373" s="158"/>
      <c r="U373" s="158"/>
      <c r="V373" s="158"/>
      <c r="W373" s="192"/>
      <c r="X373" s="279"/>
      <c r="Y373" s="158">
        <v>41000</v>
      </c>
      <c r="Z373" s="158">
        <v>54000</v>
      </c>
      <c r="AA373" s="201"/>
      <c r="AB373" s="158">
        <f t="shared" si="11"/>
        <v>40000</v>
      </c>
      <c r="AC373" s="158">
        <f t="shared" si="10"/>
        <v>26560000</v>
      </c>
      <c r="AD373" s="87"/>
    </row>
    <row r="374" spans="2:30" ht="38.25" x14ac:dyDescent="0.2">
      <c r="B374" s="137">
        <f>IF(O374="","",SUBTOTAL(3,$O$8:O374))</f>
        <v>107</v>
      </c>
      <c r="C374" s="142"/>
      <c r="D374" s="87" t="s">
        <v>164</v>
      </c>
      <c r="E374" s="169" t="s">
        <v>334</v>
      </c>
      <c r="F374" s="169" t="s">
        <v>334</v>
      </c>
      <c r="G374" s="169" t="s">
        <v>12</v>
      </c>
      <c r="H374" s="87"/>
      <c r="I374" s="169">
        <v>679</v>
      </c>
      <c r="J374" s="169" t="s">
        <v>387</v>
      </c>
      <c r="K374" s="87" t="s">
        <v>616</v>
      </c>
      <c r="L374" s="87"/>
      <c r="M374" s="158">
        <v>51450</v>
      </c>
      <c r="N374" s="158">
        <f t="shared" si="8"/>
        <v>34934550</v>
      </c>
      <c r="O374" s="158">
        <f>+'[2]TH lop 6'!E177</f>
        <v>51450</v>
      </c>
      <c r="P374" s="158"/>
      <c r="Q374" s="158">
        <v>75000</v>
      </c>
      <c r="R374" s="158">
        <f>+[4]L6!$I$342</f>
        <v>72000</v>
      </c>
      <c r="S374" s="158"/>
      <c r="T374" s="158"/>
      <c r="U374" s="158"/>
      <c r="V374" s="158"/>
      <c r="W374" s="192"/>
      <c r="X374" s="279"/>
      <c r="Y374" s="158">
        <v>36000</v>
      </c>
      <c r="Z374" s="158">
        <v>54000</v>
      </c>
      <c r="AA374" s="201"/>
      <c r="AB374" s="158">
        <f t="shared" si="11"/>
        <v>36000</v>
      </c>
      <c r="AC374" s="158">
        <f t="shared" si="10"/>
        <v>24444000</v>
      </c>
      <c r="AD374" s="87"/>
    </row>
    <row r="375" spans="2:30" ht="63.75" x14ac:dyDescent="0.2">
      <c r="B375" s="137">
        <f>IF(O375="","",SUBTOTAL(3,$O$8:O375))</f>
        <v>108</v>
      </c>
      <c r="C375" s="142"/>
      <c r="D375" s="87" t="s">
        <v>165</v>
      </c>
      <c r="E375" s="169" t="s">
        <v>334</v>
      </c>
      <c r="F375" s="169" t="s">
        <v>334</v>
      </c>
      <c r="G375" s="169" t="s">
        <v>12</v>
      </c>
      <c r="H375" s="87"/>
      <c r="I375" s="169">
        <v>689</v>
      </c>
      <c r="J375" s="169" t="s">
        <v>387</v>
      </c>
      <c r="K375" s="87" t="s">
        <v>617</v>
      </c>
      <c r="L375" s="87"/>
      <c r="M375" s="158">
        <v>51450</v>
      </c>
      <c r="N375" s="158">
        <f t="shared" si="8"/>
        <v>35449050</v>
      </c>
      <c r="O375" s="158">
        <f>+'[2]TH lop 6'!E178</f>
        <v>51450</v>
      </c>
      <c r="P375" s="158"/>
      <c r="Q375" s="158">
        <v>100000</v>
      </c>
      <c r="R375" s="158">
        <f>+[4]L6!$I$343</f>
        <v>132000</v>
      </c>
      <c r="S375" s="158"/>
      <c r="T375" s="158"/>
      <c r="U375" s="158"/>
      <c r="V375" s="158"/>
      <c r="W375" s="192"/>
      <c r="X375" s="279"/>
      <c r="Y375" s="158">
        <v>115000</v>
      </c>
      <c r="Z375" s="158">
        <v>126000</v>
      </c>
      <c r="AA375" s="201"/>
      <c r="AB375" s="158">
        <f t="shared" si="11"/>
        <v>51450</v>
      </c>
      <c r="AC375" s="158">
        <f t="shared" si="10"/>
        <v>35449050</v>
      </c>
      <c r="AD375" s="87"/>
    </row>
    <row r="376" spans="2:30" x14ac:dyDescent="0.2">
      <c r="B376" s="137">
        <f>IF(O376="","",SUBTOTAL(3,$O$8:O376))</f>
        <v>109</v>
      </c>
      <c r="C376" s="142"/>
      <c r="D376" s="87" t="s">
        <v>166</v>
      </c>
      <c r="E376" s="169" t="s">
        <v>334</v>
      </c>
      <c r="F376" s="169" t="s">
        <v>334</v>
      </c>
      <c r="G376" s="169" t="s">
        <v>19</v>
      </c>
      <c r="H376" s="87"/>
      <c r="I376" s="169">
        <v>615</v>
      </c>
      <c r="J376" s="169" t="s">
        <v>387</v>
      </c>
      <c r="K376" s="87" t="s">
        <v>618</v>
      </c>
      <c r="L376" s="87"/>
      <c r="M376" s="158">
        <v>33810</v>
      </c>
      <c r="N376" s="158">
        <f t="shared" si="8"/>
        <v>20793150</v>
      </c>
      <c r="O376" s="158">
        <f>+'[2]TH lop 6'!E179</f>
        <v>33810</v>
      </c>
      <c r="P376" s="158"/>
      <c r="Q376" s="158">
        <v>73000</v>
      </c>
      <c r="R376" s="158">
        <f>+[4]L6!$I$344</f>
        <v>70000</v>
      </c>
      <c r="S376" s="158"/>
      <c r="T376" s="158"/>
      <c r="U376" s="158"/>
      <c r="V376" s="158"/>
      <c r="W376" s="192"/>
      <c r="X376" s="279"/>
      <c r="Y376" s="158">
        <v>25000</v>
      </c>
      <c r="Z376" s="158">
        <v>34200</v>
      </c>
      <c r="AA376" s="201"/>
      <c r="AB376" s="158">
        <f t="shared" si="11"/>
        <v>25000</v>
      </c>
      <c r="AC376" s="158">
        <f t="shared" si="10"/>
        <v>15375000</v>
      </c>
      <c r="AD376" s="87"/>
    </row>
    <row r="377" spans="2:30" ht="25.5" x14ac:dyDescent="0.2">
      <c r="B377" s="137">
        <f>IF(O377="","",SUBTOTAL(3,$O$8:O377))</f>
        <v>110</v>
      </c>
      <c r="C377" s="142"/>
      <c r="D377" s="87" t="s">
        <v>167</v>
      </c>
      <c r="E377" s="169" t="s">
        <v>334</v>
      </c>
      <c r="F377" s="169"/>
      <c r="G377" s="169" t="s">
        <v>12</v>
      </c>
      <c r="H377" s="87"/>
      <c r="I377" s="169">
        <v>705</v>
      </c>
      <c r="J377" s="169" t="s">
        <v>387</v>
      </c>
      <c r="K377" s="87" t="s">
        <v>619</v>
      </c>
      <c r="L377" s="87"/>
      <c r="M377" s="158">
        <v>88000</v>
      </c>
      <c r="N377" s="158">
        <f t="shared" si="8"/>
        <v>62040000</v>
      </c>
      <c r="O377" s="158">
        <f>+'[2]TH lop 6'!E180</f>
        <v>213150</v>
      </c>
      <c r="P377" s="158"/>
      <c r="Q377" s="158">
        <v>88000</v>
      </c>
      <c r="R377" s="158">
        <f>+[4]L6!$I$345</f>
        <v>154000</v>
      </c>
      <c r="S377" s="158"/>
      <c r="T377" s="158"/>
      <c r="U377" s="158"/>
      <c r="V377" s="158"/>
      <c r="W377" s="192"/>
      <c r="X377" s="279"/>
      <c r="Y377" s="158">
        <v>260000</v>
      </c>
      <c r="Z377" s="158">
        <v>288000</v>
      </c>
      <c r="AA377" s="201"/>
      <c r="AB377" s="158">
        <f t="shared" si="11"/>
        <v>88000</v>
      </c>
      <c r="AC377" s="158">
        <f t="shared" si="10"/>
        <v>62040000</v>
      </c>
      <c r="AD377" s="87"/>
    </row>
    <row r="378" spans="2:30" x14ac:dyDescent="0.2">
      <c r="B378" s="137">
        <f>IF(O378="","",SUBTOTAL(3,$O$8:O378))</f>
        <v>111</v>
      </c>
      <c r="C378" s="142"/>
      <c r="D378" s="87" t="s">
        <v>168</v>
      </c>
      <c r="E378" s="169" t="s">
        <v>334</v>
      </c>
      <c r="F378" s="169" t="s">
        <v>334</v>
      </c>
      <c r="G378" s="169" t="s">
        <v>19</v>
      </c>
      <c r="H378" s="87"/>
      <c r="I378" s="169">
        <v>684</v>
      </c>
      <c r="J378" s="169" t="s">
        <v>387</v>
      </c>
      <c r="K378" s="87" t="s">
        <v>620</v>
      </c>
      <c r="L378" s="87"/>
      <c r="M378" s="158">
        <v>19000</v>
      </c>
      <c r="N378" s="158">
        <f t="shared" si="8"/>
        <v>12996000</v>
      </c>
      <c r="O378" s="158">
        <f>+'[2]TH lop 6'!E181</f>
        <v>22050</v>
      </c>
      <c r="P378" s="158"/>
      <c r="Q378" s="158">
        <v>19000</v>
      </c>
      <c r="R378" s="158">
        <f>+[4]L6!$I$346</f>
        <v>20000</v>
      </c>
      <c r="S378" s="158"/>
      <c r="T378" s="158"/>
      <c r="U378" s="158"/>
      <c r="V378" s="158"/>
      <c r="W378" s="192"/>
      <c r="X378" s="279"/>
      <c r="Y378" s="158">
        <v>9500</v>
      </c>
      <c r="Z378" s="158">
        <v>16200</v>
      </c>
      <c r="AA378" s="201"/>
      <c r="AB378" s="158">
        <f t="shared" si="11"/>
        <v>9500</v>
      </c>
      <c r="AC378" s="158">
        <f t="shared" si="10"/>
        <v>6498000</v>
      </c>
      <c r="AD378" s="87"/>
    </row>
    <row r="379" spans="2:30" x14ac:dyDescent="0.2">
      <c r="B379" s="137">
        <f>IF(O379="","",SUBTOTAL(3,$O$8:O379))</f>
        <v>112</v>
      </c>
      <c r="C379" s="142"/>
      <c r="D379" s="87" t="s">
        <v>169</v>
      </c>
      <c r="E379" s="169" t="s">
        <v>334</v>
      </c>
      <c r="F379" s="169" t="s">
        <v>334</v>
      </c>
      <c r="G379" s="169" t="s">
        <v>19</v>
      </c>
      <c r="H379" s="87"/>
      <c r="I379" s="169">
        <v>651</v>
      </c>
      <c r="J379" s="169" t="s">
        <v>387</v>
      </c>
      <c r="K379" s="87" t="s">
        <v>621</v>
      </c>
      <c r="L379" s="87"/>
      <c r="M379" s="158">
        <v>13000</v>
      </c>
      <c r="N379" s="158">
        <f t="shared" si="8"/>
        <v>8463000</v>
      </c>
      <c r="O379" s="158">
        <f>+'[2]TH lop 6'!E182</f>
        <v>19110</v>
      </c>
      <c r="P379" s="158"/>
      <c r="Q379" s="158">
        <v>13000</v>
      </c>
      <c r="R379" s="158">
        <f>+[4]L6!$I$347</f>
        <v>14000</v>
      </c>
      <c r="S379" s="158"/>
      <c r="T379" s="158"/>
      <c r="U379" s="158"/>
      <c r="V379" s="158"/>
      <c r="W379" s="192"/>
      <c r="X379" s="279"/>
      <c r="Y379" s="158">
        <v>16500</v>
      </c>
      <c r="Z379" s="158">
        <v>16200</v>
      </c>
      <c r="AA379" s="201"/>
      <c r="AB379" s="158">
        <f t="shared" si="11"/>
        <v>13000</v>
      </c>
      <c r="AC379" s="158">
        <f t="shared" si="10"/>
        <v>8463000</v>
      </c>
      <c r="AD379" s="87"/>
    </row>
    <row r="380" spans="2:30" ht="13.15" customHeight="1" x14ac:dyDescent="0.2">
      <c r="B380" s="137">
        <f>IF(O380="","",SUBTOTAL(3,$O$8:O380))</f>
        <v>113</v>
      </c>
      <c r="C380" s="135"/>
      <c r="D380" s="136" t="s">
        <v>170</v>
      </c>
      <c r="E380" s="136"/>
      <c r="F380" s="136" t="s">
        <v>334</v>
      </c>
      <c r="G380" s="136" t="s">
        <v>19</v>
      </c>
      <c r="H380" s="87"/>
      <c r="I380" s="136">
        <v>745</v>
      </c>
      <c r="J380" s="169" t="s">
        <v>387</v>
      </c>
      <c r="K380" s="136" t="s">
        <v>622</v>
      </c>
      <c r="L380" s="136"/>
      <c r="M380" s="154">
        <v>27000</v>
      </c>
      <c r="N380" s="154">
        <f t="shared" si="8"/>
        <v>20115000</v>
      </c>
      <c r="O380" s="154">
        <f>+'[2]TH lop 6'!E183</f>
        <v>32339.999999999996</v>
      </c>
      <c r="P380" s="154"/>
      <c r="Q380" s="154">
        <v>27000</v>
      </c>
      <c r="R380" s="154">
        <f>+[4]L6!$I$348</f>
        <v>28000</v>
      </c>
      <c r="S380" s="154"/>
      <c r="T380" s="154"/>
      <c r="U380" s="154"/>
      <c r="V380" s="154"/>
      <c r="W380" s="188"/>
      <c r="X380" s="275"/>
      <c r="Y380" s="154">
        <v>41000</v>
      </c>
      <c r="Z380" s="154">
        <v>108000</v>
      </c>
      <c r="AA380" s="197"/>
      <c r="AB380" s="154">
        <f t="shared" si="11"/>
        <v>27000</v>
      </c>
      <c r="AC380" s="154">
        <f t="shared" si="10"/>
        <v>20115000</v>
      </c>
      <c r="AD380" s="136"/>
    </row>
    <row r="381" spans="2:30" x14ac:dyDescent="0.2">
      <c r="B381" s="137" t="str">
        <f>IF(O381="","",SUBTOTAL(3,$O$8:O381))</f>
        <v/>
      </c>
      <c r="C381" s="140"/>
      <c r="D381" s="141"/>
      <c r="E381" s="141"/>
      <c r="F381" s="141"/>
      <c r="G381" s="141"/>
      <c r="H381" s="87"/>
      <c r="I381" s="141"/>
      <c r="J381" s="169"/>
      <c r="K381" s="141" t="s">
        <v>623</v>
      </c>
      <c r="L381" s="141"/>
      <c r="M381" s="156"/>
      <c r="N381" s="156"/>
      <c r="O381" s="156"/>
      <c r="P381" s="156"/>
      <c r="Q381" s="156"/>
      <c r="R381" s="156"/>
      <c r="S381" s="156"/>
      <c r="T381" s="156"/>
      <c r="U381" s="156"/>
      <c r="V381" s="156"/>
      <c r="W381" s="190"/>
      <c r="X381" s="277"/>
      <c r="Y381" s="156"/>
      <c r="Z381" s="156"/>
      <c r="AA381" s="199"/>
      <c r="AB381" s="156">
        <f t="shared" si="11"/>
        <v>0</v>
      </c>
      <c r="AC381" s="156"/>
      <c r="AD381" s="141"/>
    </row>
    <row r="382" spans="2:30" ht="13.15" customHeight="1" x14ac:dyDescent="0.2">
      <c r="B382" s="137">
        <f>IF(O382="","",SUBTOTAL(3,$O$8:O382))</f>
        <v>114</v>
      </c>
      <c r="C382" s="135"/>
      <c r="D382" s="136" t="s">
        <v>171</v>
      </c>
      <c r="E382" s="136"/>
      <c r="F382" s="136" t="s">
        <v>334</v>
      </c>
      <c r="G382" s="136" t="s">
        <v>19</v>
      </c>
      <c r="H382" s="87"/>
      <c r="I382" s="136">
        <v>286</v>
      </c>
      <c r="J382" s="169" t="s">
        <v>387</v>
      </c>
      <c r="K382" s="136" t="s">
        <v>377</v>
      </c>
      <c r="L382" s="136"/>
      <c r="M382" s="154">
        <v>560000</v>
      </c>
      <c r="N382" s="154">
        <f t="shared" si="8"/>
        <v>160160000</v>
      </c>
      <c r="O382" s="154">
        <f>+'[2]TH lop 6'!$E$184</f>
        <v>602700</v>
      </c>
      <c r="P382" s="154"/>
      <c r="Q382" s="154">
        <v>560000</v>
      </c>
      <c r="R382" s="154">
        <f>+[4]L6!$I$350</f>
        <v>1000000</v>
      </c>
      <c r="S382" s="154"/>
      <c r="T382" s="154"/>
      <c r="U382" s="154"/>
      <c r="V382" s="154"/>
      <c r="W382" s="188"/>
      <c r="X382" s="275"/>
      <c r="Y382" s="154">
        <v>825000</v>
      </c>
      <c r="Z382" s="154"/>
      <c r="AA382" s="197"/>
      <c r="AB382" s="154">
        <f t="shared" si="11"/>
        <v>560000</v>
      </c>
      <c r="AC382" s="154">
        <f>AB382*I382</f>
        <v>160160000</v>
      </c>
      <c r="AD382" s="136"/>
    </row>
    <row r="383" spans="2:30" x14ac:dyDescent="0.2">
      <c r="B383" s="137" t="str">
        <f>IF(O383="","",SUBTOTAL(3,$O$8:O383))</f>
        <v/>
      </c>
      <c r="C383" s="138"/>
      <c r="D383" s="139"/>
      <c r="E383" s="139"/>
      <c r="F383" s="139"/>
      <c r="G383" s="139"/>
      <c r="H383" s="87"/>
      <c r="I383" s="139"/>
      <c r="J383" s="169"/>
      <c r="K383" s="139" t="s">
        <v>378</v>
      </c>
      <c r="L383" s="139"/>
      <c r="M383" s="155"/>
      <c r="N383" s="155"/>
      <c r="O383" s="155"/>
      <c r="P383" s="155"/>
      <c r="Q383" s="155"/>
      <c r="R383" s="155"/>
      <c r="S383" s="155"/>
      <c r="T383" s="155"/>
      <c r="U383" s="155"/>
      <c r="V383" s="155"/>
      <c r="W383" s="189"/>
      <c r="X383" s="276"/>
      <c r="Y383" s="155"/>
      <c r="Z383" s="155"/>
      <c r="AA383" s="198"/>
      <c r="AB383" s="155">
        <f t="shared" si="11"/>
        <v>0</v>
      </c>
      <c r="AC383" s="155"/>
      <c r="AD383" s="139"/>
    </row>
    <row r="384" spans="2:30" x14ac:dyDescent="0.2">
      <c r="B384" s="137" t="str">
        <f>IF(O384="","",SUBTOTAL(3,$O$8:O384))</f>
        <v/>
      </c>
      <c r="C384" s="138"/>
      <c r="D384" s="139"/>
      <c r="E384" s="139"/>
      <c r="F384" s="139"/>
      <c r="G384" s="139"/>
      <c r="H384" s="87"/>
      <c r="I384" s="139"/>
      <c r="J384" s="169"/>
      <c r="K384" s="139" t="s">
        <v>379</v>
      </c>
      <c r="L384" s="139"/>
      <c r="M384" s="155"/>
      <c r="N384" s="155"/>
      <c r="O384" s="155"/>
      <c r="P384" s="155"/>
      <c r="Q384" s="155"/>
      <c r="R384" s="155"/>
      <c r="S384" s="155"/>
      <c r="T384" s="155"/>
      <c r="U384" s="155"/>
      <c r="V384" s="155"/>
      <c r="W384" s="189"/>
      <c r="X384" s="276"/>
      <c r="Y384" s="155"/>
      <c r="Z384" s="155"/>
      <c r="AA384" s="198"/>
      <c r="AB384" s="155">
        <f t="shared" si="11"/>
        <v>0</v>
      </c>
      <c r="AC384" s="155"/>
      <c r="AD384" s="139"/>
    </row>
    <row r="385" spans="2:30" x14ac:dyDescent="0.2">
      <c r="B385" s="137" t="str">
        <f>IF(O385="","",SUBTOTAL(3,$O$8:O385))</f>
        <v/>
      </c>
      <c r="C385" s="138"/>
      <c r="D385" s="139"/>
      <c r="E385" s="139"/>
      <c r="F385" s="139"/>
      <c r="G385" s="139"/>
      <c r="H385" s="87"/>
      <c r="I385" s="139"/>
      <c r="J385" s="169"/>
      <c r="K385" s="139" t="s">
        <v>380</v>
      </c>
      <c r="L385" s="139"/>
      <c r="M385" s="155"/>
      <c r="N385" s="155"/>
      <c r="O385" s="155"/>
      <c r="P385" s="155"/>
      <c r="Q385" s="155"/>
      <c r="R385" s="155"/>
      <c r="S385" s="155"/>
      <c r="T385" s="155"/>
      <c r="U385" s="155"/>
      <c r="V385" s="155"/>
      <c r="W385" s="189"/>
      <c r="X385" s="276"/>
      <c r="Y385" s="155"/>
      <c r="Z385" s="155"/>
      <c r="AA385" s="198"/>
      <c r="AB385" s="155">
        <f t="shared" si="11"/>
        <v>0</v>
      </c>
      <c r="AC385" s="155"/>
      <c r="AD385" s="139"/>
    </row>
    <row r="386" spans="2:30" x14ac:dyDescent="0.2">
      <c r="B386" s="137" t="str">
        <f>IF(O386="","",SUBTOTAL(3,$O$8:O386))</f>
        <v/>
      </c>
      <c r="C386" s="140"/>
      <c r="D386" s="141"/>
      <c r="E386" s="141"/>
      <c r="F386" s="141"/>
      <c r="G386" s="141"/>
      <c r="H386" s="87"/>
      <c r="I386" s="141"/>
      <c r="J386" s="169"/>
      <c r="K386" s="141" t="s">
        <v>381</v>
      </c>
      <c r="L386" s="141"/>
      <c r="M386" s="156"/>
      <c r="N386" s="156"/>
      <c r="O386" s="156"/>
      <c r="P386" s="156"/>
      <c r="Q386" s="156"/>
      <c r="R386" s="156"/>
      <c r="S386" s="156"/>
      <c r="T386" s="156"/>
      <c r="U386" s="156"/>
      <c r="V386" s="156"/>
      <c r="W386" s="190"/>
      <c r="X386" s="277"/>
      <c r="Y386" s="156"/>
      <c r="Z386" s="156"/>
      <c r="AA386" s="199"/>
      <c r="AB386" s="156">
        <f t="shared" si="11"/>
        <v>0</v>
      </c>
      <c r="AC386" s="156"/>
      <c r="AD386" s="141"/>
    </row>
    <row r="387" spans="2:30" x14ac:dyDescent="0.2">
      <c r="B387" s="137">
        <f>IF(O387="","",SUBTOTAL(3,$O$8:O387))</f>
        <v>115</v>
      </c>
      <c r="C387" s="142"/>
      <c r="D387" s="87" t="s">
        <v>172</v>
      </c>
      <c r="E387" s="169" t="s">
        <v>334</v>
      </c>
      <c r="F387" s="169" t="s">
        <v>334</v>
      </c>
      <c r="G387" s="169" t="s">
        <v>123</v>
      </c>
      <c r="H387" s="87"/>
      <c r="I387" s="169">
        <v>813</v>
      </c>
      <c r="J387" s="169" t="s">
        <v>387</v>
      </c>
      <c r="K387" s="87" t="s">
        <v>624</v>
      </c>
      <c r="L387" s="87"/>
      <c r="M387" s="158">
        <v>82000</v>
      </c>
      <c r="N387" s="158">
        <f t="shared" si="8"/>
        <v>66666000</v>
      </c>
      <c r="O387" s="158">
        <f>+'[2]TH lop 6'!$E$185</f>
        <v>86240</v>
      </c>
      <c r="P387" s="158"/>
      <c r="Q387" s="158">
        <v>82000</v>
      </c>
      <c r="R387" s="158">
        <f>+[4]L6!$I$355</f>
        <v>124000</v>
      </c>
      <c r="S387" s="158"/>
      <c r="T387" s="158">
        <v>67000</v>
      </c>
      <c r="U387" s="158"/>
      <c r="V387" s="158"/>
      <c r="W387" s="192"/>
      <c r="X387" s="279"/>
      <c r="Y387" s="158">
        <v>105000</v>
      </c>
      <c r="Z387" s="158">
        <v>99000</v>
      </c>
      <c r="AA387" s="201"/>
      <c r="AB387" s="158">
        <f t="shared" si="11"/>
        <v>67000</v>
      </c>
      <c r="AC387" s="158">
        <f>AB387*I387</f>
        <v>54471000</v>
      </c>
      <c r="AD387" s="87"/>
    </row>
    <row r="388" spans="2:30" ht="13.15" customHeight="1" x14ac:dyDescent="0.2">
      <c r="B388" s="137">
        <f>IF(O388="","",SUBTOTAL(3,$O$8:O388))</f>
        <v>116</v>
      </c>
      <c r="C388" s="135"/>
      <c r="D388" s="136" t="s">
        <v>173</v>
      </c>
      <c r="E388" s="136"/>
      <c r="F388" s="136" t="s">
        <v>334</v>
      </c>
      <c r="G388" s="136" t="s">
        <v>19</v>
      </c>
      <c r="H388" s="87"/>
      <c r="I388" s="136">
        <v>746</v>
      </c>
      <c r="J388" s="169" t="s">
        <v>387</v>
      </c>
      <c r="K388" s="136" t="s">
        <v>625</v>
      </c>
      <c r="L388" s="136"/>
      <c r="M388" s="154">
        <v>42000</v>
      </c>
      <c r="N388" s="154">
        <f t="shared" si="8"/>
        <v>31332000</v>
      </c>
      <c r="O388" s="154">
        <f>+'[2]TH lop 6'!$E$186</f>
        <v>55860</v>
      </c>
      <c r="P388" s="154"/>
      <c r="Q388" s="154">
        <v>44000</v>
      </c>
      <c r="R388" s="154">
        <f>+[4]L6!$I$356</f>
        <v>42000</v>
      </c>
      <c r="S388" s="154"/>
      <c r="T388" s="154"/>
      <c r="U388" s="154"/>
      <c r="V388" s="154"/>
      <c r="W388" s="188"/>
      <c r="X388" s="275"/>
      <c r="Y388" s="154">
        <v>57000</v>
      </c>
      <c r="Z388" s="154">
        <v>72000</v>
      </c>
      <c r="AA388" s="197"/>
      <c r="AB388" s="154">
        <f t="shared" si="11"/>
        <v>42000</v>
      </c>
      <c r="AC388" s="154">
        <f>AB388*I388</f>
        <v>31332000</v>
      </c>
      <c r="AD388" s="136"/>
    </row>
    <row r="389" spans="2:30" ht="40.5" customHeight="1" x14ac:dyDescent="0.2">
      <c r="B389" s="137" t="str">
        <f>IF(O389="","",SUBTOTAL(3,$O$8:O389))</f>
        <v/>
      </c>
      <c r="C389" s="140"/>
      <c r="D389" s="141"/>
      <c r="E389" s="141"/>
      <c r="F389" s="141"/>
      <c r="G389" s="141"/>
      <c r="H389" s="87"/>
      <c r="I389" s="141"/>
      <c r="J389" s="169"/>
      <c r="K389" s="141" t="s">
        <v>420</v>
      </c>
      <c r="L389" s="141"/>
      <c r="M389" s="156"/>
      <c r="N389" s="156"/>
      <c r="O389" s="156"/>
      <c r="P389" s="156"/>
      <c r="Q389" s="156"/>
      <c r="R389" s="156"/>
      <c r="S389" s="156"/>
      <c r="T389" s="156"/>
      <c r="U389" s="156"/>
      <c r="V389" s="156"/>
      <c r="W389" s="190"/>
      <c r="X389" s="277"/>
      <c r="Y389" s="156"/>
      <c r="Z389" s="156"/>
      <c r="AA389" s="199"/>
      <c r="AB389" s="156">
        <f t="shared" si="11"/>
        <v>0</v>
      </c>
      <c r="AC389" s="156"/>
      <c r="AD389" s="141"/>
    </row>
    <row r="390" spans="2:30" ht="52.9" customHeight="1" x14ac:dyDescent="0.2">
      <c r="B390" s="137">
        <f>IF(O390="","",SUBTOTAL(3,$O$8:O390))</f>
        <v>117</v>
      </c>
      <c r="C390" s="135"/>
      <c r="D390" s="136" t="s">
        <v>174</v>
      </c>
      <c r="E390" s="136"/>
      <c r="F390" s="136" t="s">
        <v>334</v>
      </c>
      <c r="G390" s="136" t="s">
        <v>19</v>
      </c>
      <c r="H390" s="87"/>
      <c r="I390" s="136">
        <v>760</v>
      </c>
      <c r="J390" s="169" t="s">
        <v>387</v>
      </c>
      <c r="K390" s="136" t="s">
        <v>626</v>
      </c>
      <c r="L390" s="136"/>
      <c r="M390" s="154">
        <v>3619000</v>
      </c>
      <c r="N390" s="154">
        <f t="shared" si="8"/>
        <v>2750440000</v>
      </c>
      <c r="O390" s="154">
        <f>+'[2]TH lop 6'!$E$187</f>
        <v>3619000</v>
      </c>
      <c r="P390" s="154"/>
      <c r="Q390" s="154">
        <v>3912000</v>
      </c>
      <c r="R390" s="154">
        <f>+[4]L6!$I$358</f>
        <v>4576000</v>
      </c>
      <c r="S390" s="154"/>
      <c r="T390" s="154">
        <v>5985000</v>
      </c>
      <c r="U390" s="154">
        <v>6650000</v>
      </c>
      <c r="V390" s="154"/>
      <c r="W390" s="188"/>
      <c r="X390" s="275"/>
      <c r="Y390" s="154">
        <v>5800000</v>
      </c>
      <c r="Z390" s="154">
        <v>4200000</v>
      </c>
      <c r="AA390" s="197"/>
      <c r="AB390" s="154">
        <f t="shared" si="11"/>
        <v>3619000</v>
      </c>
      <c r="AC390" s="154">
        <f>AB390*I390</f>
        <v>2750440000</v>
      </c>
      <c r="AD390" s="136"/>
    </row>
    <row r="391" spans="2:30" ht="25.5" x14ac:dyDescent="0.2">
      <c r="B391" s="137" t="str">
        <f>IF(O391="","",SUBTOTAL(3,$O$8:O391))</f>
        <v/>
      </c>
      <c r="C391" s="140"/>
      <c r="D391" s="141"/>
      <c r="E391" s="141"/>
      <c r="F391" s="141"/>
      <c r="G391" s="141"/>
      <c r="H391" s="87"/>
      <c r="I391" s="141"/>
      <c r="J391" s="169"/>
      <c r="K391" s="141" t="s">
        <v>420</v>
      </c>
      <c r="L391" s="141"/>
      <c r="M391" s="156"/>
      <c r="N391" s="156"/>
      <c r="O391" s="156"/>
      <c r="P391" s="156"/>
      <c r="Q391" s="156"/>
      <c r="R391" s="156"/>
      <c r="S391" s="156"/>
      <c r="T391" s="156"/>
      <c r="U391" s="156"/>
      <c r="V391" s="156"/>
      <c r="W391" s="190"/>
      <c r="X391" s="277"/>
      <c r="Y391" s="156"/>
      <c r="Z391" s="156"/>
      <c r="AA391" s="199"/>
      <c r="AB391" s="156">
        <f t="shared" si="11"/>
        <v>0</v>
      </c>
      <c r="AC391" s="156"/>
      <c r="AD391" s="141"/>
    </row>
    <row r="392" spans="2:30" x14ac:dyDescent="0.2">
      <c r="B392" s="137">
        <f>IF(O392="","",SUBTOTAL(3,$O$8:O392))</f>
        <v>118</v>
      </c>
      <c r="C392" s="142"/>
      <c r="D392" s="87" t="s">
        <v>175</v>
      </c>
      <c r="E392" s="169" t="s">
        <v>334</v>
      </c>
      <c r="F392" s="169" t="s">
        <v>334</v>
      </c>
      <c r="G392" s="169" t="s">
        <v>19</v>
      </c>
      <c r="H392" s="87"/>
      <c r="I392" s="169">
        <v>1395</v>
      </c>
      <c r="J392" s="169" t="s">
        <v>387</v>
      </c>
      <c r="K392" s="87" t="s">
        <v>627</v>
      </c>
      <c r="L392" s="87"/>
      <c r="M392" s="158">
        <v>19000</v>
      </c>
      <c r="N392" s="158">
        <f t="shared" si="8"/>
        <v>26505000</v>
      </c>
      <c r="O392" s="158">
        <f>+'[2]TH lop 6'!$E$188</f>
        <v>29399.999999999996</v>
      </c>
      <c r="P392" s="158"/>
      <c r="Q392" s="158">
        <v>19000</v>
      </c>
      <c r="R392" s="158">
        <f>+[4]L6!$I$360</f>
        <v>20000</v>
      </c>
      <c r="S392" s="158"/>
      <c r="T392" s="158"/>
      <c r="U392" s="158"/>
      <c r="V392" s="158"/>
      <c r="W392" s="192"/>
      <c r="X392" s="279"/>
      <c r="Y392" s="158">
        <v>18000</v>
      </c>
      <c r="Z392" s="158">
        <v>28000</v>
      </c>
      <c r="AA392" s="201"/>
      <c r="AB392" s="158">
        <f t="shared" si="11"/>
        <v>18000</v>
      </c>
      <c r="AC392" s="158">
        <f>AB392*I392</f>
        <v>25110000</v>
      </c>
      <c r="AD392" s="87"/>
    </row>
    <row r="393" spans="2:30" x14ac:dyDescent="0.2">
      <c r="B393" s="137" t="str">
        <f>IF(O393="","",SUBTOTAL(3,$O$8:O393))</f>
        <v/>
      </c>
      <c r="C393" s="143"/>
      <c r="D393" s="144" t="s">
        <v>176</v>
      </c>
      <c r="E393" s="122"/>
      <c r="F393" s="122"/>
      <c r="G393" s="122"/>
      <c r="H393" s="87"/>
      <c r="I393" s="169"/>
      <c r="J393" s="169"/>
      <c r="K393" s="144"/>
      <c r="L393" s="144"/>
      <c r="M393" s="157"/>
      <c r="N393" s="157"/>
      <c r="O393" s="157"/>
      <c r="P393" s="157"/>
      <c r="Q393" s="157"/>
      <c r="R393" s="157"/>
      <c r="S393" s="157"/>
      <c r="T393" s="157"/>
      <c r="U393" s="157"/>
      <c r="V393" s="157"/>
      <c r="W393" s="191"/>
      <c r="X393" s="278"/>
      <c r="Y393" s="157"/>
      <c r="Z393" s="157"/>
      <c r="AA393" s="200"/>
      <c r="AB393" s="157">
        <f t="shared" si="11"/>
        <v>0</v>
      </c>
      <c r="AC393" s="157"/>
      <c r="AD393" s="144"/>
    </row>
    <row r="394" spans="2:30" ht="114.75" x14ac:dyDescent="0.2">
      <c r="B394" s="137">
        <f>IF(O394="","",SUBTOTAL(3,$O$8:O394))</f>
        <v>119</v>
      </c>
      <c r="C394" s="142"/>
      <c r="D394" s="87" t="s">
        <v>177</v>
      </c>
      <c r="E394" s="169" t="s">
        <v>334</v>
      </c>
      <c r="F394" s="169" t="s">
        <v>334</v>
      </c>
      <c r="G394" s="169" t="s">
        <v>178</v>
      </c>
      <c r="H394" s="87"/>
      <c r="I394" s="169">
        <v>10369</v>
      </c>
      <c r="J394" s="169" t="s">
        <v>387</v>
      </c>
      <c r="K394" s="87" t="s">
        <v>628</v>
      </c>
      <c r="L394" s="87"/>
      <c r="M394" s="158">
        <v>308</v>
      </c>
      <c r="N394" s="158">
        <f t="shared" ref="N394:N456" si="12">I394*M394</f>
        <v>3193652</v>
      </c>
      <c r="O394" s="158">
        <f>+'[2]TH lop 6'!E190</f>
        <v>308</v>
      </c>
      <c r="P394" s="158"/>
      <c r="Q394" s="158">
        <v>28000</v>
      </c>
      <c r="R394" s="158">
        <f>+[4]L6!$I$362</f>
        <v>44000</v>
      </c>
      <c r="S394" s="158"/>
      <c r="T394" s="158">
        <v>1460</v>
      </c>
      <c r="U394" s="158"/>
      <c r="V394" s="158"/>
      <c r="W394" s="192"/>
      <c r="X394" s="279"/>
      <c r="Y394" s="158">
        <v>265</v>
      </c>
      <c r="Z394" s="158">
        <v>30600</v>
      </c>
      <c r="AA394" s="206" t="s">
        <v>1334</v>
      </c>
      <c r="AB394" s="158">
        <f t="shared" ref="AB394:AB401" si="13">O394</f>
        <v>308</v>
      </c>
      <c r="AC394" s="158">
        <f t="shared" ref="AC394:AC427" si="14">AB394*I394</f>
        <v>3193652</v>
      </c>
      <c r="AD394" s="87"/>
    </row>
    <row r="395" spans="2:30" ht="114.75" x14ac:dyDescent="0.2">
      <c r="B395" s="137">
        <f>IF(O395="","",SUBTOTAL(3,$O$8:O395))</f>
        <v>120</v>
      </c>
      <c r="C395" s="142"/>
      <c r="D395" s="87" t="s">
        <v>1308</v>
      </c>
      <c r="E395" s="169" t="s">
        <v>334</v>
      </c>
      <c r="F395" s="169" t="s">
        <v>334</v>
      </c>
      <c r="G395" s="169" t="s">
        <v>178</v>
      </c>
      <c r="H395" s="87"/>
      <c r="I395" s="169">
        <v>585</v>
      </c>
      <c r="J395" s="169" t="s">
        <v>387</v>
      </c>
      <c r="K395" s="87" t="s">
        <v>628</v>
      </c>
      <c r="L395" s="87"/>
      <c r="M395" s="158">
        <v>18200</v>
      </c>
      <c r="N395" s="158">
        <f t="shared" si="12"/>
        <v>10647000</v>
      </c>
      <c r="O395" s="158">
        <f>+'[2]TH lop 6'!E191</f>
        <v>18200</v>
      </c>
      <c r="P395" s="158"/>
      <c r="Q395" s="158">
        <v>41000</v>
      </c>
      <c r="R395" s="158">
        <f>+[4]L6!$I$363</f>
        <v>66000</v>
      </c>
      <c r="S395" s="158"/>
      <c r="T395" s="158">
        <v>21800</v>
      </c>
      <c r="U395" s="158"/>
      <c r="V395" s="158"/>
      <c r="W395" s="192"/>
      <c r="X395" s="279"/>
      <c r="Y395" s="158">
        <v>9100</v>
      </c>
      <c r="Z395" s="158">
        <v>90000</v>
      </c>
      <c r="AA395" s="206" t="s">
        <v>1335</v>
      </c>
      <c r="AB395" s="158">
        <f t="shared" si="13"/>
        <v>18200</v>
      </c>
      <c r="AC395" s="158">
        <f t="shared" si="14"/>
        <v>10647000</v>
      </c>
      <c r="AD395" s="87"/>
    </row>
    <row r="396" spans="2:30" ht="114.75" x14ac:dyDescent="0.2">
      <c r="B396" s="137">
        <f>IF(O396="","",SUBTOTAL(3,$O$8:O396))</f>
        <v>121</v>
      </c>
      <c r="C396" s="142"/>
      <c r="D396" s="87" t="s">
        <v>1309</v>
      </c>
      <c r="E396" s="169" t="s">
        <v>334</v>
      </c>
      <c r="F396" s="169" t="s">
        <v>334</v>
      </c>
      <c r="G396" s="169" t="s">
        <v>179</v>
      </c>
      <c r="H396" s="87"/>
      <c r="I396" s="169">
        <v>5295</v>
      </c>
      <c r="J396" s="169" t="s">
        <v>387</v>
      </c>
      <c r="K396" s="87" t="s">
        <v>628</v>
      </c>
      <c r="L396" s="87"/>
      <c r="M396" s="158">
        <v>1680</v>
      </c>
      <c r="N396" s="158">
        <f t="shared" si="12"/>
        <v>8895600</v>
      </c>
      <c r="O396" s="158">
        <f>+'[2]TH lop 6'!E192</f>
        <v>1680</v>
      </c>
      <c r="P396" s="158"/>
      <c r="Q396" s="158">
        <v>41000</v>
      </c>
      <c r="R396" s="158">
        <f>+[4]L6!$I$364</f>
        <v>66000</v>
      </c>
      <c r="S396" s="158"/>
      <c r="T396" s="158">
        <v>2680</v>
      </c>
      <c r="U396" s="158"/>
      <c r="V396" s="158"/>
      <c r="W396" s="192"/>
      <c r="X396" s="279"/>
      <c r="Y396" s="158">
        <v>840</v>
      </c>
      <c r="Z396" s="158">
        <v>79200</v>
      </c>
      <c r="AA396" s="206" t="s">
        <v>1336</v>
      </c>
      <c r="AB396" s="158">
        <f t="shared" si="13"/>
        <v>1680</v>
      </c>
      <c r="AC396" s="158">
        <f t="shared" si="14"/>
        <v>8895600</v>
      </c>
      <c r="AD396" s="87"/>
    </row>
    <row r="397" spans="2:30" ht="114.75" x14ac:dyDescent="0.2">
      <c r="B397" s="137">
        <f>IF(O397="","",SUBTOTAL(3,$O$8:O397))</f>
        <v>122</v>
      </c>
      <c r="C397" s="142"/>
      <c r="D397" s="87" t="s">
        <v>180</v>
      </c>
      <c r="E397" s="169" t="s">
        <v>334</v>
      </c>
      <c r="F397" s="169" t="s">
        <v>334</v>
      </c>
      <c r="G397" s="169" t="s">
        <v>178</v>
      </c>
      <c r="H397" s="87"/>
      <c r="I397" s="169">
        <v>9956</v>
      </c>
      <c r="J397" s="169" t="s">
        <v>387</v>
      </c>
      <c r="K397" s="87" t="s">
        <v>628</v>
      </c>
      <c r="L397" s="87"/>
      <c r="M397" s="158">
        <v>893.19999999999993</v>
      </c>
      <c r="N397" s="158">
        <f t="shared" si="12"/>
        <v>8892699.1999999993</v>
      </c>
      <c r="O397" s="158">
        <f>+'[2]TH lop 6'!E193</f>
        <v>893.19999999999993</v>
      </c>
      <c r="P397" s="158"/>
      <c r="Q397" s="158">
        <v>123000</v>
      </c>
      <c r="R397" s="158">
        <f>+[4]L6!$I$365</f>
        <v>198000</v>
      </c>
      <c r="S397" s="158"/>
      <c r="T397" s="158">
        <v>1470</v>
      </c>
      <c r="U397" s="158"/>
      <c r="V397" s="158"/>
      <c r="W397" s="192"/>
      <c r="X397" s="279"/>
      <c r="Y397" s="158">
        <v>775</v>
      </c>
      <c r="Z397" s="158">
        <v>90000</v>
      </c>
      <c r="AA397" s="206" t="s">
        <v>1337</v>
      </c>
      <c r="AB397" s="158">
        <f t="shared" si="13"/>
        <v>893.19999999999993</v>
      </c>
      <c r="AC397" s="158">
        <f t="shared" si="14"/>
        <v>8892699.1999999993</v>
      </c>
      <c r="AD397" s="87"/>
    </row>
    <row r="398" spans="2:30" ht="114.75" x14ac:dyDescent="0.2">
      <c r="B398" s="137">
        <f>IF(O398="","",SUBTOTAL(3,$O$8:O398))</f>
        <v>123</v>
      </c>
      <c r="C398" s="142"/>
      <c r="D398" s="87" t="s">
        <v>181</v>
      </c>
      <c r="E398" s="169" t="s">
        <v>334</v>
      </c>
      <c r="F398" s="169" t="s">
        <v>334</v>
      </c>
      <c r="G398" s="169" t="s">
        <v>178</v>
      </c>
      <c r="H398" s="87"/>
      <c r="I398" s="169">
        <v>9952</v>
      </c>
      <c r="J398" s="169" t="s">
        <v>387</v>
      </c>
      <c r="K398" s="87" t="s">
        <v>628</v>
      </c>
      <c r="L398" s="87"/>
      <c r="M398" s="158">
        <v>400.4</v>
      </c>
      <c r="N398" s="158">
        <f t="shared" si="12"/>
        <v>3984780.8</v>
      </c>
      <c r="O398" s="158">
        <f>+'[2]TH lop 6'!E194</f>
        <v>400.4</v>
      </c>
      <c r="P398" s="158"/>
      <c r="Q398" s="158">
        <v>28000</v>
      </c>
      <c r="R398" s="158">
        <f>+[4]L6!$I$366</f>
        <v>44000</v>
      </c>
      <c r="S398" s="158"/>
      <c r="T398" s="158">
        <v>1390</v>
      </c>
      <c r="U398" s="158"/>
      <c r="V398" s="158"/>
      <c r="W398" s="192"/>
      <c r="X398" s="279"/>
      <c r="Y398" s="158">
        <v>380</v>
      </c>
      <c r="Z398" s="158">
        <v>63000</v>
      </c>
      <c r="AA398" s="201" t="s">
        <v>1255</v>
      </c>
      <c r="AB398" s="158">
        <f t="shared" si="13"/>
        <v>400.4</v>
      </c>
      <c r="AC398" s="158">
        <f t="shared" si="14"/>
        <v>3984780.8</v>
      </c>
      <c r="AD398" s="87"/>
    </row>
    <row r="399" spans="2:30" ht="114.75" x14ac:dyDescent="0.2">
      <c r="B399" s="137">
        <f>IF(O399="","",SUBTOTAL(3,$O$8:O399))</f>
        <v>124</v>
      </c>
      <c r="C399" s="142"/>
      <c r="D399" s="87" t="s">
        <v>182</v>
      </c>
      <c r="E399" s="169" t="s">
        <v>334</v>
      </c>
      <c r="F399" s="169" t="s">
        <v>334</v>
      </c>
      <c r="G399" s="169" t="s">
        <v>178</v>
      </c>
      <c r="H399" s="87"/>
      <c r="I399" s="169">
        <v>10055</v>
      </c>
      <c r="J399" s="169" t="s">
        <v>387</v>
      </c>
      <c r="K399" s="87" t="s">
        <v>628</v>
      </c>
      <c r="L399" s="87"/>
      <c r="M399" s="158">
        <v>308</v>
      </c>
      <c r="N399" s="158">
        <f t="shared" si="12"/>
        <v>3096940</v>
      </c>
      <c r="O399" s="158">
        <f>+'[2]TH lop 6'!E195</f>
        <v>308</v>
      </c>
      <c r="P399" s="158"/>
      <c r="Q399" s="158">
        <v>20000</v>
      </c>
      <c r="R399" s="158">
        <f>+[4]L6!$I$367</f>
        <v>33000</v>
      </c>
      <c r="S399" s="158"/>
      <c r="T399" s="158">
        <v>270</v>
      </c>
      <c r="U399" s="158"/>
      <c r="V399" s="158"/>
      <c r="W399" s="192"/>
      <c r="X399" s="279"/>
      <c r="Y399" s="158">
        <v>380</v>
      </c>
      <c r="Z399" s="158">
        <v>30600</v>
      </c>
      <c r="AA399" s="206" t="s">
        <v>1338</v>
      </c>
      <c r="AB399" s="158">
        <f t="shared" si="13"/>
        <v>308</v>
      </c>
      <c r="AC399" s="158">
        <f t="shared" si="14"/>
        <v>3096940</v>
      </c>
      <c r="AD399" s="87"/>
    </row>
    <row r="400" spans="2:30" ht="114.75" x14ac:dyDescent="0.2">
      <c r="B400" s="137">
        <f>IF(O400="","",SUBTOTAL(3,$O$8:O400))</f>
        <v>125</v>
      </c>
      <c r="C400" s="142"/>
      <c r="D400" s="87" t="s">
        <v>183</v>
      </c>
      <c r="E400" s="169" t="s">
        <v>334</v>
      </c>
      <c r="F400" s="169" t="s">
        <v>334</v>
      </c>
      <c r="G400" s="169" t="s">
        <v>178</v>
      </c>
      <c r="H400" s="87"/>
      <c r="I400" s="169">
        <v>9862</v>
      </c>
      <c r="J400" s="169" t="s">
        <v>387</v>
      </c>
      <c r="K400" s="87" t="s">
        <v>628</v>
      </c>
      <c r="L400" s="87"/>
      <c r="M400" s="158">
        <v>492.79999999999995</v>
      </c>
      <c r="N400" s="158">
        <f t="shared" si="12"/>
        <v>4859993.5999999996</v>
      </c>
      <c r="O400" s="158">
        <f>+'[2]TH lop 6'!E196</f>
        <v>492.79999999999995</v>
      </c>
      <c r="P400" s="158"/>
      <c r="Q400" s="158">
        <v>61000</v>
      </c>
      <c r="R400" s="158">
        <f>[4]L6!$I$368</f>
        <v>99000</v>
      </c>
      <c r="S400" s="158"/>
      <c r="T400" s="158">
        <v>1250</v>
      </c>
      <c r="U400" s="158"/>
      <c r="V400" s="158"/>
      <c r="W400" s="192"/>
      <c r="X400" s="279"/>
      <c r="Y400" s="158">
        <v>565</v>
      </c>
      <c r="Z400" s="158">
        <v>48600</v>
      </c>
      <c r="AA400" s="201" t="s">
        <v>1339</v>
      </c>
      <c r="AB400" s="158">
        <f t="shared" si="13"/>
        <v>492.79999999999995</v>
      </c>
      <c r="AC400" s="158">
        <f t="shared" si="14"/>
        <v>4859993.5999999996</v>
      </c>
      <c r="AD400" s="87"/>
    </row>
    <row r="401" spans="2:30" ht="114.75" x14ac:dyDescent="0.2">
      <c r="B401" s="137">
        <f>IF(O401="","",SUBTOTAL(3,$O$8:O401))</f>
        <v>126</v>
      </c>
      <c r="C401" s="142"/>
      <c r="D401" s="87" t="s">
        <v>184</v>
      </c>
      <c r="E401" s="169" t="s">
        <v>334</v>
      </c>
      <c r="F401" s="169" t="s">
        <v>334</v>
      </c>
      <c r="G401" s="169" t="s">
        <v>178</v>
      </c>
      <c r="H401" s="87"/>
      <c r="I401" s="169">
        <v>5046</v>
      </c>
      <c r="J401" s="169" t="s">
        <v>387</v>
      </c>
      <c r="K401" s="87" t="s">
        <v>628</v>
      </c>
      <c r="L401" s="87"/>
      <c r="M401" s="158">
        <v>4774</v>
      </c>
      <c r="N401" s="158">
        <f t="shared" si="12"/>
        <v>24089604</v>
      </c>
      <c r="O401" s="158">
        <f>+'[2]TH lop 6'!E197</f>
        <v>4774</v>
      </c>
      <c r="P401" s="158"/>
      <c r="Q401" s="158">
        <v>204000</v>
      </c>
      <c r="R401" s="158">
        <f>+[4]L6!$I$369</f>
        <v>330000</v>
      </c>
      <c r="S401" s="158"/>
      <c r="T401" s="158">
        <v>2740</v>
      </c>
      <c r="U401" s="158"/>
      <c r="V401" s="158"/>
      <c r="W401" s="192"/>
      <c r="X401" s="279"/>
      <c r="Y401" s="158">
        <v>5400</v>
      </c>
      <c r="Z401" s="158">
        <v>248400</v>
      </c>
      <c r="AA401" s="201" t="s">
        <v>1340</v>
      </c>
      <c r="AB401" s="158">
        <f t="shared" si="13"/>
        <v>4774</v>
      </c>
      <c r="AC401" s="158">
        <f t="shared" si="14"/>
        <v>24089604</v>
      </c>
      <c r="AD401" s="87"/>
    </row>
    <row r="402" spans="2:30" ht="114.75" x14ac:dyDescent="0.2">
      <c r="B402" s="137">
        <f>IF(O402="","",SUBTOTAL(3,$O$8:O402))</f>
        <v>127</v>
      </c>
      <c r="C402" s="142"/>
      <c r="D402" s="87" t="s">
        <v>185</v>
      </c>
      <c r="E402" s="169" t="s">
        <v>334</v>
      </c>
      <c r="F402" s="169" t="s">
        <v>334</v>
      </c>
      <c r="G402" s="169" t="s">
        <v>178</v>
      </c>
      <c r="H402" s="87"/>
      <c r="I402" s="169">
        <v>5061</v>
      </c>
      <c r="J402" s="169" t="s">
        <v>387</v>
      </c>
      <c r="K402" s="87" t="s">
        <v>628</v>
      </c>
      <c r="L402" s="87"/>
      <c r="M402" s="158">
        <v>1400</v>
      </c>
      <c r="N402" s="158">
        <f t="shared" si="12"/>
        <v>7085400</v>
      </c>
      <c r="O402" s="158">
        <f>+'[2]TH lop 6'!E198</f>
        <v>1400</v>
      </c>
      <c r="P402" s="158"/>
      <c r="Q402" s="158">
        <v>95000</v>
      </c>
      <c r="R402" s="158">
        <f>+[4]L6!$I$370</f>
        <v>154000</v>
      </c>
      <c r="S402" s="158"/>
      <c r="T402" s="158">
        <v>11200</v>
      </c>
      <c r="U402" s="158"/>
      <c r="V402" s="158"/>
      <c r="W402" s="192"/>
      <c r="X402" s="279"/>
      <c r="Y402" s="158">
        <v>1100</v>
      </c>
      <c r="Z402" s="158">
        <v>70200</v>
      </c>
      <c r="AA402" s="206" t="s">
        <v>1341</v>
      </c>
      <c r="AB402" s="158">
        <f>O403</f>
        <v>1601.6</v>
      </c>
      <c r="AC402" s="158">
        <f t="shared" si="14"/>
        <v>8105697.5999999996</v>
      </c>
      <c r="AD402" s="87"/>
    </row>
    <row r="403" spans="2:30" ht="114.75" x14ac:dyDescent="0.2">
      <c r="B403" s="137">
        <f>IF(O403="","",SUBTOTAL(3,$O$8:O403))</f>
        <v>128</v>
      </c>
      <c r="C403" s="142"/>
      <c r="D403" s="87" t="s">
        <v>186</v>
      </c>
      <c r="E403" s="169" t="s">
        <v>334</v>
      </c>
      <c r="F403" s="169" t="s">
        <v>334</v>
      </c>
      <c r="G403" s="169" t="s">
        <v>178</v>
      </c>
      <c r="H403" s="87"/>
      <c r="I403" s="169">
        <v>5118</v>
      </c>
      <c r="J403" s="169" t="s">
        <v>387</v>
      </c>
      <c r="K403" s="87" t="s">
        <v>628</v>
      </c>
      <c r="L403" s="87"/>
      <c r="M403" s="158">
        <v>1601.6</v>
      </c>
      <c r="N403" s="158">
        <f t="shared" si="12"/>
        <v>8196988.7999999998</v>
      </c>
      <c r="O403" s="158">
        <f>+'[2]TH lop 6'!E199</f>
        <v>1601.6</v>
      </c>
      <c r="P403" s="158"/>
      <c r="Q403" s="158">
        <v>48000</v>
      </c>
      <c r="R403" s="158">
        <f>+[4]L6!$I$371</f>
        <v>77000</v>
      </c>
      <c r="S403" s="158"/>
      <c r="T403" s="158">
        <v>4360</v>
      </c>
      <c r="U403" s="158"/>
      <c r="V403" s="158"/>
      <c r="W403" s="192"/>
      <c r="X403" s="279"/>
      <c r="Y403" s="158">
        <v>1220</v>
      </c>
      <c r="Z403" s="158">
        <v>79200</v>
      </c>
      <c r="AA403" s="201" t="s">
        <v>1342</v>
      </c>
      <c r="AB403" s="158">
        <f>O403</f>
        <v>1601.6</v>
      </c>
      <c r="AC403" s="158">
        <f t="shared" si="14"/>
        <v>8196988.7999999998</v>
      </c>
      <c r="AD403" s="87"/>
    </row>
    <row r="404" spans="2:30" ht="114.75" x14ac:dyDescent="0.2">
      <c r="B404" s="137">
        <f>IF(O404="","",SUBTOTAL(3,$O$8:O404))</f>
        <v>129</v>
      </c>
      <c r="C404" s="142"/>
      <c r="D404" s="87" t="s">
        <v>187</v>
      </c>
      <c r="E404" s="169" t="s">
        <v>334</v>
      </c>
      <c r="F404" s="169" t="s">
        <v>334</v>
      </c>
      <c r="G404" s="169" t="s">
        <v>178</v>
      </c>
      <c r="H404" s="87"/>
      <c r="I404" s="169">
        <v>5183</v>
      </c>
      <c r="J404" s="169" t="s">
        <v>387</v>
      </c>
      <c r="K404" s="87" t="s">
        <v>628</v>
      </c>
      <c r="L404" s="87"/>
      <c r="M404" s="158">
        <v>616</v>
      </c>
      <c r="N404" s="158">
        <f t="shared" si="12"/>
        <v>3192728</v>
      </c>
      <c r="O404" s="158">
        <f>+'[2]TH lop 6'!E200</f>
        <v>616</v>
      </c>
      <c r="P404" s="158"/>
      <c r="Q404" s="158">
        <v>28000</v>
      </c>
      <c r="R404" s="158">
        <f>+[4]L6!$I$372</f>
        <v>44000</v>
      </c>
      <c r="S404" s="158"/>
      <c r="T404" s="158">
        <v>960</v>
      </c>
      <c r="U404" s="158"/>
      <c r="V404" s="158"/>
      <c r="W404" s="192"/>
      <c r="X404" s="279"/>
      <c r="Y404" s="158">
        <v>346</v>
      </c>
      <c r="Z404" s="158">
        <v>30600</v>
      </c>
      <c r="AA404" s="201" t="s">
        <v>1257</v>
      </c>
      <c r="AB404" s="158">
        <f>O404</f>
        <v>616</v>
      </c>
      <c r="AC404" s="158">
        <f t="shared" si="14"/>
        <v>3192728</v>
      </c>
      <c r="AD404" s="87"/>
    </row>
    <row r="405" spans="2:30" ht="114.75" x14ac:dyDescent="0.2">
      <c r="B405" s="137">
        <f>IF(O405="","",SUBTOTAL(3,$O$8:O405))</f>
        <v>130</v>
      </c>
      <c r="C405" s="142"/>
      <c r="D405" s="87" t="s">
        <v>1310</v>
      </c>
      <c r="E405" s="169" t="s">
        <v>334</v>
      </c>
      <c r="F405" s="169" t="s">
        <v>334</v>
      </c>
      <c r="G405" s="169" t="s">
        <v>178</v>
      </c>
      <c r="H405" s="87"/>
      <c r="I405" s="169">
        <v>1127</v>
      </c>
      <c r="J405" s="169" t="s">
        <v>387</v>
      </c>
      <c r="K405" s="87" t="s">
        <v>628</v>
      </c>
      <c r="L405" s="87"/>
      <c r="M405" s="158">
        <v>3080</v>
      </c>
      <c r="N405" s="158">
        <f t="shared" si="12"/>
        <v>3471160</v>
      </c>
      <c r="O405" s="158">
        <f>+'[2]TH lop 6'!E201</f>
        <v>3080</v>
      </c>
      <c r="P405" s="158"/>
      <c r="Q405" s="158">
        <v>23000</v>
      </c>
      <c r="R405" s="158">
        <f>+[4]L6!$I$373</f>
        <v>37400</v>
      </c>
      <c r="S405" s="158"/>
      <c r="T405" s="158">
        <v>6000</v>
      </c>
      <c r="U405" s="158"/>
      <c r="V405" s="158"/>
      <c r="W405" s="192"/>
      <c r="X405" s="279"/>
      <c r="Y405" s="158">
        <v>370</v>
      </c>
      <c r="Z405" s="158">
        <v>30600</v>
      </c>
      <c r="AA405" s="201" t="s">
        <v>1258</v>
      </c>
      <c r="AB405" s="158">
        <f>O405</f>
        <v>3080</v>
      </c>
      <c r="AC405" s="158">
        <f t="shared" si="14"/>
        <v>3471160</v>
      </c>
      <c r="AD405" s="87"/>
    </row>
    <row r="406" spans="2:30" ht="114.75" x14ac:dyDescent="0.2">
      <c r="B406" s="137">
        <f>IF(O406="","",SUBTOTAL(3,$O$8:O406))</f>
        <v>131</v>
      </c>
      <c r="C406" s="142"/>
      <c r="D406" s="87" t="s">
        <v>188</v>
      </c>
      <c r="E406" s="169" t="s">
        <v>334</v>
      </c>
      <c r="F406" s="169" t="s">
        <v>334</v>
      </c>
      <c r="G406" s="169" t="s">
        <v>178</v>
      </c>
      <c r="H406" s="87"/>
      <c r="I406" s="169">
        <v>9841</v>
      </c>
      <c r="J406" s="169" t="s">
        <v>387</v>
      </c>
      <c r="K406" s="87" t="s">
        <v>628</v>
      </c>
      <c r="L406" s="87"/>
      <c r="M406" s="158">
        <v>34000</v>
      </c>
      <c r="N406" s="158">
        <f t="shared" si="12"/>
        <v>334594000</v>
      </c>
      <c r="O406" s="158">
        <f>+'[2]TH lop 6'!E202</f>
        <v>369740</v>
      </c>
      <c r="P406" s="158"/>
      <c r="Q406" s="158">
        <v>34000</v>
      </c>
      <c r="R406" s="158">
        <f>+[4]L6!$I$374</f>
        <v>55000</v>
      </c>
      <c r="S406" s="158"/>
      <c r="T406" s="158">
        <v>4600</v>
      </c>
      <c r="U406" s="158"/>
      <c r="V406" s="158"/>
      <c r="W406" s="192"/>
      <c r="X406" s="279"/>
      <c r="Y406" s="158">
        <v>255</v>
      </c>
      <c r="Z406" s="158">
        <v>36000</v>
      </c>
      <c r="AA406" s="201" t="s">
        <v>1258</v>
      </c>
      <c r="AB406" s="158">
        <f>Q406</f>
        <v>34000</v>
      </c>
      <c r="AC406" s="158">
        <f t="shared" si="14"/>
        <v>334594000</v>
      </c>
      <c r="AD406" s="87"/>
    </row>
    <row r="407" spans="2:30" ht="114.75" x14ac:dyDescent="0.2">
      <c r="B407" s="137">
        <f>IF(O407="","",SUBTOTAL(3,$O$8:O407))</f>
        <v>132</v>
      </c>
      <c r="C407" s="142"/>
      <c r="D407" s="87" t="s">
        <v>1311</v>
      </c>
      <c r="E407" s="169" t="s">
        <v>334</v>
      </c>
      <c r="F407" s="169" t="s">
        <v>334</v>
      </c>
      <c r="G407" s="169" t="s">
        <v>178</v>
      </c>
      <c r="H407" s="87"/>
      <c r="I407" s="169">
        <v>5099</v>
      </c>
      <c r="J407" s="169" t="s">
        <v>387</v>
      </c>
      <c r="K407" s="87" t="s">
        <v>628</v>
      </c>
      <c r="L407" s="87"/>
      <c r="M407" s="158">
        <v>800.8</v>
      </c>
      <c r="N407" s="158">
        <f t="shared" si="12"/>
        <v>4083279.1999999997</v>
      </c>
      <c r="O407" s="158">
        <f>+'[2]TH lop 6'!E203</f>
        <v>800.8</v>
      </c>
      <c r="P407" s="158"/>
      <c r="Q407" s="158">
        <v>20000</v>
      </c>
      <c r="R407" s="158">
        <f>+[4]L6!$I$375</f>
        <v>33000</v>
      </c>
      <c r="S407" s="158"/>
      <c r="T407" s="158">
        <v>1320</v>
      </c>
      <c r="U407" s="158"/>
      <c r="V407" s="158"/>
      <c r="W407" s="192"/>
      <c r="X407" s="279"/>
      <c r="Y407" s="158">
        <v>540</v>
      </c>
      <c r="Z407" s="158">
        <v>39600</v>
      </c>
      <c r="AA407" s="201" t="s">
        <v>1343</v>
      </c>
      <c r="AB407" s="158">
        <f>O407</f>
        <v>800.8</v>
      </c>
      <c r="AC407" s="158">
        <f t="shared" si="14"/>
        <v>4083279.1999999997</v>
      </c>
      <c r="AD407" s="87"/>
    </row>
    <row r="408" spans="2:30" ht="114.75" x14ac:dyDescent="0.2">
      <c r="B408" s="137">
        <f>IF(O408="","",SUBTOTAL(3,$O$8:O408))</f>
        <v>133</v>
      </c>
      <c r="C408" s="142"/>
      <c r="D408" s="87" t="s">
        <v>189</v>
      </c>
      <c r="E408" s="169" t="s">
        <v>334</v>
      </c>
      <c r="F408" s="169" t="s">
        <v>334</v>
      </c>
      <c r="G408" s="169" t="s">
        <v>190</v>
      </c>
      <c r="H408" s="87"/>
      <c r="I408" s="169">
        <v>58</v>
      </c>
      <c r="J408" s="169" t="s">
        <v>387</v>
      </c>
      <c r="K408" s="87" t="s">
        <v>628</v>
      </c>
      <c r="L408" s="87"/>
      <c r="M408" s="158">
        <v>54000</v>
      </c>
      <c r="N408" s="158">
        <f t="shared" si="12"/>
        <v>3132000</v>
      </c>
      <c r="O408" s="158">
        <f>+'[2]TH lop 6'!E204</f>
        <v>140000</v>
      </c>
      <c r="P408" s="158"/>
      <c r="Q408" s="158">
        <v>54000</v>
      </c>
      <c r="R408" s="158">
        <f>+[4]L6!$I$376</f>
        <v>88000</v>
      </c>
      <c r="S408" s="158"/>
      <c r="T408" s="158">
        <v>124000</v>
      </c>
      <c r="U408" s="158"/>
      <c r="V408" s="158"/>
      <c r="W408" s="192"/>
      <c r="X408" s="279"/>
      <c r="Y408" s="158">
        <v>126600</v>
      </c>
      <c r="Z408" s="158">
        <v>70200</v>
      </c>
      <c r="AA408" s="201" t="s">
        <v>1344</v>
      </c>
      <c r="AB408" s="158">
        <f>MIN(O408:Z408)</f>
        <v>54000</v>
      </c>
      <c r="AC408" s="158">
        <f t="shared" si="14"/>
        <v>3132000</v>
      </c>
      <c r="AD408" s="87"/>
    </row>
    <row r="409" spans="2:30" ht="114.75" x14ac:dyDescent="0.2">
      <c r="B409" s="137">
        <f>IF(O409="","",SUBTOTAL(3,$O$8:O409))</f>
        <v>134</v>
      </c>
      <c r="C409" s="142"/>
      <c r="D409" s="87" t="s">
        <v>1312</v>
      </c>
      <c r="E409" s="169" t="s">
        <v>334</v>
      </c>
      <c r="F409" s="169" t="s">
        <v>334</v>
      </c>
      <c r="G409" s="169" t="s">
        <v>190</v>
      </c>
      <c r="H409" s="87"/>
      <c r="I409" s="169">
        <v>18</v>
      </c>
      <c r="J409" s="169" t="s">
        <v>387</v>
      </c>
      <c r="K409" s="87" t="s">
        <v>628</v>
      </c>
      <c r="L409" s="87"/>
      <c r="M409" s="158">
        <v>41000</v>
      </c>
      <c r="N409" s="158">
        <f t="shared" si="12"/>
        <v>738000</v>
      </c>
      <c r="O409" s="158">
        <f>+'[2]TH lop 6'!E205</f>
        <v>400400</v>
      </c>
      <c r="P409" s="158"/>
      <c r="Q409" s="158">
        <v>41000</v>
      </c>
      <c r="R409" s="158">
        <f>+[4]L6!$I$377</f>
        <v>66000</v>
      </c>
      <c r="S409" s="158"/>
      <c r="T409" s="158">
        <v>152000</v>
      </c>
      <c r="U409" s="158"/>
      <c r="V409" s="158"/>
      <c r="W409" s="192"/>
      <c r="X409" s="279"/>
      <c r="Y409" s="158">
        <v>295000</v>
      </c>
      <c r="Z409" s="158">
        <v>79200</v>
      </c>
      <c r="AA409" s="201" t="s">
        <v>1345</v>
      </c>
      <c r="AB409" s="158">
        <f>MIN(O409:Z409)</f>
        <v>41000</v>
      </c>
      <c r="AC409" s="158">
        <f t="shared" si="14"/>
        <v>738000</v>
      </c>
      <c r="AD409" s="87"/>
    </row>
    <row r="410" spans="2:30" ht="114.75" x14ac:dyDescent="0.2">
      <c r="B410" s="137">
        <f>IF(O410="","",SUBTOTAL(3,$O$8:O410))</f>
        <v>135</v>
      </c>
      <c r="C410" s="142"/>
      <c r="D410" s="87" t="s">
        <v>1313</v>
      </c>
      <c r="E410" s="169" t="s">
        <v>334</v>
      </c>
      <c r="F410" s="169" t="s">
        <v>334</v>
      </c>
      <c r="G410" s="169" t="s">
        <v>190</v>
      </c>
      <c r="H410" s="87"/>
      <c r="I410" s="169">
        <v>22</v>
      </c>
      <c r="J410" s="169" t="s">
        <v>387</v>
      </c>
      <c r="K410" s="87" t="s">
        <v>628</v>
      </c>
      <c r="L410" s="87"/>
      <c r="M410" s="158">
        <v>34000</v>
      </c>
      <c r="N410" s="158">
        <f t="shared" si="12"/>
        <v>748000</v>
      </c>
      <c r="O410" s="158">
        <f>+'[2]TH lop 6'!E206</f>
        <v>308000</v>
      </c>
      <c r="P410" s="158"/>
      <c r="Q410" s="158">
        <v>34000</v>
      </c>
      <c r="R410" s="158">
        <f>+[4]L6!$I$378</f>
        <v>55000</v>
      </c>
      <c r="S410" s="158"/>
      <c r="T410" s="158">
        <v>575000</v>
      </c>
      <c r="U410" s="158"/>
      <c r="V410" s="158"/>
      <c r="W410" s="192"/>
      <c r="X410" s="279"/>
      <c r="Y410" s="158">
        <v>262500</v>
      </c>
      <c r="Z410" s="158">
        <v>59400</v>
      </c>
      <c r="AA410" s="201" t="s">
        <v>1259</v>
      </c>
      <c r="AB410" s="158">
        <f>MIN(O410:Z410)</f>
        <v>34000</v>
      </c>
      <c r="AC410" s="158">
        <f t="shared" si="14"/>
        <v>748000</v>
      </c>
      <c r="AD410" s="87"/>
    </row>
    <row r="411" spans="2:30" ht="114.75" x14ac:dyDescent="0.2">
      <c r="B411" s="137">
        <f>IF(O411="","",SUBTOTAL(3,$O$8:O411))</f>
        <v>136</v>
      </c>
      <c r="C411" s="142"/>
      <c r="D411" s="87" t="s">
        <v>1314</v>
      </c>
      <c r="E411" s="169" t="s">
        <v>334</v>
      </c>
      <c r="F411" s="169" t="s">
        <v>334</v>
      </c>
      <c r="G411" s="169" t="s">
        <v>178</v>
      </c>
      <c r="H411" s="87"/>
      <c r="I411" s="169">
        <v>1036</v>
      </c>
      <c r="J411" s="169" t="s">
        <v>387</v>
      </c>
      <c r="K411" s="87" t="s">
        <v>628</v>
      </c>
      <c r="L411" s="87"/>
      <c r="M411" s="158">
        <v>3080</v>
      </c>
      <c r="N411" s="158">
        <f t="shared" si="12"/>
        <v>3190880</v>
      </c>
      <c r="O411" s="158">
        <f>+'[2]TH lop 6'!E207</f>
        <v>3080</v>
      </c>
      <c r="P411" s="158"/>
      <c r="Q411" s="158">
        <v>20000</v>
      </c>
      <c r="R411" s="158">
        <f>+[4]L6!$I$379</f>
        <v>33000</v>
      </c>
      <c r="S411" s="158"/>
      <c r="T411" s="158">
        <v>460</v>
      </c>
      <c r="U411" s="158"/>
      <c r="V411" s="158"/>
      <c r="W411" s="192"/>
      <c r="X411" s="279"/>
      <c r="Y411" s="158">
        <v>1110</v>
      </c>
      <c r="Z411" s="158">
        <v>30600</v>
      </c>
      <c r="AA411" s="201" t="s">
        <v>1260</v>
      </c>
      <c r="AB411" s="158">
        <f>-O411</f>
        <v>-3080</v>
      </c>
      <c r="AC411" s="158">
        <f t="shared" si="14"/>
        <v>-3190880</v>
      </c>
      <c r="AD411" s="87"/>
    </row>
    <row r="412" spans="2:30" ht="114.75" x14ac:dyDescent="0.2">
      <c r="B412" s="137">
        <f>IF(O412="","",SUBTOTAL(3,$O$8:O412))</f>
        <v>137</v>
      </c>
      <c r="C412" s="142"/>
      <c r="D412" s="87" t="s">
        <v>1315</v>
      </c>
      <c r="E412" s="169" t="s">
        <v>334</v>
      </c>
      <c r="F412" s="169" t="s">
        <v>334</v>
      </c>
      <c r="G412" s="169" t="s">
        <v>178</v>
      </c>
      <c r="H412" s="87"/>
      <c r="I412" s="169">
        <v>1070</v>
      </c>
      <c r="J412" s="169" t="s">
        <v>387</v>
      </c>
      <c r="K412" s="87" t="s">
        <v>628</v>
      </c>
      <c r="L412" s="87"/>
      <c r="M412" s="158">
        <v>3080</v>
      </c>
      <c r="N412" s="158">
        <f t="shared" si="12"/>
        <v>3295600</v>
      </c>
      <c r="O412" s="158">
        <f>+'[2]TH lop 6'!E208</f>
        <v>3080</v>
      </c>
      <c r="P412" s="158"/>
      <c r="Q412" s="158">
        <v>16000</v>
      </c>
      <c r="R412" s="158">
        <f>+[4]L6!$I$380</f>
        <v>26400</v>
      </c>
      <c r="S412" s="158"/>
      <c r="T412" s="158">
        <v>4400</v>
      </c>
      <c r="U412" s="158"/>
      <c r="V412" s="158"/>
      <c r="W412" s="192"/>
      <c r="X412" s="279"/>
      <c r="Y412" s="158">
        <v>1110</v>
      </c>
      <c r="Z412" s="158">
        <v>30600</v>
      </c>
      <c r="AA412" s="201" t="s">
        <v>1346</v>
      </c>
      <c r="AB412" s="158">
        <f>O412</f>
        <v>3080</v>
      </c>
      <c r="AC412" s="158">
        <f t="shared" si="14"/>
        <v>3295600</v>
      </c>
      <c r="AD412" s="87"/>
    </row>
    <row r="413" spans="2:30" ht="114.75" x14ac:dyDescent="0.2">
      <c r="B413" s="137">
        <f>IF(O413="","",SUBTOTAL(3,$O$8:O413))</f>
        <v>138</v>
      </c>
      <c r="C413" s="142"/>
      <c r="D413" s="87" t="s">
        <v>191</v>
      </c>
      <c r="E413" s="169" t="s">
        <v>334</v>
      </c>
      <c r="F413" s="169" t="s">
        <v>334</v>
      </c>
      <c r="G413" s="169" t="s">
        <v>178</v>
      </c>
      <c r="H413" s="87"/>
      <c r="I413" s="169">
        <v>9901</v>
      </c>
      <c r="J413" s="169" t="s">
        <v>387</v>
      </c>
      <c r="K413" s="87" t="s">
        <v>628</v>
      </c>
      <c r="L413" s="87"/>
      <c r="M413" s="158">
        <v>308</v>
      </c>
      <c r="N413" s="158">
        <f t="shared" si="12"/>
        <v>3049508</v>
      </c>
      <c r="O413" s="158">
        <f>+'[2]TH lop 6'!E209</f>
        <v>308</v>
      </c>
      <c r="P413" s="158"/>
      <c r="Q413" s="158">
        <v>19000</v>
      </c>
      <c r="R413" s="158">
        <f>+[4]L6!$I$381</f>
        <v>30800</v>
      </c>
      <c r="S413" s="158"/>
      <c r="T413" s="158">
        <v>370</v>
      </c>
      <c r="U413" s="158"/>
      <c r="V413" s="158"/>
      <c r="W413" s="192"/>
      <c r="X413" s="279"/>
      <c r="Y413" s="158">
        <v>173</v>
      </c>
      <c r="Z413" s="158">
        <v>30600</v>
      </c>
      <c r="AA413" s="201" t="s">
        <v>1261</v>
      </c>
      <c r="AB413" s="158">
        <f>O413</f>
        <v>308</v>
      </c>
      <c r="AC413" s="158">
        <f t="shared" si="14"/>
        <v>3049508</v>
      </c>
      <c r="AD413" s="87"/>
    </row>
    <row r="414" spans="2:30" ht="114.75" x14ac:dyDescent="0.2">
      <c r="B414" s="137">
        <f>IF(O414="","",SUBTOTAL(3,$O$8:O414))</f>
        <v>139</v>
      </c>
      <c r="C414" s="142"/>
      <c r="D414" s="87" t="s">
        <v>192</v>
      </c>
      <c r="E414" s="169" t="s">
        <v>334</v>
      </c>
      <c r="F414" s="169" t="s">
        <v>334</v>
      </c>
      <c r="G414" s="169" t="s">
        <v>190</v>
      </c>
      <c r="H414" s="87"/>
      <c r="I414" s="169">
        <v>19</v>
      </c>
      <c r="J414" s="169" t="s">
        <v>387</v>
      </c>
      <c r="K414" s="87" t="s">
        <v>628</v>
      </c>
      <c r="L414" s="87"/>
      <c r="M414" s="158">
        <v>82000</v>
      </c>
      <c r="N414" s="158">
        <f t="shared" si="12"/>
        <v>1558000</v>
      </c>
      <c r="O414" s="158">
        <f>+'[2]TH lop 6'!E210</f>
        <v>246399.99999999997</v>
      </c>
      <c r="P414" s="158"/>
      <c r="Q414" s="158">
        <v>82000</v>
      </c>
      <c r="R414" s="158">
        <f>+[4]L6!$I$382</f>
        <v>132000</v>
      </c>
      <c r="S414" s="158"/>
      <c r="T414" s="158">
        <v>220000</v>
      </c>
      <c r="U414" s="158"/>
      <c r="V414" s="158"/>
      <c r="W414" s="192"/>
      <c r="X414" s="279"/>
      <c r="Y414" s="158">
        <v>217000</v>
      </c>
      <c r="Z414" s="158">
        <v>50400</v>
      </c>
      <c r="AA414" s="201" t="s">
        <v>1262</v>
      </c>
      <c r="AB414" s="158">
        <f>Q414</f>
        <v>82000</v>
      </c>
      <c r="AC414" s="158">
        <f t="shared" si="14"/>
        <v>1558000</v>
      </c>
      <c r="AD414" s="87"/>
    </row>
    <row r="415" spans="2:30" ht="114.75" x14ac:dyDescent="0.2">
      <c r="B415" s="137">
        <f>IF(O415="","",SUBTOTAL(3,$O$8:O415))</f>
        <v>140</v>
      </c>
      <c r="C415" s="142"/>
      <c r="D415" s="87" t="s">
        <v>1316</v>
      </c>
      <c r="E415" s="169" t="s">
        <v>334</v>
      </c>
      <c r="F415" s="169" t="s">
        <v>334</v>
      </c>
      <c r="G415" s="169" t="s">
        <v>190</v>
      </c>
      <c r="H415" s="87"/>
      <c r="I415" s="169">
        <v>18</v>
      </c>
      <c r="J415" s="169" t="s">
        <v>387</v>
      </c>
      <c r="K415" s="87" t="s">
        <v>628</v>
      </c>
      <c r="L415" s="87"/>
      <c r="M415" s="158">
        <v>163000</v>
      </c>
      <c r="N415" s="158">
        <f t="shared" si="12"/>
        <v>2934000</v>
      </c>
      <c r="O415" s="158">
        <f>+'[2]TH lop 6'!E211</f>
        <v>4774000</v>
      </c>
      <c r="P415" s="158"/>
      <c r="Q415" s="158">
        <v>163000</v>
      </c>
      <c r="R415" s="158">
        <f>+[4]L6!$I$383</f>
        <v>264000</v>
      </c>
      <c r="S415" s="158"/>
      <c r="T415" s="158">
        <v>7030000</v>
      </c>
      <c r="U415" s="158"/>
      <c r="V415" s="158"/>
      <c r="W415" s="192"/>
      <c r="X415" s="279"/>
      <c r="Y415" s="158">
        <v>4920000</v>
      </c>
      <c r="Z415" s="158">
        <v>1089000</v>
      </c>
      <c r="AA415" s="201" t="s">
        <v>1263</v>
      </c>
      <c r="AB415" s="158">
        <f>Q415</f>
        <v>163000</v>
      </c>
      <c r="AC415" s="158">
        <f t="shared" si="14"/>
        <v>2934000</v>
      </c>
      <c r="AD415" s="87"/>
    </row>
    <row r="416" spans="2:30" ht="114.75" x14ac:dyDescent="0.2">
      <c r="B416" s="137">
        <f>IF(O416="","",SUBTOTAL(3,$O$8:O416))</f>
        <v>141</v>
      </c>
      <c r="C416" s="142"/>
      <c r="D416" s="87" t="s">
        <v>1317</v>
      </c>
      <c r="E416" s="169" t="s">
        <v>334</v>
      </c>
      <c r="F416" s="169" t="s">
        <v>334</v>
      </c>
      <c r="G416" s="169" t="s">
        <v>190</v>
      </c>
      <c r="H416" s="87"/>
      <c r="I416" s="169">
        <v>69</v>
      </c>
      <c r="J416" s="169" t="s">
        <v>387</v>
      </c>
      <c r="K416" s="87" t="s">
        <v>628</v>
      </c>
      <c r="L416" s="87"/>
      <c r="M416" s="158">
        <v>29000</v>
      </c>
      <c r="N416" s="158">
        <f t="shared" si="12"/>
        <v>2001000</v>
      </c>
      <c r="O416" s="158">
        <f>+'[2]TH lop 6'!E212</f>
        <v>154000</v>
      </c>
      <c r="P416" s="158"/>
      <c r="Q416" s="158">
        <v>29000</v>
      </c>
      <c r="R416" s="158">
        <f>+[4]L6!$I$384</f>
        <v>48400</v>
      </c>
      <c r="S416" s="158"/>
      <c r="T416" s="158">
        <v>145000</v>
      </c>
      <c r="U416" s="158"/>
      <c r="V416" s="158"/>
      <c r="W416" s="192"/>
      <c r="X416" s="279"/>
      <c r="Y416" s="158">
        <v>13248000</v>
      </c>
      <c r="Z416" s="158">
        <v>30600</v>
      </c>
      <c r="AA416" s="201"/>
      <c r="AB416" s="158">
        <f>Q416</f>
        <v>29000</v>
      </c>
      <c r="AC416" s="158">
        <f t="shared" si="14"/>
        <v>2001000</v>
      </c>
      <c r="AD416" s="87"/>
    </row>
    <row r="417" spans="2:30" ht="114.75" x14ac:dyDescent="0.2">
      <c r="B417" s="137">
        <f>IF(O417="","",SUBTOTAL(3,$O$8:O417))</f>
        <v>142</v>
      </c>
      <c r="C417" s="142"/>
      <c r="D417" s="87" t="s">
        <v>1318</v>
      </c>
      <c r="E417" s="169" t="s">
        <v>334</v>
      </c>
      <c r="F417" s="169" t="s">
        <v>334</v>
      </c>
      <c r="G417" s="169" t="s">
        <v>178</v>
      </c>
      <c r="H417" s="87"/>
      <c r="I417" s="169">
        <v>10245</v>
      </c>
      <c r="J417" s="169" t="s">
        <v>387</v>
      </c>
      <c r="K417" s="87" t="s">
        <v>628</v>
      </c>
      <c r="L417" s="87"/>
      <c r="M417" s="158">
        <v>34000</v>
      </c>
      <c r="N417" s="158">
        <f t="shared" si="12"/>
        <v>348330000</v>
      </c>
      <c r="O417" s="158">
        <f>+'[2]TH lop 6'!E213</f>
        <v>154000</v>
      </c>
      <c r="P417" s="158"/>
      <c r="Q417" s="158">
        <v>34000</v>
      </c>
      <c r="R417" s="158">
        <f>+[4]L6!$I$385</f>
        <v>55000</v>
      </c>
      <c r="S417" s="158"/>
      <c r="T417" s="158">
        <v>470</v>
      </c>
      <c r="U417" s="158"/>
      <c r="V417" s="158"/>
      <c r="W417" s="192"/>
      <c r="X417" s="279"/>
      <c r="Y417" s="158">
        <v>252</v>
      </c>
      <c r="Z417" s="158">
        <v>36000</v>
      </c>
      <c r="AA417" s="201" t="s">
        <v>1264</v>
      </c>
      <c r="AB417" s="158">
        <f>Z417</f>
        <v>36000</v>
      </c>
      <c r="AC417" s="158">
        <f t="shared" si="14"/>
        <v>368820000</v>
      </c>
      <c r="AD417" s="87"/>
    </row>
    <row r="418" spans="2:30" ht="114.75" x14ac:dyDescent="0.2">
      <c r="B418" s="137">
        <f>IF(O418="","",SUBTOTAL(3,$O$8:O418))</f>
        <v>143</v>
      </c>
      <c r="C418" s="142"/>
      <c r="D418" s="87" t="s">
        <v>193</v>
      </c>
      <c r="E418" s="169" t="s">
        <v>334</v>
      </c>
      <c r="F418" s="169" t="s">
        <v>334</v>
      </c>
      <c r="G418" s="169" t="s">
        <v>178</v>
      </c>
      <c r="H418" s="87"/>
      <c r="I418" s="169">
        <v>10520</v>
      </c>
      <c r="J418" s="169" t="s">
        <v>387</v>
      </c>
      <c r="K418" s="87" t="s">
        <v>628</v>
      </c>
      <c r="L418" s="87"/>
      <c r="M418" s="158">
        <v>385</v>
      </c>
      <c r="N418" s="158">
        <f t="shared" si="12"/>
        <v>4050200</v>
      </c>
      <c r="O418" s="158">
        <f>+'[2]TH lop 6'!E214</f>
        <v>385</v>
      </c>
      <c r="P418" s="158"/>
      <c r="Q418" s="158">
        <v>20000</v>
      </c>
      <c r="R418" s="158">
        <f>+[4]L6!$I$386</f>
        <v>33000</v>
      </c>
      <c r="S418" s="158"/>
      <c r="T418" s="158">
        <v>400</v>
      </c>
      <c r="U418" s="158"/>
      <c r="V418" s="158"/>
      <c r="W418" s="192"/>
      <c r="X418" s="279"/>
      <c r="Y418" s="158">
        <v>330</v>
      </c>
      <c r="Z418" s="158">
        <v>39600</v>
      </c>
      <c r="AA418" s="201" t="s">
        <v>1265</v>
      </c>
      <c r="AB418" s="158">
        <f>O418</f>
        <v>385</v>
      </c>
      <c r="AC418" s="158">
        <f t="shared" si="14"/>
        <v>4050200</v>
      </c>
      <c r="AD418" s="87"/>
    </row>
    <row r="419" spans="2:30" ht="114.75" x14ac:dyDescent="0.2">
      <c r="B419" s="137">
        <f>IF(O419="","",SUBTOTAL(3,$O$8:O419))</f>
        <v>144</v>
      </c>
      <c r="C419" s="142"/>
      <c r="D419" s="87" t="s">
        <v>194</v>
      </c>
      <c r="E419" s="169" t="s">
        <v>334</v>
      </c>
      <c r="F419" s="169" t="s">
        <v>334</v>
      </c>
      <c r="G419" s="169" t="s">
        <v>88</v>
      </c>
      <c r="H419" s="87"/>
      <c r="I419" s="169">
        <v>212</v>
      </c>
      <c r="J419" s="169" t="s">
        <v>387</v>
      </c>
      <c r="K419" s="87" t="s">
        <v>628</v>
      </c>
      <c r="L419" s="87"/>
      <c r="M419" s="158">
        <v>31000</v>
      </c>
      <c r="N419" s="158">
        <f t="shared" si="12"/>
        <v>6572000</v>
      </c>
      <c r="O419" s="158">
        <f>+'[2]TH lop 6'!E215</f>
        <v>80080</v>
      </c>
      <c r="P419" s="158"/>
      <c r="Q419" s="158">
        <v>31000</v>
      </c>
      <c r="R419" s="158">
        <f>+[4]L6!$I$387</f>
        <v>50000</v>
      </c>
      <c r="S419" s="158"/>
      <c r="T419" s="158">
        <v>57000</v>
      </c>
      <c r="U419" s="158"/>
      <c r="V419" s="158"/>
      <c r="W419" s="192"/>
      <c r="X419" s="279"/>
      <c r="Y419" s="158">
        <v>27500</v>
      </c>
      <c r="Z419" s="158">
        <v>79200</v>
      </c>
      <c r="AA419" s="201" t="s">
        <v>1266</v>
      </c>
      <c r="AB419" s="158">
        <f>Q419</f>
        <v>31000</v>
      </c>
      <c r="AC419" s="158">
        <f t="shared" si="14"/>
        <v>6572000</v>
      </c>
      <c r="AD419" s="87"/>
    </row>
    <row r="420" spans="2:30" ht="114.75" x14ac:dyDescent="0.2">
      <c r="B420" s="137">
        <f>IF(O420="","",SUBTOTAL(3,$O$8:O420))</f>
        <v>145</v>
      </c>
      <c r="C420" s="142"/>
      <c r="D420" s="87" t="s">
        <v>195</v>
      </c>
      <c r="E420" s="169" t="s">
        <v>334</v>
      </c>
      <c r="F420" s="169" t="s">
        <v>334</v>
      </c>
      <c r="G420" s="169" t="s">
        <v>190</v>
      </c>
      <c r="H420" s="87"/>
      <c r="I420" s="169">
        <v>20</v>
      </c>
      <c r="J420" s="169" t="s">
        <v>387</v>
      </c>
      <c r="K420" s="87" t="s">
        <v>628</v>
      </c>
      <c r="L420" s="87"/>
      <c r="M420" s="158">
        <v>163000</v>
      </c>
      <c r="N420" s="158">
        <f t="shared" si="12"/>
        <v>3260000</v>
      </c>
      <c r="O420" s="158">
        <f>+'[2]TH lop 6'!E216</f>
        <v>346500</v>
      </c>
      <c r="P420" s="158"/>
      <c r="Q420" s="158">
        <v>163000</v>
      </c>
      <c r="R420" s="158">
        <f>+[4]L6!$I$388</f>
        <v>264000</v>
      </c>
      <c r="S420" s="158"/>
      <c r="T420" s="158">
        <v>480000</v>
      </c>
      <c r="U420" s="158"/>
      <c r="V420" s="158"/>
      <c r="W420" s="192"/>
      <c r="X420" s="279"/>
      <c r="Y420" s="158">
        <v>192000</v>
      </c>
      <c r="Z420" s="158">
        <v>70200</v>
      </c>
      <c r="AA420" s="201" t="s">
        <v>1267</v>
      </c>
      <c r="AB420" s="158">
        <f>MIN(O420:Z420)</f>
        <v>70200</v>
      </c>
      <c r="AC420" s="158">
        <f t="shared" si="14"/>
        <v>1404000</v>
      </c>
      <c r="AD420" s="87"/>
    </row>
    <row r="421" spans="2:30" ht="114.75" x14ac:dyDescent="0.2">
      <c r="B421" s="137">
        <f>IF(O421="","",SUBTOTAL(3,$O$8:O421))</f>
        <v>146</v>
      </c>
      <c r="C421" s="142"/>
      <c r="D421" s="87" t="s">
        <v>196</v>
      </c>
      <c r="E421" s="169" t="s">
        <v>334</v>
      </c>
      <c r="F421" s="169" t="s">
        <v>334</v>
      </c>
      <c r="G421" s="169" t="s">
        <v>190</v>
      </c>
      <c r="H421" s="87"/>
      <c r="I421" s="169">
        <v>21</v>
      </c>
      <c r="J421" s="169" t="s">
        <v>387</v>
      </c>
      <c r="K421" s="87" t="s">
        <v>628</v>
      </c>
      <c r="L421" s="87"/>
      <c r="M421" s="158">
        <v>41000</v>
      </c>
      <c r="N421" s="158">
        <f t="shared" si="12"/>
        <v>861000</v>
      </c>
      <c r="O421" s="158">
        <f>+'[2]TH lop 6'!E217</f>
        <v>246399.99999999997</v>
      </c>
      <c r="P421" s="158"/>
      <c r="Q421" s="158">
        <v>41000</v>
      </c>
      <c r="R421" s="158">
        <f>+[4]L6!$I$389</f>
        <v>66000</v>
      </c>
      <c r="S421" s="158"/>
      <c r="T421" s="158">
        <v>355000</v>
      </c>
      <c r="U421" s="158"/>
      <c r="V421" s="158"/>
      <c r="W421" s="192"/>
      <c r="X421" s="279"/>
      <c r="Y421" s="158">
        <v>215000</v>
      </c>
      <c r="Z421" s="158">
        <v>50400</v>
      </c>
      <c r="AA421" s="201" t="s">
        <v>1268</v>
      </c>
      <c r="AB421" s="158">
        <f>MIN(O421:Z421)</f>
        <v>41000</v>
      </c>
      <c r="AC421" s="158">
        <f t="shared" si="14"/>
        <v>861000</v>
      </c>
      <c r="AD421" s="87"/>
    </row>
    <row r="422" spans="2:30" ht="114.75" x14ac:dyDescent="0.2">
      <c r="B422" s="137">
        <f>IF(O422="","",SUBTOTAL(3,$O$8:O422))</f>
        <v>147</v>
      </c>
      <c r="C422" s="142"/>
      <c r="D422" s="87" t="s">
        <v>197</v>
      </c>
      <c r="E422" s="169" t="s">
        <v>334</v>
      </c>
      <c r="F422" s="169" t="s">
        <v>334</v>
      </c>
      <c r="G422" s="169" t="s">
        <v>190</v>
      </c>
      <c r="H422" s="87"/>
      <c r="I422" s="169">
        <v>218</v>
      </c>
      <c r="J422" s="169" t="s">
        <v>387</v>
      </c>
      <c r="K422" s="87" t="s">
        <v>628</v>
      </c>
      <c r="L422" s="87"/>
      <c r="M422" s="158">
        <v>29000</v>
      </c>
      <c r="N422" s="158">
        <f t="shared" si="12"/>
        <v>6322000</v>
      </c>
      <c r="O422" s="158">
        <f>+'[2]TH lop 6'!E218</f>
        <v>98000</v>
      </c>
      <c r="P422" s="158"/>
      <c r="Q422" s="158">
        <v>29000</v>
      </c>
      <c r="R422" s="158">
        <f>+[4]L6!$I$390</f>
        <v>48400</v>
      </c>
      <c r="S422" s="158"/>
      <c r="T422" s="158">
        <v>57000</v>
      </c>
      <c r="U422" s="158"/>
      <c r="V422" s="158"/>
      <c r="W422" s="192"/>
      <c r="X422" s="279"/>
      <c r="Y422" s="158">
        <v>97500</v>
      </c>
      <c r="Z422" s="158">
        <v>198000</v>
      </c>
      <c r="AA422" s="201" t="s">
        <v>1269</v>
      </c>
      <c r="AB422" s="158">
        <f>MIN(O422:Z422)</f>
        <v>29000</v>
      </c>
      <c r="AC422" s="158">
        <f t="shared" si="14"/>
        <v>6322000</v>
      </c>
      <c r="AD422" s="87"/>
    </row>
    <row r="423" spans="2:30" ht="114.75" x14ac:dyDescent="0.2">
      <c r="B423" s="137">
        <f>IF(O423="","",SUBTOTAL(3,$O$8:O423))</f>
        <v>148</v>
      </c>
      <c r="C423" s="142"/>
      <c r="D423" s="87" t="s">
        <v>198</v>
      </c>
      <c r="E423" s="169" t="s">
        <v>334</v>
      </c>
      <c r="F423" s="169" t="s">
        <v>334</v>
      </c>
      <c r="G423" s="169" t="s">
        <v>190</v>
      </c>
      <c r="H423" s="87"/>
      <c r="I423" s="169">
        <v>164</v>
      </c>
      <c r="J423" s="169" t="s">
        <v>387</v>
      </c>
      <c r="K423" s="87" t="s">
        <v>628</v>
      </c>
      <c r="L423" s="87"/>
      <c r="M423" s="158">
        <v>22000</v>
      </c>
      <c r="N423" s="158">
        <f t="shared" si="12"/>
        <v>3608000</v>
      </c>
      <c r="O423" s="158">
        <f>+'[2]TH lop 6'!E219</f>
        <v>30799.999999999996</v>
      </c>
      <c r="P423" s="158"/>
      <c r="Q423" s="158">
        <v>22000</v>
      </c>
      <c r="R423" s="158">
        <f>+[4]L6!$I$391</f>
        <v>35200</v>
      </c>
      <c r="S423" s="158"/>
      <c r="T423" s="158">
        <v>23000</v>
      </c>
      <c r="U423" s="158"/>
      <c r="V423" s="158"/>
      <c r="W423" s="192"/>
      <c r="X423" s="279"/>
      <c r="Y423" s="158">
        <v>5936000</v>
      </c>
      <c r="Z423" s="158">
        <v>30600</v>
      </c>
      <c r="AA423" s="201"/>
      <c r="AB423" s="158">
        <f>MIN(O423:Z423)</f>
        <v>22000</v>
      </c>
      <c r="AC423" s="158">
        <f t="shared" si="14"/>
        <v>3608000</v>
      </c>
      <c r="AD423" s="87"/>
    </row>
    <row r="424" spans="2:30" ht="114.75" x14ac:dyDescent="0.2">
      <c r="B424" s="137">
        <f>IF(O424="","",SUBTOTAL(3,$O$8:O424))</f>
        <v>149</v>
      </c>
      <c r="C424" s="142"/>
      <c r="D424" s="87" t="s">
        <v>199</v>
      </c>
      <c r="E424" s="169" t="s">
        <v>334</v>
      </c>
      <c r="F424" s="169" t="s">
        <v>334</v>
      </c>
      <c r="G424" s="169" t="s">
        <v>178</v>
      </c>
      <c r="H424" s="87"/>
      <c r="I424" s="169">
        <v>10102</v>
      </c>
      <c r="J424" s="169" t="s">
        <v>387</v>
      </c>
      <c r="K424" s="87" t="s">
        <v>628</v>
      </c>
      <c r="L424" s="87"/>
      <c r="M424" s="158">
        <v>893.19999999999993</v>
      </c>
      <c r="N424" s="158">
        <f t="shared" si="12"/>
        <v>9023106.3999999985</v>
      </c>
      <c r="O424" s="158">
        <f>+'[2]TH lop 6'!E220</f>
        <v>893.19999999999993</v>
      </c>
      <c r="P424" s="158"/>
      <c r="Q424" s="158">
        <v>48000</v>
      </c>
      <c r="R424" s="158">
        <f>+[4]L6!$I$392</f>
        <v>77000</v>
      </c>
      <c r="S424" s="158"/>
      <c r="T424" s="158">
        <v>1500</v>
      </c>
      <c r="U424" s="158"/>
      <c r="V424" s="158"/>
      <c r="W424" s="192"/>
      <c r="X424" s="279"/>
      <c r="Y424" s="158">
        <v>750</v>
      </c>
      <c r="Z424" s="158">
        <v>90000</v>
      </c>
      <c r="AA424" s="201" t="s">
        <v>1270</v>
      </c>
      <c r="AB424" s="158">
        <f>O424</f>
        <v>893.19999999999993</v>
      </c>
      <c r="AC424" s="158">
        <f t="shared" si="14"/>
        <v>9023106.3999999985</v>
      </c>
      <c r="AD424" s="87"/>
    </row>
    <row r="425" spans="2:30" ht="114.75" x14ac:dyDescent="0.2">
      <c r="B425" s="137">
        <f>IF(O425="","",SUBTOTAL(3,$O$8:O425))</f>
        <v>150</v>
      </c>
      <c r="C425" s="142"/>
      <c r="D425" s="87" t="s">
        <v>1319</v>
      </c>
      <c r="E425" s="169" t="s">
        <v>334</v>
      </c>
      <c r="F425" s="169" t="s">
        <v>334</v>
      </c>
      <c r="G425" s="169" t="s">
        <v>178</v>
      </c>
      <c r="H425" s="87"/>
      <c r="I425" s="169">
        <v>5131</v>
      </c>
      <c r="J425" s="169" t="s">
        <v>387</v>
      </c>
      <c r="K425" s="87" t="s">
        <v>628</v>
      </c>
      <c r="L425" s="87"/>
      <c r="M425" s="158">
        <v>800.8</v>
      </c>
      <c r="N425" s="158">
        <f t="shared" si="12"/>
        <v>4108904.8</v>
      </c>
      <c r="O425" s="158">
        <f>+'[2]TH lop 6'!E221</f>
        <v>800.8</v>
      </c>
      <c r="P425" s="158"/>
      <c r="Q425" s="158">
        <v>28000</v>
      </c>
      <c r="R425" s="158">
        <f>+[4]L6!$I$393</f>
        <v>44000</v>
      </c>
      <c r="S425" s="158"/>
      <c r="T425" s="158">
        <v>1000</v>
      </c>
      <c r="U425" s="158"/>
      <c r="V425" s="158"/>
      <c r="W425" s="192"/>
      <c r="X425" s="279"/>
      <c r="Y425" s="158">
        <v>712</v>
      </c>
      <c r="Z425" s="158">
        <v>39600</v>
      </c>
      <c r="AA425" s="201" t="s">
        <v>1271</v>
      </c>
      <c r="AB425" s="158">
        <f>O425</f>
        <v>800.8</v>
      </c>
      <c r="AC425" s="158">
        <f t="shared" si="14"/>
        <v>4108904.8</v>
      </c>
      <c r="AD425" s="87"/>
    </row>
    <row r="426" spans="2:30" ht="114.75" x14ac:dyDescent="0.2">
      <c r="B426" s="137">
        <f>IF(O426="","",SUBTOTAL(3,$O$8:O426))</f>
        <v>151</v>
      </c>
      <c r="C426" s="142"/>
      <c r="D426" s="87" t="s">
        <v>1320</v>
      </c>
      <c r="E426" s="169" t="s">
        <v>334</v>
      </c>
      <c r="F426" s="169" t="s">
        <v>334</v>
      </c>
      <c r="G426" s="169" t="s">
        <v>178</v>
      </c>
      <c r="H426" s="87"/>
      <c r="I426" s="169">
        <v>5193</v>
      </c>
      <c r="J426" s="169" t="s">
        <v>387</v>
      </c>
      <c r="K426" s="87" t="s">
        <v>628</v>
      </c>
      <c r="L426" s="87"/>
      <c r="M426" s="158">
        <v>1959.9999999999998</v>
      </c>
      <c r="N426" s="158">
        <f t="shared" si="12"/>
        <v>10178279.999999998</v>
      </c>
      <c r="O426" s="158">
        <f>+'[2]TH lop 6'!E222</f>
        <v>1959.9999999999998</v>
      </c>
      <c r="P426" s="158"/>
      <c r="Q426" s="158">
        <v>20000</v>
      </c>
      <c r="R426" s="158">
        <f>+[4]L6!$I$394</f>
        <v>33000</v>
      </c>
      <c r="S426" s="158"/>
      <c r="T426" s="158">
        <v>2280</v>
      </c>
      <c r="U426" s="158"/>
      <c r="V426" s="158"/>
      <c r="W426" s="192"/>
      <c r="X426" s="279"/>
      <c r="Y426" s="158">
        <v>424</v>
      </c>
      <c r="Z426" s="158">
        <v>99000</v>
      </c>
      <c r="AA426" s="201" t="s">
        <v>1272</v>
      </c>
      <c r="AB426" s="158">
        <f>O426</f>
        <v>1959.9999999999998</v>
      </c>
      <c r="AC426" s="158">
        <f t="shared" si="14"/>
        <v>10178279.999999998</v>
      </c>
      <c r="AD426" s="87"/>
    </row>
    <row r="427" spans="2:30" ht="114.75" x14ac:dyDescent="0.2">
      <c r="B427" s="137">
        <f>IF(O427="","",SUBTOTAL(3,$O$8:O427))</f>
        <v>152</v>
      </c>
      <c r="C427" s="142"/>
      <c r="D427" s="87" t="s">
        <v>200</v>
      </c>
      <c r="E427" s="169" t="s">
        <v>334</v>
      </c>
      <c r="F427" s="169" t="s">
        <v>334</v>
      </c>
      <c r="G427" s="169" t="s">
        <v>178</v>
      </c>
      <c r="H427" s="87"/>
      <c r="I427" s="169">
        <v>10089</v>
      </c>
      <c r="J427" s="169" t="s">
        <v>387</v>
      </c>
      <c r="K427" s="87" t="s">
        <v>628</v>
      </c>
      <c r="L427" s="87"/>
      <c r="M427" s="158">
        <v>308</v>
      </c>
      <c r="N427" s="158">
        <f t="shared" si="12"/>
        <v>3107412</v>
      </c>
      <c r="O427" s="158">
        <f>+'[2]TH lop 6'!E223</f>
        <v>308</v>
      </c>
      <c r="P427" s="158"/>
      <c r="Q427" s="158">
        <v>28000</v>
      </c>
      <c r="R427" s="158">
        <f>+[4]L6!$I$395</f>
        <v>44000</v>
      </c>
      <c r="S427" s="158"/>
      <c r="T427" s="158">
        <v>820</v>
      </c>
      <c r="U427" s="158"/>
      <c r="V427" s="158"/>
      <c r="W427" s="192"/>
      <c r="X427" s="279"/>
      <c r="Y427" s="158">
        <v>212</v>
      </c>
      <c r="Z427" s="158">
        <v>30600</v>
      </c>
      <c r="AA427" s="201" t="s">
        <v>1273</v>
      </c>
      <c r="AB427" s="158">
        <f>O427</f>
        <v>308</v>
      </c>
      <c r="AC427" s="158">
        <f t="shared" si="14"/>
        <v>3107412</v>
      </c>
      <c r="AD427" s="87"/>
    </row>
    <row r="428" spans="2:30" x14ac:dyDescent="0.2">
      <c r="B428" s="137" t="str">
        <f>IF(O428="","",SUBTOTAL(3,$O$8:O428))</f>
        <v/>
      </c>
      <c r="C428" s="143" t="s">
        <v>43</v>
      </c>
      <c r="D428" s="144" t="s">
        <v>201</v>
      </c>
      <c r="E428" s="122"/>
      <c r="F428" s="122"/>
      <c r="G428" s="122"/>
      <c r="H428" s="87"/>
      <c r="I428" s="169"/>
      <c r="J428" s="169"/>
      <c r="K428" s="144"/>
      <c r="L428" s="144"/>
      <c r="M428" s="157"/>
      <c r="N428" s="157"/>
      <c r="O428" s="157"/>
      <c r="P428" s="157"/>
      <c r="Q428" s="157"/>
      <c r="R428" s="157"/>
      <c r="S428" s="157"/>
      <c r="T428" s="157"/>
      <c r="U428" s="157"/>
      <c r="V428" s="157"/>
      <c r="W428" s="191"/>
      <c r="X428" s="278"/>
      <c r="Y428" s="157"/>
      <c r="Z428" s="157"/>
      <c r="AA428" s="200"/>
      <c r="AB428" s="157">
        <f t="shared" ref="AB428:AB459" si="15">MIN(O428:Z428)</f>
        <v>0</v>
      </c>
      <c r="AC428" s="157"/>
      <c r="AD428" s="144"/>
    </row>
    <row r="429" spans="2:30" x14ac:dyDescent="0.2">
      <c r="B429" s="137" t="str">
        <f>IF(O429="","",SUBTOTAL(3,$O$8:O429))</f>
        <v/>
      </c>
      <c r="C429" s="143"/>
      <c r="D429" s="144" t="s">
        <v>68</v>
      </c>
      <c r="E429" s="122"/>
      <c r="F429" s="122"/>
      <c r="G429" s="122"/>
      <c r="H429" s="87"/>
      <c r="I429" s="169"/>
      <c r="J429" s="169"/>
      <c r="K429" s="144"/>
      <c r="L429" s="144"/>
      <c r="M429" s="157"/>
      <c r="N429" s="157"/>
      <c r="O429" s="157"/>
      <c r="P429" s="157"/>
      <c r="Q429" s="157"/>
      <c r="R429" s="157"/>
      <c r="S429" s="157"/>
      <c r="T429" s="157"/>
      <c r="U429" s="157"/>
      <c r="V429" s="157"/>
      <c r="W429" s="191"/>
      <c r="X429" s="278"/>
      <c r="Y429" s="157"/>
      <c r="Z429" s="157"/>
      <c r="AA429" s="200"/>
      <c r="AB429" s="157">
        <f t="shared" si="15"/>
        <v>0</v>
      </c>
      <c r="AC429" s="157"/>
      <c r="AD429" s="144"/>
    </row>
    <row r="430" spans="2:30" x14ac:dyDescent="0.2">
      <c r="B430" s="137" t="str">
        <f>IF(O430="","",SUBTOTAL(3,$O$8:O430))</f>
        <v/>
      </c>
      <c r="C430" s="143"/>
      <c r="D430" s="144" t="s">
        <v>202</v>
      </c>
      <c r="E430" s="122"/>
      <c r="F430" s="122"/>
      <c r="G430" s="122"/>
      <c r="H430" s="87"/>
      <c r="I430" s="169"/>
      <c r="J430" s="169"/>
      <c r="K430" s="144"/>
      <c r="L430" s="144"/>
      <c r="M430" s="157"/>
      <c r="N430" s="157"/>
      <c r="O430" s="157"/>
      <c r="P430" s="157"/>
      <c r="Q430" s="157"/>
      <c r="R430" s="157"/>
      <c r="S430" s="157"/>
      <c r="T430" s="157"/>
      <c r="U430" s="157"/>
      <c r="V430" s="157"/>
      <c r="W430" s="191"/>
      <c r="X430" s="278"/>
      <c r="Y430" s="157"/>
      <c r="Z430" s="157"/>
      <c r="AA430" s="200"/>
      <c r="AB430" s="157">
        <f t="shared" si="15"/>
        <v>0</v>
      </c>
      <c r="AC430" s="157"/>
      <c r="AD430" s="144"/>
    </row>
    <row r="431" spans="2:30" x14ac:dyDescent="0.2">
      <c r="B431" s="137" t="str">
        <f>IF(O431="","",SUBTOTAL(3,$O$8:O431))</f>
        <v/>
      </c>
      <c r="C431" s="143"/>
      <c r="D431" s="144" t="s">
        <v>203</v>
      </c>
      <c r="E431" s="122"/>
      <c r="F431" s="122"/>
      <c r="G431" s="122"/>
      <c r="H431" s="87"/>
      <c r="I431" s="169"/>
      <c r="J431" s="169"/>
      <c r="K431" s="144"/>
      <c r="L431" s="144"/>
      <c r="M431" s="157"/>
      <c r="N431" s="157"/>
      <c r="O431" s="157"/>
      <c r="P431" s="157"/>
      <c r="Q431" s="157"/>
      <c r="R431" s="157"/>
      <c r="S431" s="157"/>
      <c r="T431" s="157"/>
      <c r="U431" s="157"/>
      <c r="V431" s="157"/>
      <c r="W431" s="191"/>
      <c r="X431" s="278"/>
      <c r="Y431" s="157"/>
      <c r="Z431" s="157"/>
      <c r="AA431" s="200"/>
      <c r="AB431" s="157">
        <f t="shared" si="15"/>
        <v>0</v>
      </c>
      <c r="AC431" s="157"/>
      <c r="AD431" s="144"/>
    </row>
    <row r="432" spans="2:30" ht="25.5" x14ac:dyDescent="0.2">
      <c r="B432" s="137">
        <f>IF(O432="","",SUBTOTAL(3,$O$8:O432))</f>
        <v>153</v>
      </c>
      <c r="C432" s="135"/>
      <c r="D432" s="136" t="s">
        <v>204</v>
      </c>
      <c r="E432" s="136" t="s">
        <v>334</v>
      </c>
      <c r="F432" s="136" t="s">
        <v>334</v>
      </c>
      <c r="G432" s="136" t="s">
        <v>49</v>
      </c>
      <c r="H432" s="87"/>
      <c r="I432" s="136">
        <v>191</v>
      </c>
      <c r="J432" s="169" t="s">
        <v>387</v>
      </c>
      <c r="K432" s="136" t="s">
        <v>629</v>
      </c>
      <c r="L432" s="136"/>
      <c r="M432" s="154">
        <v>28665</v>
      </c>
      <c r="N432" s="154">
        <f t="shared" si="12"/>
        <v>5475015</v>
      </c>
      <c r="O432" s="154">
        <f>+'[2]TH lop 6'!$E$228</f>
        <v>28665</v>
      </c>
      <c r="P432" s="154">
        <f>'[3]Lớp 6'!$I$294</f>
        <v>42000</v>
      </c>
      <c r="Q432" s="154"/>
      <c r="R432" s="154">
        <f>+[4]L6!$I$400</f>
        <v>55000</v>
      </c>
      <c r="S432" s="154">
        <v>42000</v>
      </c>
      <c r="T432" s="154">
        <v>53000</v>
      </c>
      <c r="U432" s="154"/>
      <c r="V432" s="154"/>
      <c r="W432" s="188"/>
      <c r="X432" s="275"/>
      <c r="Y432" s="154">
        <v>48000</v>
      </c>
      <c r="Z432" s="154">
        <v>39600</v>
      </c>
      <c r="AA432" s="197"/>
      <c r="AB432" s="154">
        <f t="shared" si="15"/>
        <v>28665</v>
      </c>
      <c r="AC432" s="154">
        <f>AB432*I432</f>
        <v>5475015</v>
      </c>
      <c r="AD432" s="136"/>
    </row>
    <row r="433" spans="2:30" ht="25.5" x14ac:dyDescent="0.2">
      <c r="B433" s="137" t="str">
        <f>IF(O433="","",SUBTOTAL(3,$O$8:O433))</f>
        <v/>
      </c>
      <c r="C433" s="140"/>
      <c r="D433" s="141"/>
      <c r="E433" s="141"/>
      <c r="F433" s="141"/>
      <c r="G433" s="141"/>
      <c r="H433" s="87"/>
      <c r="I433" s="141"/>
      <c r="J433" s="169"/>
      <c r="K433" s="141" t="s">
        <v>630</v>
      </c>
      <c r="L433" s="141"/>
      <c r="M433" s="156"/>
      <c r="N433" s="156"/>
      <c r="O433" s="156"/>
      <c r="P433" s="156"/>
      <c r="Q433" s="156"/>
      <c r="R433" s="156"/>
      <c r="S433" s="156"/>
      <c r="T433" s="156"/>
      <c r="U433" s="156"/>
      <c r="V433" s="156"/>
      <c r="W433" s="190"/>
      <c r="X433" s="277"/>
      <c r="Y433" s="156"/>
      <c r="Z433" s="156"/>
      <c r="AA433" s="199"/>
      <c r="AB433" s="156">
        <f t="shared" si="15"/>
        <v>0</v>
      </c>
      <c r="AC433" s="156"/>
      <c r="AD433" s="141"/>
    </row>
    <row r="434" spans="2:30" x14ac:dyDescent="0.2">
      <c r="B434" s="137" t="str">
        <f>IF(O434="","",SUBTOTAL(3,$O$8:O434))</f>
        <v/>
      </c>
      <c r="C434" s="143"/>
      <c r="D434" s="144" t="s">
        <v>205</v>
      </c>
      <c r="E434" s="122"/>
      <c r="F434" s="122"/>
      <c r="G434" s="122"/>
      <c r="H434" s="87"/>
      <c r="I434" s="169"/>
      <c r="J434" s="169"/>
      <c r="K434" s="144"/>
      <c r="L434" s="144"/>
      <c r="M434" s="157"/>
      <c r="N434" s="157"/>
      <c r="O434" s="157"/>
      <c r="P434" s="157"/>
      <c r="Q434" s="157"/>
      <c r="R434" s="157"/>
      <c r="S434" s="157"/>
      <c r="T434" s="157"/>
      <c r="U434" s="157"/>
      <c r="V434" s="157"/>
      <c r="W434" s="191"/>
      <c r="X434" s="278"/>
      <c r="Y434" s="157"/>
      <c r="Z434" s="157"/>
      <c r="AA434" s="200"/>
      <c r="AB434" s="157">
        <f t="shared" si="15"/>
        <v>0</v>
      </c>
      <c r="AC434" s="157"/>
      <c r="AD434" s="144"/>
    </row>
    <row r="435" spans="2:30" x14ac:dyDescent="0.2">
      <c r="B435" s="137" t="str">
        <f>IF(O435="","",SUBTOTAL(3,$O$8:O435))</f>
        <v/>
      </c>
      <c r="C435" s="143"/>
      <c r="D435" s="144" t="s">
        <v>206</v>
      </c>
      <c r="E435" s="122"/>
      <c r="F435" s="122"/>
      <c r="G435" s="122"/>
      <c r="H435" s="87"/>
      <c r="I435" s="169"/>
      <c r="J435" s="169"/>
      <c r="K435" s="144"/>
      <c r="L435" s="144"/>
      <c r="M435" s="157"/>
      <c r="N435" s="157"/>
      <c r="O435" s="157"/>
      <c r="P435" s="157"/>
      <c r="Q435" s="157"/>
      <c r="R435" s="157"/>
      <c r="S435" s="157"/>
      <c r="T435" s="157"/>
      <c r="U435" s="157"/>
      <c r="V435" s="157"/>
      <c r="W435" s="191"/>
      <c r="X435" s="278"/>
      <c r="Y435" s="157"/>
      <c r="Z435" s="157"/>
      <c r="AA435" s="200"/>
      <c r="AB435" s="157">
        <f t="shared" si="15"/>
        <v>0</v>
      </c>
      <c r="AC435" s="157"/>
      <c r="AD435" s="144"/>
    </row>
    <row r="436" spans="2:30" ht="38.25" x14ac:dyDescent="0.2">
      <c r="B436" s="137">
        <f>IF(O436="","",SUBTOTAL(3,$O$8:O436))</f>
        <v>154</v>
      </c>
      <c r="C436" s="135"/>
      <c r="D436" s="136" t="s">
        <v>207</v>
      </c>
      <c r="E436" s="136" t="s">
        <v>334</v>
      </c>
      <c r="F436" s="136" t="s">
        <v>334</v>
      </c>
      <c r="G436" s="136" t="s">
        <v>49</v>
      </c>
      <c r="H436" s="87"/>
      <c r="I436" s="136">
        <v>193</v>
      </c>
      <c r="J436" s="169" t="s">
        <v>387</v>
      </c>
      <c r="K436" s="136" t="s">
        <v>631</v>
      </c>
      <c r="L436" s="136"/>
      <c r="M436" s="154">
        <v>28665</v>
      </c>
      <c r="N436" s="154">
        <f t="shared" si="12"/>
        <v>5532345</v>
      </c>
      <c r="O436" s="154">
        <f>+'[2]TH lop 6'!$E$231</f>
        <v>28665</v>
      </c>
      <c r="P436" s="154">
        <f>'[3]Lớp 6'!$I$299</f>
        <v>42000</v>
      </c>
      <c r="Q436" s="154"/>
      <c r="R436" s="154">
        <f>+[4]L6!$I$404</f>
        <v>55000</v>
      </c>
      <c r="S436" s="154">
        <v>42000</v>
      </c>
      <c r="T436" s="154">
        <v>53000</v>
      </c>
      <c r="U436" s="154"/>
      <c r="V436" s="154"/>
      <c r="W436" s="188"/>
      <c r="X436" s="275"/>
      <c r="Y436" s="154">
        <v>48000</v>
      </c>
      <c r="Z436" s="154">
        <v>39600</v>
      </c>
      <c r="AA436" s="197"/>
      <c r="AB436" s="154">
        <f t="shared" si="15"/>
        <v>28665</v>
      </c>
      <c r="AC436" s="154">
        <f>AB436*I436</f>
        <v>5532345</v>
      </c>
      <c r="AD436" s="136"/>
    </row>
    <row r="437" spans="2:30" ht="25.5" x14ac:dyDescent="0.2">
      <c r="B437" s="137" t="str">
        <f>IF(O437="","",SUBTOTAL(3,$O$8:O437))</f>
        <v/>
      </c>
      <c r="C437" s="140"/>
      <c r="D437" s="141"/>
      <c r="E437" s="141"/>
      <c r="F437" s="141"/>
      <c r="G437" s="141"/>
      <c r="H437" s="87"/>
      <c r="I437" s="141"/>
      <c r="J437" s="169"/>
      <c r="K437" s="141" t="s">
        <v>632</v>
      </c>
      <c r="L437" s="141"/>
      <c r="M437" s="156"/>
      <c r="N437" s="156"/>
      <c r="O437" s="156"/>
      <c r="P437" s="156"/>
      <c r="Q437" s="156"/>
      <c r="R437" s="156"/>
      <c r="S437" s="156"/>
      <c r="T437" s="156"/>
      <c r="U437" s="156"/>
      <c r="V437" s="156"/>
      <c r="W437" s="190"/>
      <c r="X437" s="277"/>
      <c r="Y437" s="156"/>
      <c r="Z437" s="156"/>
      <c r="AA437" s="199"/>
      <c r="AB437" s="156">
        <f t="shared" si="15"/>
        <v>0</v>
      </c>
      <c r="AC437" s="156"/>
      <c r="AD437" s="141"/>
    </row>
    <row r="438" spans="2:30" ht="25.5" x14ac:dyDescent="0.2">
      <c r="B438" s="137">
        <f>IF(O438="","",SUBTOTAL(3,$O$8:O438))</f>
        <v>155</v>
      </c>
      <c r="C438" s="135"/>
      <c r="D438" s="136" t="s">
        <v>208</v>
      </c>
      <c r="E438" s="136" t="s">
        <v>334</v>
      </c>
      <c r="F438" s="136" t="s">
        <v>334</v>
      </c>
      <c r="G438" s="136" t="s">
        <v>49</v>
      </c>
      <c r="H438" s="87"/>
      <c r="I438" s="136">
        <v>194</v>
      </c>
      <c r="J438" s="169" t="s">
        <v>387</v>
      </c>
      <c r="K438" s="136" t="s">
        <v>633</v>
      </c>
      <c r="L438" s="136"/>
      <c r="M438" s="154">
        <v>28665</v>
      </c>
      <c r="N438" s="154">
        <f t="shared" si="12"/>
        <v>5561010</v>
      </c>
      <c r="O438" s="154">
        <f>+'[2]TH lop 6'!$E$232</f>
        <v>28665</v>
      </c>
      <c r="P438" s="154">
        <f>'[3]Lớp 6'!$I$302</f>
        <v>42000</v>
      </c>
      <c r="Q438" s="154"/>
      <c r="R438" s="154">
        <f>+[4]L6!$I$406</f>
        <v>55000</v>
      </c>
      <c r="S438" s="154">
        <v>42000</v>
      </c>
      <c r="T438" s="154">
        <v>53000</v>
      </c>
      <c r="U438" s="154"/>
      <c r="V438" s="154"/>
      <c r="W438" s="188"/>
      <c r="X438" s="275"/>
      <c r="Y438" s="154">
        <v>48000</v>
      </c>
      <c r="Z438" s="154">
        <v>39600</v>
      </c>
      <c r="AA438" s="197"/>
      <c r="AB438" s="154">
        <f t="shared" si="15"/>
        <v>28665</v>
      </c>
      <c r="AC438" s="154">
        <f>AB438*I438</f>
        <v>5561010</v>
      </c>
      <c r="AD438" s="136"/>
    </row>
    <row r="439" spans="2:30" ht="25.5" x14ac:dyDescent="0.2">
      <c r="B439" s="137" t="str">
        <f>IF(O439="","",SUBTOTAL(3,$O$8:O439))</f>
        <v/>
      </c>
      <c r="C439" s="140"/>
      <c r="D439" s="141"/>
      <c r="E439" s="141"/>
      <c r="F439" s="141"/>
      <c r="G439" s="141"/>
      <c r="H439" s="87"/>
      <c r="I439" s="141"/>
      <c r="J439" s="169"/>
      <c r="K439" s="141" t="s">
        <v>632</v>
      </c>
      <c r="L439" s="141"/>
      <c r="M439" s="156"/>
      <c r="N439" s="156"/>
      <c r="O439" s="156"/>
      <c r="P439" s="156"/>
      <c r="Q439" s="156"/>
      <c r="R439" s="156"/>
      <c r="S439" s="156"/>
      <c r="T439" s="156"/>
      <c r="U439" s="156"/>
      <c r="V439" s="156"/>
      <c r="W439" s="190"/>
      <c r="X439" s="277"/>
      <c r="Y439" s="156"/>
      <c r="Z439" s="156"/>
      <c r="AA439" s="199"/>
      <c r="AB439" s="156">
        <f t="shared" si="15"/>
        <v>0</v>
      </c>
      <c r="AC439" s="156"/>
      <c r="AD439" s="141"/>
    </row>
    <row r="440" spans="2:30" x14ac:dyDescent="0.2">
      <c r="B440" s="137" t="str">
        <f>IF(O440="","",SUBTOTAL(3,$O$8:O440))</f>
        <v/>
      </c>
      <c r="C440" s="143"/>
      <c r="D440" s="144" t="s">
        <v>209</v>
      </c>
      <c r="E440" s="122"/>
      <c r="F440" s="122"/>
      <c r="G440" s="122"/>
      <c r="H440" s="87"/>
      <c r="I440" s="169"/>
      <c r="J440" s="169"/>
      <c r="K440" s="144"/>
      <c r="L440" s="144"/>
      <c r="M440" s="157"/>
      <c r="N440" s="157"/>
      <c r="O440" s="157"/>
      <c r="P440" s="157"/>
      <c r="Q440" s="157"/>
      <c r="R440" s="157"/>
      <c r="S440" s="157"/>
      <c r="T440" s="157"/>
      <c r="U440" s="157"/>
      <c r="V440" s="157"/>
      <c r="W440" s="191"/>
      <c r="X440" s="278"/>
      <c r="Y440" s="157"/>
      <c r="Z440" s="157"/>
      <c r="AA440" s="200"/>
      <c r="AB440" s="157">
        <f t="shared" si="15"/>
        <v>0</v>
      </c>
      <c r="AC440" s="157"/>
      <c r="AD440" s="144"/>
    </row>
    <row r="441" spans="2:30" x14ac:dyDescent="0.2">
      <c r="B441" s="137" t="str">
        <f>IF(O441="","",SUBTOTAL(3,$O$8:O441))</f>
        <v/>
      </c>
      <c r="C441" s="143"/>
      <c r="D441" s="144" t="s">
        <v>210</v>
      </c>
      <c r="E441" s="122"/>
      <c r="F441" s="122"/>
      <c r="G441" s="122"/>
      <c r="H441" s="87"/>
      <c r="I441" s="169"/>
      <c r="J441" s="169"/>
      <c r="K441" s="144"/>
      <c r="L441" s="144"/>
      <c r="M441" s="157"/>
      <c r="N441" s="157"/>
      <c r="O441" s="157"/>
      <c r="P441" s="157"/>
      <c r="Q441" s="157"/>
      <c r="R441" s="157"/>
      <c r="S441" s="157"/>
      <c r="T441" s="157"/>
      <c r="U441" s="157"/>
      <c r="V441" s="157"/>
      <c r="W441" s="191"/>
      <c r="X441" s="278"/>
      <c r="Y441" s="157"/>
      <c r="Z441" s="157"/>
      <c r="AA441" s="200"/>
      <c r="AB441" s="157">
        <f t="shared" si="15"/>
        <v>0</v>
      </c>
      <c r="AC441" s="157"/>
      <c r="AD441" s="144"/>
    </row>
    <row r="442" spans="2:30" ht="38.25" x14ac:dyDescent="0.2">
      <c r="B442" s="137">
        <f>IF(O442="","",SUBTOTAL(3,$O$8:O442))</f>
        <v>156</v>
      </c>
      <c r="C442" s="135"/>
      <c r="D442" s="136" t="s">
        <v>211</v>
      </c>
      <c r="E442" s="136" t="s">
        <v>334</v>
      </c>
      <c r="F442" s="136" t="s">
        <v>334</v>
      </c>
      <c r="G442" s="136" t="s">
        <v>49</v>
      </c>
      <c r="H442" s="87"/>
      <c r="I442" s="136">
        <v>190</v>
      </c>
      <c r="J442" s="169" t="s">
        <v>387</v>
      </c>
      <c r="K442" s="136" t="s">
        <v>634</v>
      </c>
      <c r="L442" s="136"/>
      <c r="M442" s="154">
        <v>28665</v>
      </c>
      <c r="N442" s="154">
        <f t="shared" si="12"/>
        <v>5446350</v>
      </c>
      <c r="O442" s="154">
        <f>+'[2]TH lop 6'!$E$235</f>
        <v>28665</v>
      </c>
      <c r="P442" s="154">
        <f>'[3]Lớp 6'!$I$307</f>
        <v>42000</v>
      </c>
      <c r="Q442" s="154"/>
      <c r="R442" s="154">
        <f>+[4]L6!$I$410</f>
        <v>55000</v>
      </c>
      <c r="S442" s="154">
        <v>42000</v>
      </c>
      <c r="T442" s="154">
        <v>53000</v>
      </c>
      <c r="U442" s="154"/>
      <c r="V442" s="154"/>
      <c r="W442" s="188"/>
      <c r="X442" s="275"/>
      <c r="Y442" s="154">
        <v>48000</v>
      </c>
      <c r="Z442" s="154">
        <v>39600</v>
      </c>
      <c r="AA442" s="197"/>
      <c r="AB442" s="154">
        <f t="shared" si="15"/>
        <v>28665</v>
      </c>
      <c r="AC442" s="154">
        <f>AB442*I442</f>
        <v>5446350</v>
      </c>
      <c r="AD442" s="136"/>
    </row>
    <row r="443" spans="2:30" ht="25.5" x14ac:dyDescent="0.2">
      <c r="B443" s="137" t="str">
        <f>IF(O443="","",SUBTOTAL(3,$O$8:O443))</f>
        <v/>
      </c>
      <c r="C443" s="140"/>
      <c r="D443" s="141"/>
      <c r="E443" s="141"/>
      <c r="F443" s="141"/>
      <c r="G443" s="141"/>
      <c r="H443" s="87"/>
      <c r="I443" s="141"/>
      <c r="J443" s="169"/>
      <c r="K443" s="141" t="s">
        <v>632</v>
      </c>
      <c r="L443" s="141"/>
      <c r="M443" s="156"/>
      <c r="N443" s="156"/>
      <c r="O443" s="156"/>
      <c r="P443" s="156"/>
      <c r="Q443" s="156"/>
      <c r="R443" s="156"/>
      <c r="S443" s="156"/>
      <c r="T443" s="156"/>
      <c r="U443" s="156"/>
      <c r="V443" s="156"/>
      <c r="W443" s="190"/>
      <c r="X443" s="277"/>
      <c r="Y443" s="156"/>
      <c r="Z443" s="156"/>
      <c r="AA443" s="199"/>
      <c r="AB443" s="156">
        <f t="shared" si="15"/>
        <v>0</v>
      </c>
      <c r="AC443" s="156"/>
      <c r="AD443" s="141"/>
    </row>
    <row r="444" spans="2:30" ht="12.75" customHeight="1" x14ac:dyDescent="0.2">
      <c r="B444" s="137">
        <f>IF(O444="","",SUBTOTAL(3,$O$8:O444))</f>
        <v>157</v>
      </c>
      <c r="C444" s="135"/>
      <c r="D444" s="136" t="s">
        <v>212</v>
      </c>
      <c r="E444" s="136" t="s">
        <v>334</v>
      </c>
      <c r="F444" s="136" t="s">
        <v>334</v>
      </c>
      <c r="G444" s="136" t="s">
        <v>49</v>
      </c>
      <c r="H444" s="87"/>
      <c r="I444" s="136">
        <v>190</v>
      </c>
      <c r="J444" s="169" t="s">
        <v>387</v>
      </c>
      <c r="K444" s="136" t="s">
        <v>635</v>
      </c>
      <c r="L444" s="136"/>
      <c r="M444" s="154">
        <v>28665</v>
      </c>
      <c r="N444" s="154">
        <f t="shared" si="12"/>
        <v>5446350</v>
      </c>
      <c r="O444" s="154">
        <f>+'[2]TH lop 6'!$E$236</f>
        <v>28665</v>
      </c>
      <c r="P444" s="154">
        <f>'[3]Lớp 6'!$I$310</f>
        <v>42000</v>
      </c>
      <c r="Q444" s="154"/>
      <c r="R444" s="154">
        <f>+[4]L6!$I$412</f>
        <v>55000</v>
      </c>
      <c r="S444" s="154">
        <v>42000</v>
      </c>
      <c r="T444" s="154">
        <v>53000</v>
      </c>
      <c r="U444" s="154"/>
      <c r="V444" s="154"/>
      <c r="W444" s="188"/>
      <c r="X444" s="275"/>
      <c r="Y444" s="154">
        <v>48000</v>
      </c>
      <c r="Z444" s="154">
        <v>39600</v>
      </c>
      <c r="AA444" s="197"/>
      <c r="AB444" s="154">
        <f t="shared" si="15"/>
        <v>28665</v>
      </c>
      <c r="AC444" s="154">
        <f>AB444*I444</f>
        <v>5446350</v>
      </c>
      <c r="AD444" s="136"/>
    </row>
    <row r="445" spans="2:30" x14ac:dyDescent="0.2">
      <c r="B445" s="137" t="str">
        <f>IF(O445="","",SUBTOTAL(3,$O$8:O445))</f>
        <v/>
      </c>
      <c r="C445" s="138"/>
      <c r="D445" s="139"/>
      <c r="E445" s="139"/>
      <c r="F445" s="139"/>
      <c r="G445" s="139"/>
      <c r="H445" s="87"/>
      <c r="I445" s="139"/>
      <c r="J445" s="169"/>
      <c r="K445" s="139" t="s">
        <v>636</v>
      </c>
      <c r="L445" s="139"/>
      <c r="M445" s="155"/>
      <c r="N445" s="155"/>
      <c r="O445" s="155"/>
      <c r="P445" s="155"/>
      <c r="Q445" s="155"/>
      <c r="R445" s="155"/>
      <c r="S445" s="155"/>
      <c r="T445" s="155"/>
      <c r="U445" s="155"/>
      <c r="V445" s="155"/>
      <c r="W445" s="189"/>
      <c r="X445" s="276"/>
      <c r="Y445" s="155"/>
      <c r="Z445" s="155"/>
      <c r="AA445" s="198"/>
      <c r="AB445" s="155">
        <f t="shared" si="15"/>
        <v>0</v>
      </c>
      <c r="AC445" s="155"/>
      <c r="AD445" s="139"/>
    </row>
    <row r="446" spans="2:30" x14ac:dyDescent="0.2">
      <c r="B446" s="137" t="str">
        <f>IF(O446="","",SUBTOTAL(3,$O$8:O446))</f>
        <v/>
      </c>
      <c r="C446" s="138"/>
      <c r="D446" s="139"/>
      <c r="E446" s="139"/>
      <c r="F446" s="139"/>
      <c r="G446" s="139"/>
      <c r="H446" s="87"/>
      <c r="I446" s="139"/>
      <c r="J446" s="169"/>
      <c r="K446" s="139" t="s">
        <v>637</v>
      </c>
      <c r="L446" s="139"/>
      <c r="M446" s="155"/>
      <c r="N446" s="155"/>
      <c r="O446" s="155"/>
      <c r="P446" s="155"/>
      <c r="Q446" s="155"/>
      <c r="R446" s="155"/>
      <c r="S446" s="155"/>
      <c r="T446" s="155"/>
      <c r="U446" s="155"/>
      <c r="V446" s="155"/>
      <c r="W446" s="189"/>
      <c r="X446" s="276"/>
      <c r="Y446" s="155"/>
      <c r="Z446" s="155"/>
      <c r="AA446" s="198"/>
      <c r="AB446" s="155">
        <f t="shared" si="15"/>
        <v>0</v>
      </c>
      <c r="AC446" s="155"/>
      <c r="AD446" s="139"/>
    </row>
    <row r="447" spans="2:30" ht="25.5" x14ac:dyDescent="0.2">
      <c r="B447" s="137" t="str">
        <f>IF(O447="","",SUBTOTAL(3,$O$8:O447))</f>
        <v/>
      </c>
      <c r="C447" s="140"/>
      <c r="D447" s="141"/>
      <c r="E447" s="141"/>
      <c r="F447" s="141"/>
      <c r="G447" s="141"/>
      <c r="H447" s="87"/>
      <c r="I447" s="141"/>
      <c r="J447" s="169"/>
      <c r="K447" s="141" t="s">
        <v>638</v>
      </c>
      <c r="L447" s="141"/>
      <c r="M447" s="156"/>
      <c r="N447" s="156"/>
      <c r="O447" s="156"/>
      <c r="P447" s="156"/>
      <c r="Q447" s="156"/>
      <c r="R447" s="156"/>
      <c r="S447" s="156"/>
      <c r="T447" s="156"/>
      <c r="U447" s="156"/>
      <c r="V447" s="156"/>
      <c r="W447" s="190"/>
      <c r="X447" s="277"/>
      <c r="Y447" s="156"/>
      <c r="Z447" s="156"/>
      <c r="AA447" s="199"/>
      <c r="AB447" s="156">
        <f t="shared" si="15"/>
        <v>0</v>
      </c>
      <c r="AC447" s="156"/>
      <c r="AD447" s="141"/>
    </row>
    <row r="448" spans="2:30" ht="38.25" x14ac:dyDescent="0.2">
      <c r="B448" s="137">
        <f>IF(O448="","",SUBTOTAL(3,$O$8:O448))</f>
        <v>158</v>
      </c>
      <c r="C448" s="135"/>
      <c r="D448" s="136" t="s">
        <v>213</v>
      </c>
      <c r="E448" s="136" t="s">
        <v>334</v>
      </c>
      <c r="F448" s="136" t="s">
        <v>334</v>
      </c>
      <c r="G448" s="136" t="s">
        <v>49</v>
      </c>
      <c r="H448" s="87"/>
      <c r="I448" s="136">
        <v>194</v>
      </c>
      <c r="J448" s="169" t="s">
        <v>387</v>
      </c>
      <c r="K448" s="136" t="s">
        <v>639</v>
      </c>
      <c r="L448" s="136"/>
      <c r="M448" s="154">
        <v>28665</v>
      </c>
      <c r="N448" s="154">
        <f t="shared" si="12"/>
        <v>5561010</v>
      </c>
      <c r="O448" s="154">
        <f>+'[2]TH lop 6'!$E$237</f>
        <v>28665</v>
      </c>
      <c r="P448" s="154">
        <f>'[3]Lớp 6'!$I$318</f>
        <v>42000</v>
      </c>
      <c r="Q448" s="154"/>
      <c r="R448" s="154">
        <f>+[4]L6!$I$416</f>
        <v>55000</v>
      </c>
      <c r="S448" s="154">
        <v>42000</v>
      </c>
      <c r="T448" s="154">
        <v>53000</v>
      </c>
      <c r="U448" s="154"/>
      <c r="V448" s="154"/>
      <c r="W448" s="188"/>
      <c r="X448" s="275"/>
      <c r="Y448" s="154">
        <v>48000</v>
      </c>
      <c r="Z448" s="154">
        <v>39600</v>
      </c>
      <c r="AA448" s="197"/>
      <c r="AB448" s="154">
        <f t="shared" si="15"/>
        <v>28665</v>
      </c>
      <c r="AC448" s="154">
        <f>AB448*I448</f>
        <v>5561010</v>
      </c>
      <c r="AD448" s="136"/>
    </row>
    <row r="449" spans="2:30" ht="25.5" x14ac:dyDescent="0.2">
      <c r="B449" s="137" t="str">
        <f>IF(O449="","",SUBTOTAL(3,$O$8:O449))</f>
        <v/>
      </c>
      <c r="C449" s="140"/>
      <c r="D449" s="141"/>
      <c r="E449" s="141"/>
      <c r="F449" s="141"/>
      <c r="G449" s="141"/>
      <c r="H449" s="87"/>
      <c r="I449" s="141"/>
      <c r="J449" s="169"/>
      <c r="K449" s="141" t="s">
        <v>638</v>
      </c>
      <c r="L449" s="141"/>
      <c r="M449" s="156"/>
      <c r="N449" s="156"/>
      <c r="O449" s="156"/>
      <c r="P449" s="156"/>
      <c r="Q449" s="156"/>
      <c r="R449" s="156"/>
      <c r="S449" s="156"/>
      <c r="T449" s="156"/>
      <c r="U449" s="156"/>
      <c r="V449" s="156"/>
      <c r="W449" s="190"/>
      <c r="X449" s="277"/>
      <c r="Y449" s="156"/>
      <c r="Z449" s="156"/>
      <c r="AA449" s="199"/>
      <c r="AB449" s="156">
        <f t="shared" si="15"/>
        <v>0</v>
      </c>
      <c r="AC449" s="156"/>
      <c r="AD449" s="141"/>
    </row>
    <row r="450" spans="2:30" ht="25.5" x14ac:dyDescent="0.2">
      <c r="B450" s="137">
        <f>IF(O450="","",SUBTOTAL(3,$O$8:O450))</f>
        <v>159</v>
      </c>
      <c r="C450" s="135"/>
      <c r="D450" s="136" t="s">
        <v>214</v>
      </c>
      <c r="E450" s="136" t="s">
        <v>334</v>
      </c>
      <c r="F450" s="136" t="s">
        <v>334</v>
      </c>
      <c r="G450" s="136" t="s">
        <v>49</v>
      </c>
      <c r="H450" s="87"/>
      <c r="I450" s="136">
        <v>193</v>
      </c>
      <c r="J450" s="169" t="s">
        <v>387</v>
      </c>
      <c r="K450" s="136" t="s">
        <v>640</v>
      </c>
      <c r="L450" s="136"/>
      <c r="M450" s="154">
        <v>28665</v>
      </c>
      <c r="N450" s="154">
        <f t="shared" si="12"/>
        <v>5532345</v>
      </c>
      <c r="O450" s="154">
        <f>+'[2]TH lop 6'!$E$238</f>
        <v>28665</v>
      </c>
      <c r="P450" s="154">
        <f>'[3]Lớp 6'!$I$318</f>
        <v>42000</v>
      </c>
      <c r="Q450" s="154"/>
      <c r="R450" s="154">
        <f>+[4]L6!$I$418</f>
        <v>55000</v>
      </c>
      <c r="S450" s="154">
        <v>42000</v>
      </c>
      <c r="T450" s="154">
        <v>53000</v>
      </c>
      <c r="U450" s="154"/>
      <c r="V450" s="154"/>
      <c r="W450" s="188"/>
      <c r="X450" s="275"/>
      <c r="Y450" s="154">
        <v>48000</v>
      </c>
      <c r="Z450" s="154">
        <v>39600</v>
      </c>
      <c r="AA450" s="197"/>
      <c r="AB450" s="154">
        <f t="shared" si="15"/>
        <v>28665</v>
      </c>
      <c r="AC450" s="154">
        <f>AB450*I450</f>
        <v>5532345</v>
      </c>
      <c r="AD450" s="136"/>
    </row>
    <row r="451" spans="2:30" ht="25.5" x14ac:dyDescent="0.2">
      <c r="B451" s="137" t="str">
        <f>IF(O451="","",SUBTOTAL(3,$O$8:O451))</f>
        <v/>
      </c>
      <c r="C451" s="140"/>
      <c r="D451" s="141"/>
      <c r="E451" s="141"/>
      <c r="F451" s="141"/>
      <c r="G451" s="141"/>
      <c r="H451" s="87"/>
      <c r="I451" s="141"/>
      <c r="J451" s="169"/>
      <c r="K451" s="141" t="s">
        <v>632</v>
      </c>
      <c r="L451" s="141"/>
      <c r="M451" s="156"/>
      <c r="N451" s="156"/>
      <c r="O451" s="156"/>
      <c r="P451" s="156"/>
      <c r="Q451" s="156"/>
      <c r="R451" s="156"/>
      <c r="S451" s="156"/>
      <c r="T451" s="156"/>
      <c r="U451" s="156"/>
      <c r="V451" s="156"/>
      <c r="W451" s="190"/>
      <c r="X451" s="277"/>
      <c r="Y451" s="156"/>
      <c r="Z451" s="156"/>
      <c r="AA451" s="199"/>
      <c r="AB451" s="156">
        <f t="shared" si="15"/>
        <v>0</v>
      </c>
      <c r="AC451" s="156"/>
      <c r="AD451" s="141"/>
    </row>
    <row r="452" spans="2:30" x14ac:dyDescent="0.2">
      <c r="B452" s="137" t="str">
        <f>IF(O452="","",SUBTOTAL(3,$O$8:O452))</f>
        <v/>
      </c>
      <c r="C452" s="143"/>
      <c r="D452" s="144" t="s">
        <v>215</v>
      </c>
      <c r="E452" s="122"/>
      <c r="F452" s="122"/>
      <c r="G452" s="122"/>
      <c r="H452" s="87"/>
      <c r="I452" s="169"/>
      <c r="J452" s="169"/>
      <c r="K452" s="144"/>
      <c r="L452" s="144"/>
      <c r="M452" s="157"/>
      <c r="N452" s="157"/>
      <c r="O452" s="157"/>
      <c r="P452" s="157"/>
      <c r="Q452" s="157"/>
      <c r="R452" s="157"/>
      <c r="S452" s="157"/>
      <c r="T452" s="157"/>
      <c r="U452" s="157"/>
      <c r="V452" s="157"/>
      <c r="W452" s="191"/>
      <c r="X452" s="278"/>
      <c r="Y452" s="157"/>
      <c r="Z452" s="157"/>
      <c r="AA452" s="200"/>
      <c r="AB452" s="157">
        <f t="shared" si="15"/>
        <v>0</v>
      </c>
      <c r="AC452" s="157"/>
      <c r="AD452" s="144"/>
    </row>
    <row r="453" spans="2:30" ht="13.15" customHeight="1" x14ac:dyDescent="0.2">
      <c r="B453" s="137">
        <f>IF(O453="","",SUBTOTAL(3,$O$8:O453))</f>
        <v>160</v>
      </c>
      <c r="C453" s="135"/>
      <c r="D453" s="136" t="s">
        <v>216</v>
      </c>
      <c r="E453" s="136" t="s">
        <v>334</v>
      </c>
      <c r="F453" s="136" t="s">
        <v>334</v>
      </c>
      <c r="G453" s="136" t="s">
        <v>49</v>
      </c>
      <c r="H453" s="87"/>
      <c r="I453" s="136">
        <v>186</v>
      </c>
      <c r="J453" s="169" t="s">
        <v>387</v>
      </c>
      <c r="K453" s="136" t="s">
        <v>641</v>
      </c>
      <c r="L453" s="136"/>
      <c r="M453" s="154">
        <v>28665</v>
      </c>
      <c r="N453" s="154">
        <f t="shared" si="12"/>
        <v>5331690</v>
      </c>
      <c r="O453" s="154">
        <f>+'[2]TH lop 6'!$E$240</f>
        <v>28665</v>
      </c>
      <c r="P453" s="154">
        <f>'[3]Lớp 6'!$I$322</f>
        <v>42000</v>
      </c>
      <c r="Q453" s="154"/>
      <c r="R453" s="154">
        <f>+[4]L6!$I$421</f>
        <v>55000</v>
      </c>
      <c r="S453" s="154">
        <v>42000</v>
      </c>
      <c r="T453" s="154">
        <v>53000</v>
      </c>
      <c r="U453" s="154"/>
      <c r="V453" s="154"/>
      <c r="W453" s="188"/>
      <c r="X453" s="275"/>
      <c r="Y453" s="154">
        <v>48000</v>
      </c>
      <c r="Z453" s="154">
        <v>39600</v>
      </c>
      <c r="AA453" s="197"/>
      <c r="AB453" s="154">
        <f t="shared" si="15"/>
        <v>28665</v>
      </c>
      <c r="AC453" s="154">
        <f>AB453*I453</f>
        <v>5331690</v>
      </c>
      <c r="AD453" s="136"/>
    </row>
    <row r="454" spans="2:30" ht="25.5" x14ac:dyDescent="0.2">
      <c r="B454" s="137" t="str">
        <f>IF(O454="","",SUBTOTAL(3,$O$8:O454))</f>
        <v/>
      </c>
      <c r="C454" s="140"/>
      <c r="D454" s="141"/>
      <c r="E454" s="141"/>
      <c r="F454" s="141"/>
      <c r="G454" s="141"/>
      <c r="H454" s="87"/>
      <c r="I454" s="141"/>
      <c r="J454" s="169"/>
      <c r="K454" s="141" t="s">
        <v>642</v>
      </c>
      <c r="L454" s="141"/>
      <c r="M454" s="156"/>
      <c r="N454" s="156"/>
      <c r="O454" s="156"/>
      <c r="P454" s="156"/>
      <c r="Q454" s="156"/>
      <c r="R454" s="156"/>
      <c r="S454" s="156"/>
      <c r="T454" s="156"/>
      <c r="U454" s="156"/>
      <c r="V454" s="156"/>
      <c r="W454" s="190"/>
      <c r="X454" s="277"/>
      <c r="Y454" s="156"/>
      <c r="Z454" s="156"/>
      <c r="AA454" s="199"/>
      <c r="AB454" s="156">
        <f t="shared" si="15"/>
        <v>0</v>
      </c>
      <c r="AC454" s="156"/>
      <c r="AD454" s="141"/>
    </row>
    <row r="455" spans="2:30" x14ac:dyDescent="0.2">
      <c r="B455" s="137" t="str">
        <f>IF(O455="","",SUBTOTAL(3,$O$8:O455))</f>
        <v/>
      </c>
      <c r="C455" s="143"/>
      <c r="D455" s="144" t="s">
        <v>217</v>
      </c>
      <c r="E455" s="122"/>
      <c r="F455" s="122"/>
      <c r="G455" s="122"/>
      <c r="H455" s="87"/>
      <c r="I455" s="169"/>
      <c r="J455" s="169"/>
      <c r="K455" s="144"/>
      <c r="L455" s="144"/>
      <c r="M455" s="157"/>
      <c r="N455" s="157"/>
      <c r="O455" s="157"/>
      <c r="P455" s="157"/>
      <c r="Q455" s="157"/>
      <c r="R455" s="157"/>
      <c r="S455" s="157"/>
      <c r="T455" s="157"/>
      <c r="U455" s="157"/>
      <c r="V455" s="157"/>
      <c r="W455" s="191"/>
      <c r="X455" s="278"/>
      <c r="Y455" s="157"/>
      <c r="Z455" s="157"/>
      <c r="AA455" s="200"/>
      <c r="AB455" s="157">
        <f t="shared" si="15"/>
        <v>0</v>
      </c>
      <c r="AC455" s="157"/>
      <c r="AD455" s="144"/>
    </row>
    <row r="456" spans="2:30" ht="25.5" x14ac:dyDescent="0.2">
      <c r="B456" s="137">
        <f>IF(O456="","",SUBTOTAL(3,$O$8:O456))</f>
        <v>161</v>
      </c>
      <c r="C456" s="135"/>
      <c r="D456" s="136" t="s">
        <v>218</v>
      </c>
      <c r="E456" s="136" t="s">
        <v>334</v>
      </c>
      <c r="F456" s="136" t="s">
        <v>334</v>
      </c>
      <c r="G456" s="136" t="s">
        <v>49</v>
      </c>
      <c r="H456" s="87"/>
      <c r="I456" s="136">
        <v>186</v>
      </c>
      <c r="J456" s="169" t="s">
        <v>387</v>
      </c>
      <c r="K456" s="136" t="s">
        <v>643</v>
      </c>
      <c r="L456" s="136"/>
      <c r="M456" s="154">
        <v>28665</v>
      </c>
      <c r="N456" s="154">
        <f t="shared" si="12"/>
        <v>5331690</v>
      </c>
      <c r="O456" s="154">
        <f>+'[2]TH lop 6'!$E$242</f>
        <v>28665</v>
      </c>
      <c r="P456" s="154">
        <f>'[3]Lớp 6'!$I$326</f>
        <v>42000</v>
      </c>
      <c r="Q456" s="154"/>
      <c r="R456" s="154">
        <f>+[4]L6!$I$424</f>
        <v>55000</v>
      </c>
      <c r="S456" s="154">
        <v>42000</v>
      </c>
      <c r="T456" s="154">
        <v>53000</v>
      </c>
      <c r="U456" s="154"/>
      <c r="V456" s="154"/>
      <c r="W456" s="188"/>
      <c r="X456" s="275"/>
      <c r="Y456" s="154">
        <v>48000</v>
      </c>
      <c r="Z456" s="154">
        <v>39600</v>
      </c>
      <c r="AA456" s="197"/>
      <c r="AB456" s="154">
        <f t="shared" si="15"/>
        <v>28665</v>
      </c>
      <c r="AC456" s="154">
        <f>AB456*I456</f>
        <v>5331690</v>
      </c>
      <c r="AD456" s="136"/>
    </row>
    <row r="457" spans="2:30" ht="25.5" x14ac:dyDescent="0.2">
      <c r="B457" s="137" t="str">
        <f>IF(O457="","",SUBTOTAL(3,$O$8:O457))</f>
        <v/>
      </c>
      <c r="C457" s="140"/>
      <c r="D457" s="141"/>
      <c r="E457" s="141"/>
      <c r="F457" s="141"/>
      <c r="G457" s="141"/>
      <c r="H457" s="87"/>
      <c r="I457" s="141"/>
      <c r="J457" s="169"/>
      <c r="K457" s="141" t="s">
        <v>632</v>
      </c>
      <c r="L457" s="141"/>
      <c r="M457" s="156"/>
      <c r="N457" s="156"/>
      <c r="O457" s="156"/>
      <c r="P457" s="156"/>
      <c r="Q457" s="156"/>
      <c r="R457" s="156"/>
      <c r="S457" s="156"/>
      <c r="T457" s="156"/>
      <c r="U457" s="156"/>
      <c r="V457" s="156"/>
      <c r="W457" s="190"/>
      <c r="X457" s="277"/>
      <c r="Y457" s="156"/>
      <c r="Z457" s="156"/>
      <c r="AA457" s="199"/>
      <c r="AB457" s="156">
        <f t="shared" si="15"/>
        <v>0</v>
      </c>
      <c r="AC457" s="156"/>
      <c r="AD457" s="141"/>
    </row>
    <row r="458" spans="2:30" ht="25.5" x14ac:dyDescent="0.2">
      <c r="B458" s="137">
        <f>IF(O458="","",SUBTOTAL(3,$O$8:O458))</f>
        <v>162</v>
      </c>
      <c r="C458" s="135"/>
      <c r="D458" s="136" t="s">
        <v>219</v>
      </c>
      <c r="E458" s="136" t="s">
        <v>334</v>
      </c>
      <c r="F458" s="136" t="s">
        <v>334</v>
      </c>
      <c r="G458" s="136" t="s">
        <v>49</v>
      </c>
      <c r="H458" s="87"/>
      <c r="I458" s="136">
        <v>188</v>
      </c>
      <c r="J458" s="169" t="s">
        <v>387</v>
      </c>
      <c r="K458" s="136" t="s">
        <v>644</v>
      </c>
      <c r="L458" s="136"/>
      <c r="M458" s="154">
        <v>28665</v>
      </c>
      <c r="N458" s="154">
        <f t="shared" ref="N458:N512" si="16">I458*M458</f>
        <v>5389020</v>
      </c>
      <c r="O458" s="154">
        <f>+'[2]TH lop 6'!$E$243</f>
        <v>28665</v>
      </c>
      <c r="P458" s="154">
        <f>'[3]Lớp 6'!$I$329</f>
        <v>42000</v>
      </c>
      <c r="Q458" s="154"/>
      <c r="R458" s="154">
        <f>+[4]L6!$I$426</f>
        <v>55000</v>
      </c>
      <c r="S458" s="154">
        <v>42000</v>
      </c>
      <c r="T458" s="154">
        <v>53000</v>
      </c>
      <c r="U458" s="154"/>
      <c r="V458" s="154"/>
      <c r="W458" s="188"/>
      <c r="X458" s="275"/>
      <c r="Y458" s="154">
        <v>48000</v>
      </c>
      <c r="Z458" s="154">
        <v>39600</v>
      </c>
      <c r="AA458" s="197"/>
      <c r="AB458" s="154">
        <f t="shared" si="15"/>
        <v>28665</v>
      </c>
      <c r="AC458" s="154">
        <f>AB458*I458</f>
        <v>5389020</v>
      </c>
      <c r="AD458" s="136"/>
    </row>
    <row r="459" spans="2:30" ht="25.5" x14ac:dyDescent="0.2">
      <c r="B459" s="137" t="str">
        <f>IF(O459="","",SUBTOTAL(3,$O$8:O459))</f>
        <v/>
      </c>
      <c r="C459" s="140"/>
      <c r="D459" s="141"/>
      <c r="E459" s="141"/>
      <c r="F459" s="141"/>
      <c r="G459" s="141"/>
      <c r="H459" s="87"/>
      <c r="I459" s="141"/>
      <c r="J459" s="169"/>
      <c r="K459" s="141" t="s">
        <v>645</v>
      </c>
      <c r="L459" s="141"/>
      <c r="M459" s="156"/>
      <c r="N459" s="156"/>
      <c r="O459" s="156"/>
      <c r="P459" s="156"/>
      <c r="Q459" s="156"/>
      <c r="R459" s="156"/>
      <c r="S459" s="156"/>
      <c r="T459" s="156"/>
      <c r="U459" s="156"/>
      <c r="V459" s="156"/>
      <c r="W459" s="190"/>
      <c r="X459" s="277"/>
      <c r="Y459" s="156"/>
      <c r="Z459" s="156"/>
      <c r="AA459" s="199"/>
      <c r="AB459" s="156">
        <f t="shared" si="15"/>
        <v>0</v>
      </c>
      <c r="AC459" s="156"/>
      <c r="AD459" s="141"/>
    </row>
    <row r="460" spans="2:30" ht="25.5" x14ac:dyDescent="0.2">
      <c r="B460" s="137">
        <f>IF(O460="","",SUBTOTAL(3,$O$8:O460))</f>
        <v>163</v>
      </c>
      <c r="C460" s="135"/>
      <c r="D460" s="136" t="s">
        <v>220</v>
      </c>
      <c r="E460" s="136" t="s">
        <v>334</v>
      </c>
      <c r="F460" s="136" t="s">
        <v>334</v>
      </c>
      <c r="G460" s="136" t="s">
        <v>49</v>
      </c>
      <c r="H460" s="87"/>
      <c r="I460" s="136">
        <v>188</v>
      </c>
      <c r="J460" s="169" t="s">
        <v>387</v>
      </c>
      <c r="K460" s="136" t="s">
        <v>646</v>
      </c>
      <c r="L460" s="136"/>
      <c r="M460" s="154">
        <v>28665</v>
      </c>
      <c r="N460" s="154">
        <f t="shared" si="16"/>
        <v>5389020</v>
      </c>
      <c r="O460" s="154">
        <f>+'[2]TH lop 6'!$E$244</f>
        <v>28665</v>
      </c>
      <c r="P460" s="154">
        <f>'[3]Lớp 6'!$I$332</f>
        <v>42000</v>
      </c>
      <c r="Q460" s="154"/>
      <c r="R460" s="154">
        <f>+[4]L6!$I$428</f>
        <v>55000</v>
      </c>
      <c r="S460" s="154">
        <v>42000</v>
      </c>
      <c r="T460" s="154">
        <v>53000</v>
      </c>
      <c r="U460" s="154"/>
      <c r="V460" s="154"/>
      <c r="W460" s="188"/>
      <c r="X460" s="275"/>
      <c r="Y460" s="154">
        <v>48000</v>
      </c>
      <c r="Z460" s="154">
        <v>39600</v>
      </c>
      <c r="AA460" s="197"/>
      <c r="AB460" s="154">
        <f t="shared" ref="AB460:AB491" si="17">MIN(O460:Z460)</f>
        <v>28665</v>
      </c>
      <c r="AC460" s="154">
        <f>AB460*I460</f>
        <v>5389020</v>
      </c>
      <c r="AD460" s="136"/>
    </row>
    <row r="461" spans="2:30" ht="25.5" x14ac:dyDescent="0.2">
      <c r="B461" s="137" t="str">
        <f>IF(O461="","",SUBTOTAL(3,$O$8:O461))</f>
        <v/>
      </c>
      <c r="C461" s="140"/>
      <c r="D461" s="141"/>
      <c r="E461" s="141"/>
      <c r="F461" s="141"/>
      <c r="G461" s="141"/>
      <c r="H461" s="87"/>
      <c r="I461" s="141"/>
      <c r="J461" s="169"/>
      <c r="K461" s="141" t="s">
        <v>632</v>
      </c>
      <c r="L461" s="141"/>
      <c r="M461" s="156"/>
      <c r="N461" s="156"/>
      <c r="O461" s="156"/>
      <c r="P461" s="156"/>
      <c r="Q461" s="156"/>
      <c r="R461" s="156"/>
      <c r="S461" s="156"/>
      <c r="T461" s="156"/>
      <c r="U461" s="156"/>
      <c r="V461" s="156"/>
      <c r="W461" s="190"/>
      <c r="X461" s="277"/>
      <c r="Y461" s="156"/>
      <c r="Z461" s="156"/>
      <c r="AA461" s="199"/>
      <c r="AB461" s="156">
        <f t="shared" si="17"/>
        <v>0</v>
      </c>
      <c r="AC461" s="156"/>
      <c r="AD461" s="141"/>
    </row>
    <row r="462" spans="2:30" ht="13.15" customHeight="1" x14ac:dyDescent="0.2">
      <c r="B462" s="137">
        <f>IF(O462="","",SUBTOTAL(3,$O$8:O462))</f>
        <v>164</v>
      </c>
      <c r="C462" s="135"/>
      <c r="D462" s="136" t="s">
        <v>221</v>
      </c>
      <c r="E462" s="136" t="s">
        <v>334</v>
      </c>
      <c r="F462" s="136" t="s">
        <v>334</v>
      </c>
      <c r="G462" s="136" t="s">
        <v>49</v>
      </c>
      <c r="H462" s="87"/>
      <c r="I462" s="136">
        <v>188</v>
      </c>
      <c r="J462" s="169" t="s">
        <v>387</v>
      </c>
      <c r="K462" s="136" t="s">
        <v>647</v>
      </c>
      <c r="L462" s="136"/>
      <c r="M462" s="154">
        <v>28665</v>
      </c>
      <c r="N462" s="154">
        <f t="shared" si="16"/>
        <v>5389020</v>
      </c>
      <c r="O462" s="154">
        <f>+'[2]TH lop 6'!$E$245</f>
        <v>28665</v>
      </c>
      <c r="P462" s="154">
        <f>'[3]Lớp 6'!$I$335</f>
        <v>42000</v>
      </c>
      <c r="Q462" s="154"/>
      <c r="R462" s="154">
        <f>+[4]L6!$I$430</f>
        <v>55000</v>
      </c>
      <c r="S462" s="154">
        <v>42000</v>
      </c>
      <c r="T462" s="154">
        <v>53000</v>
      </c>
      <c r="U462" s="154"/>
      <c r="V462" s="154"/>
      <c r="W462" s="188"/>
      <c r="X462" s="275"/>
      <c r="Y462" s="154">
        <v>48000</v>
      </c>
      <c r="Z462" s="154">
        <v>39600</v>
      </c>
      <c r="AA462" s="197"/>
      <c r="AB462" s="154">
        <f t="shared" si="17"/>
        <v>28665</v>
      </c>
      <c r="AC462" s="154">
        <f>AB462*I462</f>
        <v>5389020</v>
      </c>
      <c r="AD462" s="136"/>
    </row>
    <row r="463" spans="2:30" ht="25.5" x14ac:dyDescent="0.2">
      <c r="B463" s="137" t="str">
        <f>IF(O463="","",SUBTOTAL(3,$O$8:O463))</f>
        <v/>
      </c>
      <c r="C463" s="140"/>
      <c r="D463" s="141"/>
      <c r="E463" s="141"/>
      <c r="F463" s="141"/>
      <c r="G463" s="141"/>
      <c r="H463" s="87"/>
      <c r="I463" s="141"/>
      <c r="J463" s="169"/>
      <c r="K463" s="141" t="s">
        <v>648</v>
      </c>
      <c r="L463" s="141"/>
      <c r="M463" s="156"/>
      <c r="N463" s="156"/>
      <c r="O463" s="156"/>
      <c r="P463" s="156"/>
      <c r="Q463" s="156"/>
      <c r="R463" s="156"/>
      <c r="S463" s="156"/>
      <c r="T463" s="156"/>
      <c r="U463" s="156"/>
      <c r="V463" s="156"/>
      <c r="W463" s="190"/>
      <c r="X463" s="277"/>
      <c r="Y463" s="156"/>
      <c r="Z463" s="156"/>
      <c r="AA463" s="199"/>
      <c r="AB463" s="156">
        <f t="shared" si="17"/>
        <v>0</v>
      </c>
      <c r="AC463" s="156"/>
      <c r="AD463" s="141"/>
    </row>
    <row r="464" spans="2:30" ht="25.5" x14ac:dyDescent="0.2">
      <c r="B464" s="137" t="str">
        <f>IF(O464="","",SUBTOTAL(3,$O$8:O464))</f>
        <v/>
      </c>
      <c r="C464" s="143" t="s">
        <v>44</v>
      </c>
      <c r="D464" s="144" t="s">
        <v>649</v>
      </c>
      <c r="E464" s="122"/>
      <c r="F464" s="122"/>
      <c r="G464" s="122"/>
      <c r="H464" s="87"/>
      <c r="I464" s="169"/>
      <c r="J464" s="169"/>
      <c r="K464" s="144"/>
      <c r="L464" s="144"/>
      <c r="M464" s="157"/>
      <c r="N464" s="157"/>
      <c r="O464" s="157"/>
      <c r="P464" s="157"/>
      <c r="Q464" s="157"/>
      <c r="R464" s="157"/>
      <c r="S464" s="157"/>
      <c r="T464" s="157"/>
      <c r="U464" s="157"/>
      <c r="V464" s="157"/>
      <c r="W464" s="191"/>
      <c r="X464" s="278"/>
      <c r="Y464" s="157"/>
      <c r="Z464" s="157"/>
      <c r="AA464" s="200"/>
      <c r="AB464" s="157">
        <f t="shared" si="17"/>
        <v>0</v>
      </c>
      <c r="AC464" s="157"/>
      <c r="AD464" s="144"/>
    </row>
    <row r="465" spans="2:30" x14ac:dyDescent="0.2">
      <c r="B465" s="137" t="str">
        <f>IF(O465="","",SUBTOTAL(3,$O$8:O465))</f>
        <v/>
      </c>
      <c r="C465" s="143"/>
      <c r="D465" s="144" t="s">
        <v>68</v>
      </c>
      <c r="E465" s="122"/>
      <c r="F465" s="122"/>
      <c r="G465" s="122"/>
      <c r="H465" s="87"/>
      <c r="I465" s="169"/>
      <c r="J465" s="169"/>
      <c r="K465" s="144"/>
      <c r="L465" s="144"/>
      <c r="M465" s="157"/>
      <c r="N465" s="157"/>
      <c r="O465" s="157"/>
      <c r="P465" s="157"/>
      <c r="Q465" s="157"/>
      <c r="R465" s="157"/>
      <c r="S465" s="157"/>
      <c r="T465" s="157"/>
      <c r="U465" s="157"/>
      <c r="V465" s="157"/>
      <c r="W465" s="191"/>
      <c r="X465" s="278"/>
      <c r="Y465" s="157"/>
      <c r="Z465" s="157"/>
      <c r="AA465" s="200"/>
      <c r="AB465" s="157">
        <f t="shared" si="17"/>
        <v>0</v>
      </c>
      <c r="AC465" s="157"/>
      <c r="AD465" s="144"/>
    </row>
    <row r="466" spans="2:30" x14ac:dyDescent="0.2">
      <c r="B466" s="137" t="str">
        <f>IF(O466="","",SUBTOTAL(3,$O$8:O466))</f>
        <v/>
      </c>
      <c r="C466" s="143"/>
      <c r="D466" s="144" t="s">
        <v>215</v>
      </c>
      <c r="E466" s="122"/>
      <c r="F466" s="122"/>
      <c r="G466" s="122"/>
      <c r="H466" s="87"/>
      <c r="I466" s="169"/>
      <c r="J466" s="169"/>
      <c r="K466" s="144"/>
      <c r="L466" s="144"/>
      <c r="M466" s="157"/>
      <c r="N466" s="157"/>
      <c r="O466" s="157"/>
      <c r="P466" s="157"/>
      <c r="Q466" s="157"/>
      <c r="R466" s="157"/>
      <c r="S466" s="157"/>
      <c r="T466" s="157"/>
      <c r="U466" s="157"/>
      <c r="V466" s="157"/>
      <c r="W466" s="191"/>
      <c r="X466" s="278"/>
      <c r="Y466" s="157"/>
      <c r="Z466" s="157"/>
      <c r="AA466" s="200"/>
      <c r="AB466" s="157">
        <f t="shared" si="17"/>
        <v>0</v>
      </c>
      <c r="AC466" s="157"/>
      <c r="AD466" s="144"/>
    </row>
    <row r="467" spans="2:30" x14ac:dyDescent="0.2">
      <c r="B467" s="137" t="str">
        <f>IF(O467="","",SUBTOTAL(3,$O$8:O467))</f>
        <v/>
      </c>
      <c r="C467" s="143"/>
      <c r="D467" s="144" t="s">
        <v>222</v>
      </c>
      <c r="E467" s="122"/>
      <c r="F467" s="122"/>
      <c r="G467" s="122"/>
      <c r="H467" s="87"/>
      <c r="I467" s="169"/>
      <c r="J467" s="169"/>
      <c r="K467" s="144"/>
      <c r="L467" s="144"/>
      <c r="M467" s="157"/>
      <c r="N467" s="157"/>
      <c r="O467" s="157"/>
      <c r="P467" s="157"/>
      <c r="Q467" s="157"/>
      <c r="R467" s="157"/>
      <c r="S467" s="157"/>
      <c r="T467" s="157"/>
      <c r="U467" s="157"/>
      <c r="V467" s="157"/>
      <c r="W467" s="191"/>
      <c r="X467" s="278"/>
      <c r="Y467" s="157"/>
      <c r="Z467" s="157"/>
      <c r="AA467" s="200"/>
      <c r="AB467" s="157">
        <f t="shared" si="17"/>
        <v>0</v>
      </c>
      <c r="AC467" s="157"/>
      <c r="AD467" s="144"/>
    </row>
    <row r="468" spans="2:30" ht="27" customHeight="1" x14ac:dyDescent="0.2">
      <c r="B468" s="137">
        <f>IF(O468="","",SUBTOTAL(3,$O$8:O468))</f>
        <v>165</v>
      </c>
      <c r="C468" s="135"/>
      <c r="D468" s="136" t="s">
        <v>223</v>
      </c>
      <c r="E468" s="136" t="s">
        <v>334</v>
      </c>
      <c r="F468" s="136" t="s">
        <v>334</v>
      </c>
      <c r="G468" s="136" t="s">
        <v>12</v>
      </c>
      <c r="H468" s="87"/>
      <c r="I468" s="136">
        <v>931</v>
      </c>
      <c r="J468" s="169" t="s">
        <v>387</v>
      </c>
      <c r="K468" s="136" t="s">
        <v>650</v>
      </c>
      <c r="L468" s="136"/>
      <c r="M468" s="154">
        <v>1126000</v>
      </c>
      <c r="N468" s="154">
        <f t="shared" si="16"/>
        <v>1048306000</v>
      </c>
      <c r="O468" s="154">
        <f>+'[2]TH lop 6'!$E$248</f>
        <v>1205400</v>
      </c>
      <c r="P468" s="154"/>
      <c r="Q468" s="154">
        <v>1126000</v>
      </c>
      <c r="R468" s="154">
        <f>+[4]L6!$I$436</f>
        <v>1383200</v>
      </c>
      <c r="S468" s="154"/>
      <c r="T468" s="154">
        <v>27000</v>
      </c>
      <c r="U468" s="154">
        <v>2400000</v>
      </c>
      <c r="V468" s="154"/>
      <c r="W468" s="188"/>
      <c r="X468" s="275"/>
      <c r="Y468" s="154">
        <v>2450000</v>
      </c>
      <c r="Z468" s="154">
        <v>27000</v>
      </c>
      <c r="AA468" s="197"/>
      <c r="AB468" s="154">
        <f t="shared" si="17"/>
        <v>27000</v>
      </c>
      <c r="AC468" s="154">
        <f>AB468*I468</f>
        <v>25137000</v>
      </c>
      <c r="AD468" s="136"/>
    </row>
    <row r="469" spans="2:30" x14ac:dyDescent="0.2">
      <c r="B469" s="137" t="str">
        <f>IF(O469="","",SUBTOTAL(3,$O$8:O469))</f>
        <v/>
      </c>
      <c r="C469" s="138"/>
      <c r="D469" s="139"/>
      <c r="E469" s="139"/>
      <c r="F469" s="139"/>
      <c r="G469" s="139"/>
      <c r="H469" s="87"/>
      <c r="I469" s="139"/>
      <c r="J469" s="169"/>
      <c r="K469" s="139" t="s">
        <v>651</v>
      </c>
      <c r="L469" s="139"/>
      <c r="M469" s="155"/>
      <c r="N469" s="155"/>
      <c r="O469" s="155"/>
      <c r="P469" s="155"/>
      <c r="Q469" s="155"/>
      <c r="R469" s="155"/>
      <c r="S469" s="155"/>
      <c r="T469" s="155"/>
      <c r="U469" s="155"/>
      <c r="V469" s="155"/>
      <c r="W469" s="189"/>
      <c r="X469" s="276"/>
      <c r="Y469" s="155"/>
      <c r="Z469" s="155"/>
      <c r="AA469" s="198"/>
      <c r="AB469" s="155">
        <f t="shared" si="17"/>
        <v>0</v>
      </c>
      <c r="AC469" s="155"/>
      <c r="AD469" s="139"/>
    </row>
    <row r="470" spans="2:30" x14ac:dyDescent="0.2">
      <c r="B470" s="137" t="str">
        <f>IF(O470="","",SUBTOTAL(3,$O$8:O470))</f>
        <v/>
      </c>
      <c r="C470" s="138"/>
      <c r="D470" s="139"/>
      <c r="E470" s="139"/>
      <c r="F470" s="139"/>
      <c r="G470" s="139"/>
      <c r="H470" s="87"/>
      <c r="I470" s="139"/>
      <c r="J470" s="169"/>
      <c r="K470" s="139" t="s">
        <v>652</v>
      </c>
      <c r="L470" s="139"/>
      <c r="M470" s="155"/>
      <c r="N470" s="155"/>
      <c r="O470" s="155"/>
      <c r="P470" s="155"/>
      <c r="Q470" s="155"/>
      <c r="R470" s="155"/>
      <c r="S470" s="155"/>
      <c r="T470" s="155"/>
      <c r="U470" s="155"/>
      <c r="V470" s="155"/>
      <c r="W470" s="189"/>
      <c r="X470" s="276"/>
      <c r="Y470" s="155"/>
      <c r="Z470" s="155"/>
      <c r="AA470" s="198"/>
      <c r="AB470" s="155">
        <f t="shared" si="17"/>
        <v>0</v>
      </c>
      <c r="AC470" s="155"/>
      <c r="AD470" s="139"/>
    </row>
    <row r="471" spans="2:30" x14ac:dyDescent="0.2">
      <c r="B471" s="137" t="str">
        <f>IF(O471="","",SUBTOTAL(3,$O$8:O471))</f>
        <v/>
      </c>
      <c r="C471" s="138"/>
      <c r="D471" s="139"/>
      <c r="E471" s="139"/>
      <c r="F471" s="139"/>
      <c r="G471" s="139"/>
      <c r="H471" s="87"/>
      <c r="I471" s="139"/>
      <c r="J471" s="169"/>
      <c r="K471" s="139" t="s">
        <v>653</v>
      </c>
      <c r="L471" s="139"/>
      <c r="M471" s="155"/>
      <c r="N471" s="155"/>
      <c r="O471" s="155"/>
      <c r="P471" s="155"/>
      <c r="Q471" s="155"/>
      <c r="R471" s="155"/>
      <c r="S471" s="155"/>
      <c r="T471" s="155"/>
      <c r="U471" s="155"/>
      <c r="V471" s="155"/>
      <c r="W471" s="189"/>
      <c r="X471" s="276"/>
      <c r="Y471" s="155"/>
      <c r="Z471" s="155"/>
      <c r="AA471" s="198"/>
      <c r="AB471" s="155">
        <f t="shared" si="17"/>
        <v>0</v>
      </c>
      <c r="AC471" s="155"/>
      <c r="AD471" s="139"/>
    </row>
    <row r="472" spans="2:30" ht="25.5" x14ac:dyDescent="0.2">
      <c r="B472" s="137" t="str">
        <f>IF(O472="","",SUBTOTAL(3,$O$8:O472))</f>
        <v/>
      </c>
      <c r="C472" s="138"/>
      <c r="D472" s="139"/>
      <c r="E472" s="139"/>
      <c r="F472" s="139"/>
      <c r="G472" s="139"/>
      <c r="H472" s="87"/>
      <c r="I472" s="139"/>
      <c r="J472" s="169"/>
      <c r="K472" s="139" t="s">
        <v>654</v>
      </c>
      <c r="L472" s="139"/>
      <c r="M472" s="155"/>
      <c r="N472" s="155"/>
      <c r="O472" s="155"/>
      <c r="P472" s="155"/>
      <c r="Q472" s="155"/>
      <c r="R472" s="155"/>
      <c r="S472" s="155"/>
      <c r="T472" s="155"/>
      <c r="U472" s="155"/>
      <c r="V472" s="155"/>
      <c r="W472" s="189"/>
      <c r="X472" s="276"/>
      <c r="Y472" s="155"/>
      <c r="Z472" s="155"/>
      <c r="AA472" s="198"/>
      <c r="AB472" s="155">
        <f t="shared" si="17"/>
        <v>0</v>
      </c>
      <c r="AC472" s="155"/>
      <c r="AD472" s="139"/>
    </row>
    <row r="473" spans="2:30" x14ac:dyDescent="0.2">
      <c r="B473" s="137" t="str">
        <f>IF(O473="","",SUBTOTAL(3,$O$8:O473))</f>
        <v/>
      </c>
      <c r="C473" s="138"/>
      <c r="D473" s="139"/>
      <c r="E473" s="139"/>
      <c r="F473" s="139"/>
      <c r="G473" s="139"/>
      <c r="H473" s="87"/>
      <c r="I473" s="139"/>
      <c r="J473" s="169"/>
      <c r="K473" s="139" t="s">
        <v>655</v>
      </c>
      <c r="L473" s="139"/>
      <c r="M473" s="155"/>
      <c r="N473" s="155"/>
      <c r="O473" s="155"/>
      <c r="P473" s="155"/>
      <c r="Q473" s="155"/>
      <c r="R473" s="155"/>
      <c r="S473" s="155"/>
      <c r="T473" s="155"/>
      <c r="U473" s="155"/>
      <c r="V473" s="155"/>
      <c r="W473" s="189"/>
      <c r="X473" s="276"/>
      <c r="Y473" s="155"/>
      <c r="Z473" s="155"/>
      <c r="AA473" s="198"/>
      <c r="AB473" s="155">
        <f t="shared" si="17"/>
        <v>0</v>
      </c>
      <c r="AC473" s="155"/>
      <c r="AD473" s="139"/>
    </row>
    <row r="474" spans="2:30" ht="25.5" x14ac:dyDescent="0.2">
      <c r="B474" s="137" t="str">
        <f>IF(O474="","",SUBTOTAL(3,$O$8:O474))</f>
        <v/>
      </c>
      <c r="C474" s="140"/>
      <c r="D474" s="141"/>
      <c r="E474" s="141"/>
      <c r="F474" s="141"/>
      <c r="G474" s="141"/>
      <c r="H474" s="87"/>
      <c r="I474" s="141"/>
      <c r="J474" s="169"/>
      <c r="K474" s="141" t="s">
        <v>494</v>
      </c>
      <c r="L474" s="141"/>
      <c r="M474" s="156"/>
      <c r="N474" s="156"/>
      <c r="O474" s="156"/>
      <c r="P474" s="156"/>
      <c r="Q474" s="156"/>
      <c r="R474" s="156"/>
      <c r="S474" s="156"/>
      <c r="T474" s="156"/>
      <c r="U474" s="156"/>
      <c r="V474" s="156"/>
      <c r="W474" s="190"/>
      <c r="X474" s="277"/>
      <c r="Y474" s="156"/>
      <c r="Z474" s="156"/>
      <c r="AA474" s="199"/>
      <c r="AB474" s="156">
        <f t="shared" si="17"/>
        <v>0</v>
      </c>
      <c r="AC474" s="156"/>
      <c r="AD474" s="141"/>
    </row>
    <row r="475" spans="2:30" x14ac:dyDescent="0.2">
      <c r="B475" s="137" t="str">
        <f>IF(O475="","",SUBTOTAL(3,$O$8:O475))</f>
        <v/>
      </c>
      <c r="C475" s="143"/>
      <c r="D475" s="144" t="s">
        <v>224</v>
      </c>
      <c r="E475" s="122"/>
      <c r="F475" s="122"/>
      <c r="G475" s="122"/>
      <c r="H475" s="87"/>
      <c r="I475" s="169"/>
      <c r="J475" s="169"/>
      <c r="K475" s="144"/>
      <c r="L475" s="144"/>
      <c r="M475" s="157"/>
      <c r="N475" s="157"/>
      <c r="O475" s="157"/>
      <c r="P475" s="157"/>
      <c r="Q475" s="157"/>
      <c r="R475" s="157"/>
      <c r="S475" s="157"/>
      <c r="T475" s="157"/>
      <c r="U475" s="157"/>
      <c r="V475" s="157"/>
      <c r="W475" s="191"/>
      <c r="X475" s="278"/>
      <c r="Y475" s="157"/>
      <c r="Z475" s="157"/>
      <c r="AA475" s="200"/>
      <c r="AB475" s="157">
        <f t="shared" si="17"/>
        <v>0</v>
      </c>
      <c r="AC475" s="157"/>
      <c r="AD475" s="144"/>
    </row>
    <row r="476" spans="2:30" ht="25.5" x14ac:dyDescent="0.2">
      <c r="B476" s="137">
        <f>IF(O476="","",SUBTOTAL(3,$O$8:O476))</f>
        <v>166</v>
      </c>
      <c r="C476" s="135"/>
      <c r="D476" s="136" t="s">
        <v>225</v>
      </c>
      <c r="E476" s="136" t="s">
        <v>334</v>
      </c>
      <c r="F476" s="136" t="s">
        <v>334</v>
      </c>
      <c r="G476" s="136" t="s">
        <v>12</v>
      </c>
      <c r="H476" s="87"/>
      <c r="I476" s="136">
        <v>1035</v>
      </c>
      <c r="J476" s="169" t="s">
        <v>387</v>
      </c>
      <c r="K476" s="136" t="s">
        <v>656</v>
      </c>
      <c r="L476" s="136"/>
      <c r="M476" s="154">
        <v>1938000</v>
      </c>
      <c r="N476" s="154">
        <f t="shared" si="16"/>
        <v>2005830000</v>
      </c>
      <c r="O476" s="154">
        <f>+'[2]TH lop 6'!$E$250</f>
        <v>2381400</v>
      </c>
      <c r="P476" s="154"/>
      <c r="Q476" s="154">
        <v>1938000</v>
      </c>
      <c r="R476" s="154">
        <f>+[4]L6!$I$444</f>
        <v>2850000</v>
      </c>
      <c r="S476" s="154"/>
      <c r="T476" s="154">
        <v>1658000</v>
      </c>
      <c r="U476" s="154"/>
      <c r="V476" s="154"/>
      <c r="W476" s="188"/>
      <c r="X476" s="275"/>
      <c r="Y476" s="154">
        <v>2450000</v>
      </c>
      <c r="Z476" s="154">
        <v>2670000</v>
      </c>
      <c r="AA476" s="197"/>
      <c r="AB476" s="154">
        <f t="shared" si="17"/>
        <v>1658000</v>
      </c>
      <c r="AC476" s="154">
        <f>AB476*I476</f>
        <v>1716030000</v>
      </c>
      <c r="AD476" s="136"/>
    </row>
    <row r="477" spans="2:30" ht="38.25" x14ac:dyDescent="0.2">
      <c r="B477" s="137" t="str">
        <f>IF(O477="","",SUBTOTAL(3,$O$8:O477))</f>
        <v/>
      </c>
      <c r="C477" s="138"/>
      <c r="D477" s="139"/>
      <c r="E477" s="139"/>
      <c r="F477" s="139"/>
      <c r="G477" s="139"/>
      <c r="H477" s="87"/>
      <c r="I477" s="139"/>
      <c r="J477" s="169"/>
      <c r="K477" s="139" t="s">
        <v>657</v>
      </c>
      <c r="L477" s="139"/>
      <c r="M477" s="155"/>
      <c r="N477" s="155"/>
      <c r="O477" s="155"/>
      <c r="P477" s="155"/>
      <c r="Q477" s="155"/>
      <c r="R477" s="155"/>
      <c r="S477" s="155"/>
      <c r="T477" s="155"/>
      <c r="U477" s="155"/>
      <c r="V477" s="155"/>
      <c r="W477" s="189"/>
      <c r="X477" s="276"/>
      <c r="Y477" s="155"/>
      <c r="Z477" s="155"/>
      <c r="AA477" s="198"/>
      <c r="AB477" s="155">
        <f t="shared" si="17"/>
        <v>0</v>
      </c>
      <c r="AC477" s="155"/>
      <c r="AD477" s="139"/>
    </row>
    <row r="478" spans="2:30" ht="25.5" x14ac:dyDescent="0.2">
      <c r="B478" s="137" t="str">
        <f>IF(O478="","",SUBTOTAL(3,$O$8:O478))</f>
        <v/>
      </c>
      <c r="C478" s="140"/>
      <c r="D478" s="141"/>
      <c r="E478" s="141"/>
      <c r="F478" s="141"/>
      <c r="G478" s="141"/>
      <c r="H478" s="87"/>
      <c r="I478" s="141"/>
      <c r="J478" s="169"/>
      <c r="K478" s="141" t="s">
        <v>494</v>
      </c>
      <c r="L478" s="141"/>
      <c r="M478" s="156"/>
      <c r="N478" s="156"/>
      <c r="O478" s="156"/>
      <c r="P478" s="156"/>
      <c r="Q478" s="156"/>
      <c r="R478" s="156"/>
      <c r="S478" s="156"/>
      <c r="T478" s="156"/>
      <c r="U478" s="156"/>
      <c r="V478" s="156"/>
      <c r="W478" s="190"/>
      <c r="X478" s="277"/>
      <c r="Y478" s="156"/>
      <c r="Z478" s="156"/>
      <c r="AA478" s="199"/>
      <c r="AB478" s="156">
        <f t="shared" si="17"/>
        <v>0</v>
      </c>
      <c r="AC478" s="156"/>
      <c r="AD478" s="141"/>
    </row>
    <row r="479" spans="2:30" ht="38.25" x14ac:dyDescent="0.2">
      <c r="B479" s="137">
        <f>IF(O479="","",SUBTOTAL(3,$O$8:O479))</f>
        <v>167</v>
      </c>
      <c r="C479" s="135"/>
      <c r="D479" s="136" t="s">
        <v>226</v>
      </c>
      <c r="E479" s="136" t="s">
        <v>334</v>
      </c>
      <c r="F479" s="136" t="s">
        <v>334</v>
      </c>
      <c r="G479" s="136" t="s">
        <v>12</v>
      </c>
      <c r="H479" s="87"/>
      <c r="I479" s="136">
        <v>1025</v>
      </c>
      <c r="J479" s="169" t="s">
        <v>387</v>
      </c>
      <c r="K479" s="136" t="s">
        <v>658</v>
      </c>
      <c r="L479" s="136"/>
      <c r="M479" s="154">
        <v>563000</v>
      </c>
      <c r="N479" s="154">
        <f t="shared" si="16"/>
        <v>577075000</v>
      </c>
      <c r="O479" s="154">
        <f>+'[2]TH lop 6'!$E$251</f>
        <v>926099.99999999988</v>
      </c>
      <c r="P479" s="154"/>
      <c r="Q479" s="154">
        <v>563000</v>
      </c>
      <c r="R479" s="154">
        <f>+[4]L6!$I$447</f>
        <v>693000</v>
      </c>
      <c r="S479" s="154"/>
      <c r="T479" s="154">
        <v>246000</v>
      </c>
      <c r="U479" s="154"/>
      <c r="V479" s="154"/>
      <c r="W479" s="188"/>
      <c r="X479" s="275"/>
      <c r="Y479" s="154">
        <v>1890000</v>
      </c>
      <c r="Z479" s="154">
        <v>924800</v>
      </c>
      <c r="AA479" s="197"/>
      <c r="AB479" s="154">
        <f t="shared" si="17"/>
        <v>246000</v>
      </c>
      <c r="AC479" s="154">
        <f>AB479*I479</f>
        <v>252150000</v>
      </c>
      <c r="AD479" s="136"/>
    </row>
    <row r="480" spans="2:30" ht="25.5" x14ac:dyDescent="0.2">
      <c r="B480" s="137" t="str">
        <f>IF(O480="","",SUBTOTAL(3,$O$8:O480))</f>
        <v/>
      </c>
      <c r="C480" s="138"/>
      <c r="D480" s="139"/>
      <c r="E480" s="139"/>
      <c r="F480" s="139"/>
      <c r="G480" s="139"/>
      <c r="H480" s="87"/>
      <c r="I480" s="139"/>
      <c r="J480" s="169"/>
      <c r="K480" s="139" t="s">
        <v>659</v>
      </c>
      <c r="L480" s="139"/>
      <c r="M480" s="155"/>
      <c r="N480" s="155"/>
      <c r="O480" s="155"/>
      <c r="P480" s="155"/>
      <c r="Q480" s="155"/>
      <c r="R480" s="155"/>
      <c r="S480" s="155"/>
      <c r="T480" s="155"/>
      <c r="U480" s="155"/>
      <c r="V480" s="155"/>
      <c r="W480" s="189"/>
      <c r="X480" s="276"/>
      <c r="Y480" s="155"/>
      <c r="Z480" s="155"/>
      <c r="AA480" s="198"/>
      <c r="AB480" s="155">
        <f t="shared" si="17"/>
        <v>0</v>
      </c>
      <c r="AC480" s="155"/>
      <c r="AD480" s="139"/>
    </row>
    <row r="481" spans="2:30" x14ac:dyDescent="0.2">
      <c r="B481" s="137" t="str">
        <f>IF(O481="","",SUBTOTAL(3,$O$8:O481))</f>
        <v/>
      </c>
      <c r="C481" s="138"/>
      <c r="D481" s="139"/>
      <c r="E481" s="139"/>
      <c r="F481" s="139"/>
      <c r="G481" s="139"/>
      <c r="H481" s="87"/>
      <c r="I481" s="139"/>
      <c r="J481" s="169"/>
      <c r="K481" s="139" t="s">
        <v>660</v>
      </c>
      <c r="L481" s="139"/>
      <c r="M481" s="155"/>
      <c r="N481" s="155"/>
      <c r="O481" s="155"/>
      <c r="P481" s="155"/>
      <c r="Q481" s="155"/>
      <c r="R481" s="155"/>
      <c r="S481" s="155"/>
      <c r="T481" s="155"/>
      <c r="U481" s="155"/>
      <c r="V481" s="155"/>
      <c r="W481" s="189"/>
      <c r="X481" s="276"/>
      <c r="Y481" s="155"/>
      <c r="Z481" s="155"/>
      <c r="AA481" s="198"/>
      <c r="AB481" s="155">
        <f t="shared" si="17"/>
        <v>0</v>
      </c>
      <c r="AC481" s="155"/>
      <c r="AD481" s="139"/>
    </row>
    <row r="482" spans="2:30" ht="25.5" x14ac:dyDescent="0.2">
      <c r="B482" s="137" t="str">
        <f>IF(O482="","",SUBTOTAL(3,$O$8:O482))</f>
        <v/>
      </c>
      <c r="C482" s="140"/>
      <c r="D482" s="141"/>
      <c r="E482" s="141"/>
      <c r="F482" s="141"/>
      <c r="G482" s="141"/>
      <c r="H482" s="87"/>
      <c r="I482" s="141"/>
      <c r="J482" s="169"/>
      <c r="K482" s="141" t="s">
        <v>494</v>
      </c>
      <c r="L482" s="141"/>
      <c r="M482" s="156"/>
      <c r="N482" s="156"/>
      <c r="O482" s="156"/>
      <c r="P482" s="156"/>
      <c r="Q482" s="156"/>
      <c r="R482" s="156"/>
      <c r="S482" s="156"/>
      <c r="T482" s="156"/>
      <c r="U482" s="156"/>
      <c r="V482" s="156"/>
      <c r="W482" s="190"/>
      <c r="X482" s="277"/>
      <c r="Y482" s="156"/>
      <c r="Z482" s="156"/>
      <c r="AA482" s="199"/>
      <c r="AB482" s="156">
        <f t="shared" si="17"/>
        <v>0</v>
      </c>
      <c r="AC482" s="156"/>
      <c r="AD482" s="141"/>
    </row>
    <row r="483" spans="2:30" x14ac:dyDescent="0.2">
      <c r="B483" s="137" t="str">
        <f>IF(O483="","",SUBTOTAL(3,$O$8:O483))</f>
        <v/>
      </c>
      <c r="C483" s="142"/>
      <c r="D483" s="122" t="s">
        <v>227</v>
      </c>
      <c r="E483" s="169"/>
      <c r="F483" s="169"/>
      <c r="G483" s="169"/>
      <c r="H483" s="87"/>
      <c r="I483" s="169"/>
      <c r="J483" s="169"/>
      <c r="K483" s="122"/>
      <c r="L483" s="122"/>
      <c r="M483" s="157"/>
      <c r="N483" s="157"/>
      <c r="O483" s="157"/>
      <c r="P483" s="157"/>
      <c r="Q483" s="157"/>
      <c r="R483" s="157"/>
      <c r="S483" s="157"/>
      <c r="T483" s="157"/>
      <c r="U483" s="157"/>
      <c r="V483" s="157"/>
      <c r="W483" s="191"/>
      <c r="X483" s="278"/>
      <c r="Y483" s="157"/>
      <c r="Z483" s="157"/>
      <c r="AA483" s="200"/>
      <c r="AB483" s="157">
        <f t="shared" si="17"/>
        <v>0</v>
      </c>
      <c r="AC483" s="157"/>
      <c r="AD483" s="122"/>
    </row>
    <row r="484" spans="2:30" x14ac:dyDescent="0.2">
      <c r="B484" s="137" t="str">
        <f>IF(O484="","",SUBTOTAL(3,$O$8:O484))</f>
        <v/>
      </c>
      <c r="C484" s="143" t="s">
        <v>34</v>
      </c>
      <c r="D484" s="144" t="s">
        <v>228</v>
      </c>
      <c r="E484" s="122"/>
      <c r="F484" s="122"/>
      <c r="G484" s="122"/>
      <c r="H484" s="87"/>
      <c r="I484" s="169"/>
      <c r="J484" s="169"/>
      <c r="K484" s="144"/>
      <c r="L484" s="144"/>
      <c r="M484" s="157"/>
      <c r="N484" s="157"/>
      <c r="O484" s="157"/>
      <c r="P484" s="157"/>
      <c r="Q484" s="157"/>
      <c r="R484" s="157"/>
      <c r="S484" s="157"/>
      <c r="T484" s="157"/>
      <c r="U484" s="157"/>
      <c r="V484" s="157"/>
      <c r="W484" s="191"/>
      <c r="X484" s="278"/>
      <c r="Y484" s="157"/>
      <c r="Z484" s="157"/>
      <c r="AA484" s="200"/>
      <c r="AB484" s="157">
        <f t="shared" si="17"/>
        <v>0</v>
      </c>
      <c r="AC484" s="157"/>
      <c r="AD484" s="144"/>
    </row>
    <row r="485" spans="2:30" x14ac:dyDescent="0.2">
      <c r="B485" s="137" t="str">
        <f>IF(O485="","",SUBTOTAL(3,$O$8:O485))</f>
        <v/>
      </c>
      <c r="C485" s="143" t="s">
        <v>21</v>
      </c>
      <c r="D485" s="144" t="s">
        <v>229</v>
      </c>
      <c r="E485" s="122"/>
      <c r="F485" s="122"/>
      <c r="G485" s="122"/>
      <c r="H485" s="87"/>
      <c r="I485" s="169"/>
      <c r="J485" s="169"/>
      <c r="K485" s="144"/>
      <c r="L485" s="144"/>
      <c r="M485" s="157"/>
      <c r="N485" s="157"/>
      <c r="O485" s="157"/>
      <c r="P485" s="157"/>
      <c r="Q485" s="157"/>
      <c r="R485" s="157"/>
      <c r="S485" s="157"/>
      <c r="T485" s="157"/>
      <c r="U485" s="157"/>
      <c r="V485" s="157"/>
      <c r="W485" s="191"/>
      <c r="X485" s="278"/>
      <c r="Y485" s="157"/>
      <c r="Z485" s="157"/>
      <c r="AA485" s="200"/>
      <c r="AB485" s="157">
        <f t="shared" si="17"/>
        <v>0</v>
      </c>
      <c r="AC485" s="157"/>
      <c r="AD485" s="144"/>
    </row>
    <row r="486" spans="2:30" ht="13.15" customHeight="1" x14ac:dyDescent="0.2">
      <c r="B486" s="137">
        <f>IF(O486="","",SUBTOTAL(3,$O$8:O486))</f>
        <v>168</v>
      </c>
      <c r="C486" s="135"/>
      <c r="D486" s="136" t="s">
        <v>230</v>
      </c>
      <c r="E486" s="136" t="s">
        <v>334</v>
      </c>
      <c r="F486" s="136" t="s">
        <v>334</v>
      </c>
      <c r="G486" s="136" t="s">
        <v>12</v>
      </c>
      <c r="H486" s="87"/>
      <c r="I486" s="136">
        <v>465</v>
      </c>
      <c r="J486" s="169" t="s">
        <v>387</v>
      </c>
      <c r="K486" s="136" t="s">
        <v>661</v>
      </c>
      <c r="L486" s="136"/>
      <c r="M486" s="154">
        <v>1860000</v>
      </c>
      <c r="N486" s="154">
        <f t="shared" si="16"/>
        <v>864900000</v>
      </c>
      <c r="O486" s="154">
        <f>+'[2]TH lop 6'!$E$255</f>
        <v>2278500</v>
      </c>
      <c r="P486" s="154"/>
      <c r="Q486" s="154">
        <v>1860000</v>
      </c>
      <c r="R486" s="154">
        <f>+[4]L6!$I$454</f>
        <v>2083200</v>
      </c>
      <c r="S486" s="154"/>
      <c r="T486" s="154"/>
      <c r="U486" s="154"/>
      <c r="V486" s="154"/>
      <c r="W486" s="188"/>
      <c r="X486" s="275"/>
      <c r="Y486" s="154">
        <v>2145000</v>
      </c>
      <c r="Z486" s="154">
        <v>2250000</v>
      </c>
      <c r="AA486" s="197"/>
      <c r="AB486" s="154">
        <f t="shared" si="17"/>
        <v>1860000</v>
      </c>
      <c r="AC486" s="154">
        <f>AB486*I486</f>
        <v>864900000</v>
      </c>
      <c r="AD486" s="136"/>
    </row>
    <row r="487" spans="2:30" x14ac:dyDescent="0.2">
      <c r="B487" s="137" t="str">
        <f>IF(O487="","",SUBTOTAL(3,$O$8:O487))</f>
        <v/>
      </c>
      <c r="C487" s="138"/>
      <c r="D487" s="139"/>
      <c r="E487" s="139"/>
      <c r="F487" s="139"/>
      <c r="G487" s="139"/>
      <c r="H487" s="87"/>
      <c r="I487" s="139"/>
      <c r="J487" s="169"/>
      <c r="K487" s="139" t="s">
        <v>662</v>
      </c>
      <c r="L487" s="139"/>
      <c r="M487" s="155"/>
      <c r="N487" s="155"/>
      <c r="O487" s="155"/>
      <c r="P487" s="155"/>
      <c r="Q487" s="155"/>
      <c r="R487" s="155"/>
      <c r="S487" s="155"/>
      <c r="T487" s="155"/>
      <c r="U487" s="155"/>
      <c r="V487" s="155"/>
      <c r="W487" s="189"/>
      <c r="X487" s="276"/>
      <c r="Y487" s="155"/>
      <c r="Z487" s="155"/>
      <c r="AA487" s="198"/>
      <c r="AB487" s="155">
        <f t="shared" si="17"/>
        <v>0</v>
      </c>
      <c r="AC487" s="155"/>
      <c r="AD487" s="139"/>
    </row>
    <row r="488" spans="2:30" x14ac:dyDescent="0.2">
      <c r="B488" s="137" t="str">
        <f>IF(O488="","",SUBTOTAL(3,$O$8:O488))</f>
        <v/>
      </c>
      <c r="C488" s="138"/>
      <c r="D488" s="139"/>
      <c r="E488" s="139"/>
      <c r="F488" s="139"/>
      <c r="G488" s="139"/>
      <c r="H488" s="87"/>
      <c r="I488" s="139"/>
      <c r="J488" s="169"/>
      <c r="K488" s="139" t="s">
        <v>663</v>
      </c>
      <c r="L488" s="139"/>
      <c r="M488" s="155"/>
      <c r="N488" s="155"/>
      <c r="O488" s="155"/>
      <c r="P488" s="155"/>
      <c r="Q488" s="155"/>
      <c r="R488" s="155"/>
      <c r="S488" s="155"/>
      <c r="T488" s="155"/>
      <c r="U488" s="155"/>
      <c r="V488" s="155"/>
      <c r="W488" s="189"/>
      <c r="X488" s="276"/>
      <c r="Y488" s="155"/>
      <c r="Z488" s="155"/>
      <c r="AA488" s="198"/>
      <c r="AB488" s="155">
        <f t="shared" si="17"/>
        <v>0</v>
      </c>
      <c r="AC488" s="155"/>
      <c r="AD488" s="139"/>
    </row>
    <row r="489" spans="2:30" x14ac:dyDescent="0.2">
      <c r="B489" s="137" t="str">
        <f>IF(O489="","",SUBTOTAL(3,$O$8:O489))</f>
        <v/>
      </c>
      <c r="C489" s="138"/>
      <c r="D489" s="139"/>
      <c r="E489" s="139"/>
      <c r="F489" s="139"/>
      <c r="G489" s="139"/>
      <c r="H489" s="87"/>
      <c r="I489" s="139"/>
      <c r="J489" s="169"/>
      <c r="K489" s="139" t="s">
        <v>664</v>
      </c>
      <c r="L489" s="139"/>
      <c r="M489" s="155"/>
      <c r="N489" s="155"/>
      <c r="O489" s="155"/>
      <c r="P489" s="155"/>
      <c r="Q489" s="155"/>
      <c r="R489" s="155"/>
      <c r="S489" s="155"/>
      <c r="T489" s="155"/>
      <c r="U489" s="155"/>
      <c r="V489" s="155"/>
      <c r="W489" s="189"/>
      <c r="X489" s="276"/>
      <c r="Y489" s="155"/>
      <c r="Z489" s="155"/>
      <c r="AA489" s="198"/>
      <c r="AB489" s="155">
        <f t="shared" si="17"/>
        <v>0</v>
      </c>
      <c r="AC489" s="155"/>
      <c r="AD489" s="139"/>
    </row>
    <row r="490" spans="2:30" x14ac:dyDescent="0.2">
      <c r="B490" s="137" t="str">
        <f>IF(O490="","",SUBTOTAL(3,$O$8:O490))</f>
        <v/>
      </c>
      <c r="C490" s="138"/>
      <c r="D490" s="139"/>
      <c r="E490" s="139"/>
      <c r="F490" s="139"/>
      <c r="G490" s="139"/>
      <c r="H490" s="87"/>
      <c r="I490" s="139"/>
      <c r="J490" s="169"/>
      <c r="K490" s="139" t="s">
        <v>665</v>
      </c>
      <c r="L490" s="139"/>
      <c r="M490" s="155"/>
      <c r="N490" s="155"/>
      <c r="O490" s="155"/>
      <c r="P490" s="155"/>
      <c r="Q490" s="155"/>
      <c r="R490" s="155"/>
      <c r="S490" s="155"/>
      <c r="T490" s="155"/>
      <c r="U490" s="155"/>
      <c r="V490" s="155"/>
      <c r="W490" s="189"/>
      <c r="X490" s="276"/>
      <c r="Y490" s="155"/>
      <c r="Z490" s="155"/>
      <c r="AA490" s="198"/>
      <c r="AB490" s="155">
        <f t="shared" si="17"/>
        <v>0</v>
      </c>
      <c r="AC490" s="155"/>
      <c r="AD490" s="139"/>
    </row>
    <row r="491" spans="2:30" x14ac:dyDescent="0.2">
      <c r="B491" s="137" t="str">
        <f>IF(O491="","",SUBTOTAL(3,$O$8:O491))</f>
        <v/>
      </c>
      <c r="C491" s="138"/>
      <c r="D491" s="139"/>
      <c r="E491" s="139"/>
      <c r="F491" s="139"/>
      <c r="G491" s="139"/>
      <c r="H491" s="87"/>
      <c r="I491" s="139"/>
      <c r="J491" s="169"/>
      <c r="K491" s="139" t="s">
        <v>666</v>
      </c>
      <c r="L491" s="139"/>
      <c r="M491" s="155"/>
      <c r="N491" s="155"/>
      <c r="O491" s="155"/>
      <c r="P491" s="155"/>
      <c r="Q491" s="155"/>
      <c r="R491" s="155"/>
      <c r="S491" s="155"/>
      <c r="T491" s="155"/>
      <c r="U491" s="155"/>
      <c r="V491" s="155"/>
      <c r="W491" s="189"/>
      <c r="X491" s="276"/>
      <c r="Y491" s="155"/>
      <c r="Z491" s="155"/>
      <c r="AA491" s="198"/>
      <c r="AB491" s="155">
        <f t="shared" si="17"/>
        <v>0</v>
      </c>
      <c r="AC491" s="155"/>
      <c r="AD491" s="139"/>
    </row>
    <row r="492" spans="2:30" x14ac:dyDescent="0.2">
      <c r="B492" s="137" t="str">
        <f>IF(O492="","",SUBTOTAL(3,$O$8:O492))</f>
        <v/>
      </c>
      <c r="C492" s="138"/>
      <c r="D492" s="139"/>
      <c r="E492" s="139"/>
      <c r="F492" s="139"/>
      <c r="G492" s="139"/>
      <c r="H492" s="87"/>
      <c r="I492" s="139"/>
      <c r="J492" s="169"/>
      <c r="K492" s="139" t="s">
        <v>667</v>
      </c>
      <c r="L492" s="139"/>
      <c r="M492" s="155"/>
      <c r="N492" s="155"/>
      <c r="O492" s="155"/>
      <c r="P492" s="155"/>
      <c r="Q492" s="155"/>
      <c r="R492" s="155"/>
      <c r="S492" s="155"/>
      <c r="T492" s="155"/>
      <c r="U492" s="155"/>
      <c r="V492" s="155"/>
      <c r="W492" s="189"/>
      <c r="X492" s="276"/>
      <c r="Y492" s="155"/>
      <c r="Z492" s="155"/>
      <c r="AA492" s="198"/>
      <c r="AB492" s="155">
        <f t="shared" ref="AB492:AB523" si="18">MIN(O492:Z492)</f>
        <v>0</v>
      </c>
      <c r="AC492" s="155"/>
      <c r="AD492" s="139"/>
    </row>
    <row r="493" spans="2:30" x14ac:dyDescent="0.2">
      <c r="B493" s="137" t="str">
        <f>IF(O493="","",SUBTOTAL(3,$O$8:O493))</f>
        <v/>
      </c>
      <c r="C493" s="140"/>
      <c r="D493" s="141"/>
      <c r="E493" s="141"/>
      <c r="F493" s="141"/>
      <c r="G493" s="141"/>
      <c r="H493" s="87"/>
      <c r="I493" s="141"/>
      <c r="J493" s="169"/>
      <c r="K493" s="141" t="s">
        <v>668</v>
      </c>
      <c r="L493" s="141"/>
      <c r="M493" s="156"/>
      <c r="N493" s="156"/>
      <c r="O493" s="156"/>
      <c r="P493" s="156"/>
      <c r="Q493" s="156"/>
      <c r="R493" s="156"/>
      <c r="S493" s="156"/>
      <c r="T493" s="156"/>
      <c r="U493" s="156"/>
      <c r="V493" s="156"/>
      <c r="W493" s="190"/>
      <c r="X493" s="277"/>
      <c r="Y493" s="156"/>
      <c r="Z493" s="156"/>
      <c r="AA493" s="199"/>
      <c r="AB493" s="156">
        <f t="shared" si="18"/>
        <v>0</v>
      </c>
      <c r="AC493" s="156"/>
      <c r="AD493" s="141"/>
    </row>
    <row r="494" spans="2:30" ht="13.15" customHeight="1" x14ac:dyDescent="0.2">
      <c r="B494" s="137">
        <f>IF(O494="","",SUBTOTAL(3,$O$8:O494))</f>
        <v>169</v>
      </c>
      <c r="C494" s="135"/>
      <c r="D494" s="136" t="s">
        <v>231</v>
      </c>
      <c r="E494" s="136" t="s">
        <v>334</v>
      </c>
      <c r="F494" s="136" t="s">
        <v>334</v>
      </c>
      <c r="G494" s="136" t="s">
        <v>12</v>
      </c>
      <c r="H494" s="87"/>
      <c r="I494" s="136">
        <v>474</v>
      </c>
      <c r="J494" s="169" t="s">
        <v>387</v>
      </c>
      <c r="K494" s="136" t="s">
        <v>661</v>
      </c>
      <c r="L494" s="136"/>
      <c r="M494" s="154">
        <v>2131500</v>
      </c>
      <c r="N494" s="154">
        <f t="shared" si="16"/>
        <v>1010331000</v>
      </c>
      <c r="O494" s="154">
        <f>+'[2]TH lop 6'!$E$256</f>
        <v>2131500</v>
      </c>
      <c r="P494" s="154"/>
      <c r="Q494" s="154">
        <v>2580000</v>
      </c>
      <c r="R494" s="154">
        <f>+[4]L6!$I$462</f>
        <v>2709000</v>
      </c>
      <c r="S494" s="154"/>
      <c r="T494" s="154"/>
      <c r="U494" s="154"/>
      <c r="V494" s="154"/>
      <c r="W494" s="188"/>
      <c r="X494" s="275"/>
      <c r="Y494" s="154">
        <v>2475000</v>
      </c>
      <c r="Z494" s="154">
        <v>3330000</v>
      </c>
      <c r="AA494" s="197"/>
      <c r="AB494" s="154">
        <f t="shared" si="18"/>
        <v>2131500</v>
      </c>
      <c r="AC494" s="154">
        <f>AB494*I494</f>
        <v>1010331000</v>
      </c>
      <c r="AD494" s="136"/>
    </row>
    <row r="495" spans="2:30" x14ac:dyDescent="0.2">
      <c r="B495" s="137" t="str">
        <f>IF(O495="","",SUBTOTAL(3,$O$8:O495))</f>
        <v/>
      </c>
      <c r="C495" s="138"/>
      <c r="D495" s="139"/>
      <c r="E495" s="139"/>
      <c r="F495" s="139"/>
      <c r="G495" s="139"/>
      <c r="H495" s="87"/>
      <c r="I495" s="139"/>
      <c r="J495" s="169"/>
      <c r="K495" s="139" t="s">
        <v>669</v>
      </c>
      <c r="L495" s="139"/>
      <c r="M495" s="155"/>
      <c r="N495" s="155"/>
      <c r="O495" s="155"/>
      <c r="P495" s="155"/>
      <c r="Q495" s="155"/>
      <c r="R495" s="155"/>
      <c r="S495" s="155"/>
      <c r="T495" s="155"/>
      <c r="U495" s="155"/>
      <c r="V495" s="155"/>
      <c r="W495" s="189"/>
      <c r="X495" s="276"/>
      <c r="Y495" s="155"/>
      <c r="Z495" s="155"/>
      <c r="AA495" s="198"/>
      <c r="AB495" s="155">
        <f t="shared" si="18"/>
        <v>0</v>
      </c>
      <c r="AC495" s="155"/>
      <c r="AD495" s="139"/>
    </row>
    <row r="496" spans="2:30" x14ac:dyDescent="0.2">
      <c r="B496" s="137" t="str">
        <f>IF(O496="","",SUBTOTAL(3,$O$8:O496))</f>
        <v/>
      </c>
      <c r="C496" s="138"/>
      <c r="D496" s="139"/>
      <c r="E496" s="139"/>
      <c r="F496" s="139"/>
      <c r="G496" s="139"/>
      <c r="H496" s="87"/>
      <c r="I496" s="139"/>
      <c r="J496" s="169"/>
      <c r="K496" s="139" t="s">
        <v>670</v>
      </c>
      <c r="L496" s="139"/>
      <c r="M496" s="155"/>
      <c r="N496" s="155"/>
      <c r="O496" s="155"/>
      <c r="P496" s="155"/>
      <c r="Q496" s="155"/>
      <c r="R496" s="155"/>
      <c r="S496" s="155"/>
      <c r="T496" s="155"/>
      <c r="U496" s="155"/>
      <c r="V496" s="155"/>
      <c r="W496" s="189"/>
      <c r="X496" s="276"/>
      <c r="Y496" s="155"/>
      <c r="Z496" s="155"/>
      <c r="AA496" s="198"/>
      <c r="AB496" s="155">
        <f t="shared" si="18"/>
        <v>0</v>
      </c>
      <c r="AC496" s="155"/>
      <c r="AD496" s="139"/>
    </row>
    <row r="497" spans="2:30" x14ac:dyDescent="0.2">
      <c r="B497" s="137" t="str">
        <f>IF(O497="","",SUBTOTAL(3,$O$8:O497))</f>
        <v/>
      </c>
      <c r="C497" s="138"/>
      <c r="D497" s="139"/>
      <c r="E497" s="139"/>
      <c r="F497" s="139"/>
      <c r="G497" s="139"/>
      <c r="H497" s="87"/>
      <c r="I497" s="139"/>
      <c r="J497" s="169"/>
      <c r="K497" s="139" t="s">
        <v>671</v>
      </c>
      <c r="L497" s="139"/>
      <c r="M497" s="155"/>
      <c r="N497" s="155"/>
      <c r="O497" s="155"/>
      <c r="P497" s="155"/>
      <c r="Q497" s="155"/>
      <c r="R497" s="155"/>
      <c r="S497" s="155"/>
      <c r="T497" s="155"/>
      <c r="U497" s="155"/>
      <c r="V497" s="155"/>
      <c r="W497" s="189"/>
      <c r="X497" s="276"/>
      <c r="Y497" s="155"/>
      <c r="Z497" s="155"/>
      <c r="AA497" s="198"/>
      <c r="AB497" s="155">
        <f t="shared" si="18"/>
        <v>0</v>
      </c>
      <c r="AC497" s="155"/>
      <c r="AD497" s="139"/>
    </row>
    <row r="498" spans="2:30" x14ac:dyDescent="0.2">
      <c r="B498" s="137" t="str">
        <f>IF(O498="","",SUBTOTAL(3,$O$8:O498))</f>
        <v/>
      </c>
      <c r="C498" s="138"/>
      <c r="D498" s="139"/>
      <c r="E498" s="139"/>
      <c r="F498" s="139"/>
      <c r="G498" s="139"/>
      <c r="H498" s="87"/>
      <c r="I498" s="139"/>
      <c r="J498" s="169"/>
      <c r="K498" s="139" t="s">
        <v>672</v>
      </c>
      <c r="L498" s="139"/>
      <c r="M498" s="155"/>
      <c r="N498" s="155"/>
      <c r="O498" s="155"/>
      <c r="P498" s="155"/>
      <c r="Q498" s="155"/>
      <c r="R498" s="155"/>
      <c r="S498" s="155"/>
      <c r="T498" s="155"/>
      <c r="U498" s="155"/>
      <c r="V498" s="155"/>
      <c r="W498" s="189"/>
      <c r="X498" s="276"/>
      <c r="Y498" s="155"/>
      <c r="Z498" s="155"/>
      <c r="AA498" s="198"/>
      <c r="AB498" s="155">
        <f t="shared" si="18"/>
        <v>0</v>
      </c>
      <c r="AC498" s="155"/>
      <c r="AD498" s="139"/>
    </row>
    <row r="499" spans="2:30" x14ac:dyDescent="0.2">
      <c r="B499" s="137" t="str">
        <f>IF(O499="","",SUBTOTAL(3,$O$8:O499))</f>
        <v/>
      </c>
      <c r="C499" s="138"/>
      <c r="D499" s="139"/>
      <c r="E499" s="139"/>
      <c r="F499" s="139"/>
      <c r="G499" s="139"/>
      <c r="H499" s="87"/>
      <c r="I499" s="139"/>
      <c r="J499" s="169"/>
      <c r="K499" s="139" t="s">
        <v>673</v>
      </c>
      <c r="L499" s="139"/>
      <c r="M499" s="155"/>
      <c r="N499" s="155"/>
      <c r="O499" s="155"/>
      <c r="P499" s="155"/>
      <c r="Q499" s="155"/>
      <c r="R499" s="155"/>
      <c r="S499" s="155"/>
      <c r="T499" s="155"/>
      <c r="U499" s="155"/>
      <c r="V499" s="155"/>
      <c r="W499" s="189"/>
      <c r="X499" s="276"/>
      <c r="Y499" s="155"/>
      <c r="Z499" s="155"/>
      <c r="AA499" s="198"/>
      <c r="AB499" s="155">
        <f t="shared" si="18"/>
        <v>0</v>
      </c>
      <c r="AC499" s="155"/>
      <c r="AD499" s="139"/>
    </row>
    <row r="500" spans="2:30" x14ac:dyDescent="0.2">
      <c r="B500" s="137" t="str">
        <f>IF(O500="","",SUBTOTAL(3,$O$8:O500))</f>
        <v/>
      </c>
      <c r="C500" s="138"/>
      <c r="D500" s="139"/>
      <c r="E500" s="139"/>
      <c r="F500" s="139"/>
      <c r="G500" s="139"/>
      <c r="H500" s="87"/>
      <c r="I500" s="139"/>
      <c r="J500" s="169"/>
      <c r="K500" s="139" t="s">
        <v>674</v>
      </c>
      <c r="L500" s="139"/>
      <c r="M500" s="155"/>
      <c r="N500" s="155"/>
      <c r="O500" s="155"/>
      <c r="P500" s="155"/>
      <c r="Q500" s="155"/>
      <c r="R500" s="155"/>
      <c r="S500" s="155"/>
      <c r="T500" s="155"/>
      <c r="U500" s="155"/>
      <c r="V500" s="155"/>
      <c r="W500" s="189"/>
      <c r="X500" s="276"/>
      <c r="Y500" s="155"/>
      <c r="Z500" s="155"/>
      <c r="AA500" s="198"/>
      <c r="AB500" s="155">
        <f t="shared" si="18"/>
        <v>0</v>
      </c>
      <c r="AC500" s="155"/>
      <c r="AD500" s="139"/>
    </row>
    <row r="501" spans="2:30" x14ac:dyDescent="0.2">
      <c r="B501" s="137" t="str">
        <f>IF(O501="","",SUBTOTAL(3,$O$8:O501))</f>
        <v/>
      </c>
      <c r="C501" s="138"/>
      <c r="D501" s="139"/>
      <c r="E501" s="139"/>
      <c r="F501" s="139"/>
      <c r="G501" s="139"/>
      <c r="H501" s="87"/>
      <c r="I501" s="139"/>
      <c r="J501" s="169"/>
      <c r="K501" s="139" t="s">
        <v>675</v>
      </c>
      <c r="L501" s="139"/>
      <c r="M501" s="155"/>
      <c r="N501" s="155"/>
      <c r="O501" s="155"/>
      <c r="P501" s="155"/>
      <c r="Q501" s="155"/>
      <c r="R501" s="155"/>
      <c r="S501" s="155"/>
      <c r="T501" s="155"/>
      <c r="U501" s="155"/>
      <c r="V501" s="155"/>
      <c r="W501" s="189"/>
      <c r="X501" s="276"/>
      <c r="Y501" s="155"/>
      <c r="Z501" s="155"/>
      <c r="AA501" s="198"/>
      <c r="AB501" s="155">
        <f t="shared" si="18"/>
        <v>0</v>
      </c>
      <c r="AC501" s="155"/>
      <c r="AD501" s="139"/>
    </row>
    <row r="502" spans="2:30" x14ac:dyDescent="0.2">
      <c r="B502" s="137" t="str">
        <f>IF(O502="","",SUBTOTAL(3,$O$8:O502))</f>
        <v/>
      </c>
      <c r="C502" s="138"/>
      <c r="D502" s="139"/>
      <c r="E502" s="139"/>
      <c r="F502" s="139"/>
      <c r="G502" s="139"/>
      <c r="H502" s="87"/>
      <c r="I502" s="139"/>
      <c r="J502" s="169"/>
      <c r="K502" s="139" t="s">
        <v>676</v>
      </c>
      <c r="L502" s="139"/>
      <c r="M502" s="155"/>
      <c r="N502" s="155"/>
      <c r="O502" s="155"/>
      <c r="P502" s="155"/>
      <c r="Q502" s="155"/>
      <c r="R502" s="155"/>
      <c r="S502" s="155"/>
      <c r="T502" s="155"/>
      <c r="U502" s="155"/>
      <c r="V502" s="155"/>
      <c r="W502" s="189"/>
      <c r="X502" s="276"/>
      <c r="Y502" s="155"/>
      <c r="Z502" s="155"/>
      <c r="AA502" s="198"/>
      <c r="AB502" s="155">
        <f t="shared" si="18"/>
        <v>0</v>
      </c>
      <c r="AC502" s="155"/>
      <c r="AD502" s="139"/>
    </row>
    <row r="503" spans="2:30" x14ac:dyDescent="0.2">
      <c r="B503" s="137" t="str">
        <f>IF(O503="","",SUBTOTAL(3,$O$8:O503))</f>
        <v/>
      </c>
      <c r="C503" s="138"/>
      <c r="D503" s="139"/>
      <c r="E503" s="139"/>
      <c r="F503" s="139"/>
      <c r="G503" s="139"/>
      <c r="H503" s="87"/>
      <c r="I503" s="139"/>
      <c r="J503" s="169"/>
      <c r="K503" s="139" t="s">
        <v>677</v>
      </c>
      <c r="L503" s="139"/>
      <c r="M503" s="155"/>
      <c r="N503" s="155"/>
      <c r="O503" s="155"/>
      <c r="P503" s="155"/>
      <c r="Q503" s="155"/>
      <c r="R503" s="155"/>
      <c r="S503" s="155"/>
      <c r="T503" s="155"/>
      <c r="U503" s="155"/>
      <c r="V503" s="155"/>
      <c r="W503" s="189"/>
      <c r="X503" s="276"/>
      <c r="Y503" s="155"/>
      <c r="Z503" s="155"/>
      <c r="AA503" s="198"/>
      <c r="AB503" s="155">
        <f t="shared" si="18"/>
        <v>0</v>
      </c>
      <c r="AC503" s="155"/>
      <c r="AD503" s="139"/>
    </row>
    <row r="504" spans="2:30" x14ac:dyDescent="0.2">
      <c r="B504" s="137" t="str">
        <f>IF(O504="","",SUBTOTAL(3,$O$8:O504))</f>
        <v/>
      </c>
      <c r="C504" s="138"/>
      <c r="D504" s="139"/>
      <c r="E504" s="139"/>
      <c r="F504" s="139"/>
      <c r="G504" s="139"/>
      <c r="H504" s="87"/>
      <c r="I504" s="139"/>
      <c r="J504" s="169"/>
      <c r="K504" s="139" t="s">
        <v>678</v>
      </c>
      <c r="L504" s="139"/>
      <c r="M504" s="155"/>
      <c r="N504" s="155"/>
      <c r="O504" s="155"/>
      <c r="P504" s="155"/>
      <c r="Q504" s="155"/>
      <c r="R504" s="155"/>
      <c r="S504" s="155"/>
      <c r="T504" s="155"/>
      <c r="U504" s="155"/>
      <c r="V504" s="155"/>
      <c r="W504" s="189"/>
      <c r="X504" s="276"/>
      <c r="Y504" s="155"/>
      <c r="Z504" s="155"/>
      <c r="AA504" s="198"/>
      <c r="AB504" s="155">
        <f t="shared" si="18"/>
        <v>0</v>
      </c>
      <c r="AC504" s="155"/>
      <c r="AD504" s="139"/>
    </row>
    <row r="505" spans="2:30" x14ac:dyDescent="0.2">
      <c r="B505" s="137" t="str">
        <f>IF(O505="","",SUBTOTAL(3,$O$8:O505))</f>
        <v/>
      </c>
      <c r="C505" s="138"/>
      <c r="D505" s="139"/>
      <c r="E505" s="139"/>
      <c r="F505" s="139"/>
      <c r="G505" s="139"/>
      <c r="H505" s="87"/>
      <c r="I505" s="139"/>
      <c r="J505" s="169"/>
      <c r="K505" s="139" t="s">
        <v>679</v>
      </c>
      <c r="L505" s="139"/>
      <c r="M505" s="155"/>
      <c r="N505" s="155"/>
      <c r="O505" s="155"/>
      <c r="P505" s="155"/>
      <c r="Q505" s="155"/>
      <c r="R505" s="155"/>
      <c r="S505" s="155"/>
      <c r="T505" s="155"/>
      <c r="U505" s="155"/>
      <c r="V505" s="155"/>
      <c r="W505" s="189"/>
      <c r="X505" s="276"/>
      <c r="Y505" s="155"/>
      <c r="Z505" s="155"/>
      <c r="AA505" s="198"/>
      <c r="AB505" s="155">
        <f t="shared" si="18"/>
        <v>0</v>
      </c>
      <c r="AC505" s="155"/>
      <c r="AD505" s="139"/>
    </row>
    <row r="506" spans="2:30" x14ac:dyDescent="0.2">
      <c r="B506" s="137" t="str">
        <f>IF(O506="","",SUBTOTAL(3,$O$8:O506))</f>
        <v/>
      </c>
      <c r="C506" s="138"/>
      <c r="D506" s="139"/>
      <c r="E506" s="139"/>
      <c r="F506" s="139"/>
      <c r="G506" s="139"/>
      <c r="H506" s="87"/>
      <c r="I506" s="139"/>
      <c r="J506" s="169"/>
      <c r="K506" s="139" t="s">
        <v>680</v>
      </c>
      <c r="L506" s="139"/>
      <c r="M506" s="155"/>
      <c r="N506" s="155"/>
      <c r="O506" s="155"/>
      <c r="P506" s="155"/>
      <c r="Q506" s="155"/>
      <c r="R506" s="155"/>
      <c r="S506" s="155"/>
      <c r="T506" s="155"/>
      <c r="U506" s="155"/>
      <c r="V506" s="155"/>
      <c r="W506" s="189"/>
      <c r="X506" s="276"/>
      <c r="Y506" s="155"/>
      <c r="Z506" s="155"/>
      <c r="AA506" s="198"/>
      <c r="AB506" s="155">
        <f t="shared" si="18"/>
        <v>0</v>
      </c>
      <c r="AC506" s="155"/>
      <c r="AD506" s="139"/>
    </row>
    <row r="507" spans="2:30" x14ac:dyDescent="0.2">
      <c r="B507" s="137" t="str">
        <f>IF(O507="","",SUBTOTAL(3,$O$8:O507))</f>
        <v/>
      </c>
      <c r="C507" s="138"/>
      <c r="D507" s="139"/>
      <c r="E507" s="139"/>
      <c r="F507" s="139"/>
      <c r="G507" s="139"/>
      <c r="H507" s="87"/>
      <c r="I507" s="139"/>
      <c r="J507" s="169"/>
      <c r="K507" s="139" t="s">
        <v>681</v>
      </c>
      <c r="L507" s="139"/>
      <c r="M507" s="155"/>
      <c r="N507" s="155"/>
      <c r="O507" s="155"/>
      <c r="P507" s="155"/>
      <c r="Q507" s="155"/>
      <c r="R507" s="155"/>
      <c r="S507" s="155"/>
      <c r="T507" s="155"/>
      <c r="U507" s="155"/>
      <c r="V507" s="155"/>
      <c r="W507" s="189"/>
      <c r="X507" s="276"/>
      <c r="Y507" s="155"/>
      <c r="Z507" s="155"/>
      <c r="AA507" s="198"/>
      <c r="AB507" s="155">
        <f t="shared" si="18"/>
        <v>0</v>
      </c>
      <c r="AC507" s="155"/>
      <c r="AD507" s="139"/>
    </row>
    <row r="508" spans="2:30" x14ac:dyDescent="0.2">
      <c r="B508" s="137" t="str">
        <f>IF(O508="","",SUBTOTAL(3,$O$8:O508))</f>
        <v/>
      </c>
      <c r="C508" s="140"/>
      <c r="D508" s="141"/>
      <c r="E508" s="141"/>
      <c r="F508" s="141"/>
      <c r="G508" s="141"/>
      <c r="H508" s="87"/>
      <c r="I508" s="141"/>
      <c r="J508" s="169"/>
      <c r="K508" s="141" t="s">
        <v>682</v>
      </c>
      <c r="L508" s="141"/>
      <c r="M508" s="156"/>
      <c r="N508" s="156"/>
      <c r="O508" s="156"/>
      <c r="P508" s="156"/>
      <c r="Q508" s="156"/>
      <c r="R508" s="156"/>
      <c r="S508" s="156"/>
      <c r="T508" s="156"/>
      <c r="U508" s="156"/>
      <c r="V508" s="156"/>
      <c r="W508" s="190"/>
      <c r="X508" s="277"/>
      <c r="Y508" s="156"/>
      <c r="Z508" s="156"/>
      <c r="AA508" s="199"/>
      <c r="AB508" s="156">
        <f t="shared" si="18"/>
        <v>0</v>
      </c>
      <c r="AC508" s="156"/>
      <c r="AD508" s="141"/>
    </row>
    <row r="509" spans="2:30" ht="38.25" x14ac:dyDescent="0.2">
      <c r="B509" s="137">
        <f>IF(O509="","",SUBTOTAL(3,$O$8:O509))</f>
        <v>170</v>
      </c>
      <c r="C509" s="135"/>
      <c r="D509" s="136" t="s">
        <v>232</v>
      </c>
      <c r="E509" s="136" t="s">
        <v>334</v>
      </c>
      <c r="F509" s="136" t="s">
        <v>334</v>
      </c>
      <c r="G509" s="136" t="s">
        <v>12</v>
      </c>
      <c r="H509" s="87"/>
      <c r="I509" s="136">
        <v>162</v>
      </c>
      <c r="J509" s="171"/>
      <c r="K509" s="136" t="s">
        <v>683</v>
      </c>
      <c r="L509" s="136"/>
      <c r="M509" s="154">
        <v>10700000</v>
      </c>
      <c r="N509" s="154">
        <f t="shared" si="16"/>
        <v>1733400000</v>
      </c>
      <c r="O509" s="154">
        <f>+'[2]TH lop 6'!$E$257</f>
        <v>13965700</v>
      </c>
      <c r="P509" s="154"/>
      <c r="Q509" s="154">
        <v>10700000</v>
      </c>
      <c r="R509" s="154">
        <f>+[4]L6!$I$477</f>
        <v>15000000</v>
      </c>
      <c r="S509" s="154"/>
      <c r="T509" s="154"/>
      <c r="U509" s="154"/>
      <c r="V509" s="154"/>
      <c r="W509" s="188"/>
      <c r="X509" s="275"/>
      <c r="Y509" s="154">
        <v>17250000</v>
      </c>
      <c r="Z509" s="154">
        <v>22680000</v>
      </c>
      <c r="AA509" s="197"/>
      <c r="AB509" s="154">
        <f t="shared" si="18"/>
        <v>10700000</v>
      </c>
      <c r="AC509" s="154">
        <f>AB509*I509</f>
        <v>1733400000</v>
      </c>
      <c r="AD509" s="136"/>
    </row>
    <row r="510" spans="2:30" x14ac:dyDescent="0.2">
      <c r="B510" s="137" t="str">
        <f>IF(O510="","",SUBTOTAL(3,$O$8:O510))</f>
        <v/>
      </c>
      <c r="C510" s="140"/>
      <c r="D510" s="141"/>
      <c r="E510" s="141"/>
      <c r="F510" s="141"/>
      <c r="G510" s="141"/>
      <c r="H510" s="87"/>
      <c r="I510" s="141"/>
      <c r="J510" s="171"/>
      <c r="K510" s="141" t="s">
        <v>684</v>
      </c>
      <c r="L510" s="141"/>
      <c r="M510" s="156"/>
      <c r="N510" s="156"/>
      <c r="O510" s="156"/>
      <c r="P510" s="156"/>
      <c r="Q510" s="156"/>
      <c r="R510" s="156"/>
      <c r="S510" s="156"/>
      <c r="T510" s="156"/>
      <c r="U510" s="156"/>
      <c r="V510" s="156"/>
      <c r="W510" s="190"/>
      <c r="X510" s="277"/>
      <c r="Y510" s="156"/>
      <c r="Z510" s="156"/>
      <c r="AA510" s="199"/>
      <c r="AB510" s="156">
        <f t="shared" si="18"/>
        <v>0</v>
      </c>
      <c r="AC510" s="156"/>
      <c r="AD510" s="141"/>
    </row>
    <row r="511" spans="2:30" ht="25.5" x14ac:dyDescent="0.2">
      <c r="B511" s="137" t="str">
        <f>IF(O511="","",SUBTOTAL(3,$O$8:O511))</f>
        <v/>
      </c>
      <c r="C511" s="143" t="s">
        <v>43</v>
      </c>
      <c r="D511" s="144" t="s">
        <v>233</v>
      </c>
      <c r="E511" s="122"/>
      <c r="F511" s="122"/>
      <c r="G511" s="122"/>
      <c r="H511" s="87"/>
      <c r="I511" s="169"/>
      <c r="J511" s="169"/>
      <c r="K511" s="144"/>
      <c r="L511" s="144"/>
      <c r="M511" s="157"/>
      <c r="N511" s="157"/>
      <c r="O511" s="157"/>
      <c r="P511" s="157"/>
      <c r="Q511" s="157"/>
      <c r="R511" s="157"/>
      <c r="S511" s="157"/>
      <c r="T511" s="157"/>
      <c r="U511" s="157"/>
      <c r="V511" s="157"/>
      <c r="W511" s="191"/>
      <c r="X511" s="278"/>
      <c r="Y511" s="157"/>
      <c r="Z511" s="157"/>
      <c r="AA511" s="200"/>
      <c r="AB511" s="157">
        <f t="shared" si="18"/>
        <v>0</v>
      </c>
      <c r="AC511" s="157"/>
      <c r="AD511" s="144"/>
    </row>
    <row r="512" spans="2:30" ht="13.15" customHeight="1" x14ac:dyDescent="0.2">
      <c r="B512" s="137">
        <f>IF(O512="","",SUBTOTAL(3,$O$8:O512))</f>
        <v>171</v>
      </c>
      <c r="C512" s="135"/>
      <c r="D512" s="136" t="s">
        <v>234</v>
      </c>
      <c r="E512" s="136" t="s">
        <v>334</v>
      </c>
      <c r="F512" s="136" t="s">
        <v>334</v>
      </c>
      <c r="G512" s="136" t="s">
        <v>12</v>
      </c>
      <c r="H512" s="87"/>
      <c r="I512" s="136">
        <v>469</v>
      </c>
      <c r="J512" s="169" t="s">
        <v>387</v>
      </c>
      <c r="K512" s="136" t="s">
        <v>685</v>
      </c>
      <c r="L512" s="136"/>
      <c r="M512" s="154">
        <v>2862700</v>
      </c>
      <c r="N512" s="154">
        <f t="shared" si="16"/>
        <v>1342606300</v>
      </c>
      <c r="O512" s="154">
        <f>+'[2]TH lop 6'!$E$259</f>
        <v>3234000</v>
      </c>
      <c r="P512" s="154"/>
      <c r="Q512" s="154">
        <v>2862700</v>
      </c>
      <c r="R512" s="154">
        <f>+[4]L6!$I$480</f>
        <v>2862700</v>
      </c>
      <c r="S512" s="154"/>
      <c r="T512" s="154"/>
      <c r="U512" s="154"/>
      <c r="V512" s="154"/>
      <c r="W512" s="188"/>
      <c r="X512" s="275"/>
      <c r="Y512" s="154">
        <v>2400000</v>
      </c>
      <c r="Z512" s="154">
        <v>2250000</v>
      </c>
      <c r="AA512" s="197"/>
      <c r="AB512" s="154">
        <f t="shared" si="18"/>
        <v>2250000</v>
      </c>
      <c r="AC512" s="154">
        <f>AB512*I512</f>
        <v>1055250000</v>
      </c>
      <c r="AD512" s="136"/>
    </row>
    <row r="513" spans="2:30" x14ac:dyDescent="0.2">
      <c r="B513" s="137" t="str">
        <f>IF(O513="","",SUBTOTAL(3,$O$8:O513))</f>
        <v/>
      </c>
      <c r="C513" s="138"/>
      <c r="D513" s="139"/>
      <c r="E513" s="139"/>
      <c r="F513" s="139"/>
      <c r="G513" s="139"/>
      <c r="H513" s="87"/>
      <c r="I513" s="139"/>
      <c r="J513" s="169"/>
      <c r="K513" s="139" t="s">
        <v>686</v>
      </c>
      <c r="L513" s="139"/>
      <c r="M513" s="155"/>
      <c r="N513" s="155"/>
      <c r="O513" s="155"/>
      <c r="P513" s="155"/>
      <c r="Q513" s="155"/>
      <c r="R513" s="155"/>
      <c r="S513" s="155"/>
      <c r="T513" s="155"/>
      <c r="U513" s="155"/>
      <c r="V513" s="155"/>
      <c r="W513" s="189"/>
      <c r="X513" s="276"/>
      <c r="Y513" s="155"/>
      <c r="Z513" s="155"/>
      <c r="AA513" s="198"/>
      <c r="AB513" s="155">
        <f t="shared" si="18"/>
        <v>0</v>
      </c>
      <c r="AC513" s="155"/>
      <c r="AD513" s="139"/>
    </row>
    <row r="514" spans="2:30" x14ac:dyDescent="0.2">
      <c r="B514" s="137" t="str">
        <f>IF(O514="","",SUBTOTAL(3,$O$8:O514))</f>
        <v/>
      </c>
      <c r="C514" s="138"/>
      <c r="D514" s="139"/>
      <c r="E514" s="139"/>
      <c r="F514" s="139"/>
      <c r="G514" s="139"/>
      <c r="H514" s="87"/>
      <c r="I514" s="139"/>
      <c r="J514" s="169"/>
      <c r="K514" s="139" t="s">
        <v>687</v>
      </c>
      <c r="L514" s="139"/>
      <c r="M514" s="155"/>
      <c r="N514" s="155"/>
      <c r="O514" s="155"/>
      <c r="P514" s="155"/>
      <c r="Q514" s="155"/>
      <c r="R514" s="155"/>
      <c r="S514" s="155"/>
      <c r="T514" s="155"/>
      <c r="U514" s="155"/>
      <c r="V514" s="155"/>
      <c r="W514" s="189"/>
      <c r="X514" s="276"/>
      <c r="Y514" s="155"/>
      <c r="Z514" s="155"/>
      <c r="AA514" s="198"/>
      <c r="AB514" s="155">
        <f t="shared" si="18"/>
        <v>0</v>
      </c>
      <c r="AC514" s="155"/>
      <c r="AD514" s="139"/>
    </row>
    <row r="515" spans="2:30" x14ac:dyDescent="0.2">
      <c r="B515" s="137" t="str">
        <f>IF(O515="","",SUBTOTAL(3,$O$8:O515))</f>
        <v/>
      </c>
      <c r="C515" s="138"/>
      <c r="D515" s="139"/>
      <c r="E515" s="139"/>
      <c r="F515" s="139"/>
      <c r="G515" s="139"/>
      <c r="H515" s="87"/>
      <c r="I515" s="139"/>
      <c r="J515" s="169"/>
      <c r="K515" s="139" t="s">
        <v>688</v>
      </c>
      <c r="L515" s="139"/>
      <c r="M515" s="155"/>
      <c r="N515" s="155"/>
      <c r="O515" s="155"/>
      <c r="P515" s="155"/>
      <c r="Q515" s="155"/>
      <c r="R515" s="155"/>
      <c r="S515" s="155"/>
      <c r="T515" s="155"/>
      <c r="U515" s="155"/>
      <c r="V515" s="155"/>
      <c r="W515" s="189"/>
      <c r="X515" s="276"/>
      <c r="Y515" s="155"/>
      <c r="Z515" s="155"/>
      <c r="AA515" s="198"/>
      <c r="AB515" s="155">
        <f t="shared" si="18"/>
        <v>0</v>
      </c>
      <c r="AC515" s="155"/>
      <c r="AD515" s="139"/>
    </row>
    <row r="516" spans="2:30" ht="25.5" x14ac:dyDescent="0.2">
      <c r="B516" s="137" t="str">
        <f>IF(O516="","",SUBTOTAL(3,$O$8:O516))</f>
        <v/>
      </c>
      <c r="C516" s="138"/>
      <c r="D516" s="139"/>
      <c r="E516" s="139"/>
      <c r="F516" s="139"/>
      <c r="G516" s="139"/>
      <c r="H516" s="87"/>
      <c r="I516" s="139"/>
      <c r="J516" s="169"/>
      <c r="K516" s="139" t="s">
        <v>689</v>
      </c>
      <c r="L516" s="139"/>
      <c r="M516" s="155"/>
      <c r="N516" s="155"/>
      <c r="O516" s="155"/>
      <c r="P516" s="155"/>
      <c r="Q516" s="155"/>
      <c r="R516" s="155"/>
      <c r="S516" s="155"/>
      <c r="T516" s="155"/>
      <c r="U516" s="155"/>
      <c r="V516" s="155"/>
      <c r="W516" s="189"/>
      <c r="X516" s="276"/>
      <c r="Y516" s="155"/>
      <c r="Z516" s="155"/>
      <c r="AA516" s="198"/>
      <c r="AB516" s="155">
        <f t="shared" si="18"/>
        <v>0</v>
      </c>
      <c r="AC516" s="155"/>
      <c r="AD516" s="139"/>
    </row>
    <row r="517" spans="2:30" x14ac:dyDescent="0.2">
      <c r="B517" s="137" t="str">
        <f>IF(O517="","",SUBTOTAL(3,$O$8:O517))</f>
        <v/>
      </c>
      <c r="C517" s="138"/>
      <c r="D517" s="139"/>
      <c r="E517" s="139"/>
      <c r="F517" s="139"/>
      <c r="G517" s="139"/>
      <c r="H517" s="87"/>
      <c r="I517" s="139"/>
      <c r="J517" s="169"/>
      <c r="K517" s="139" t="s">
        <v>690</v>
      </c>
      <c r="L517" s="139"/>
      <c r="M517" s="155"/>
      <c r="N517" s="155"/>
      <c r="O517" s="155"/>
      <c r="P517" s="155"/>
      <c r="Q517" s="155"/>
      <c r="R517" s="155"/>
      <c r="S517" s="155"/>
      <c r="T517" s="155"/>
      <c r="U517" s="155"/>
      <c r="V517" s="155"/>
      <c r="W517" s="189"/>
      <c r="X517" s="276"/>
      <c r="Y517" s="155"/>
      <c r="Z517" s="155"/>
      <c r="AA517" s="198"/>
      <c r="AB517" s="155">
        <f t="shared" si="18"/>
        <v>0</v>
      </c>
      <c r="AC517" s="155"/>
      <c r="AD517" s="139"/>
    </row>
    <row r="518" spans="2:30" x14ac:dyDescent="0.2">
      <c r="B518" s="137" t="str">
        <f>IF(O518="","",SUBTOTAL(3,$O$8:O518))</f>
        <v/>
      </c>
      <c r="C518" s="138"/>
      <c r="D518" s="139"/>
      <c r="E518" s="139"/>
      <c r="F518" s="139"/>
      <c r="G518" s="139"/>
      <c r="H518" s="87"/>
      <c r="I518" s="139"/>
      <c r="J518" s="169"/>
      <c r="K518" s="139" t="s">
        <v>691</v>
      </c>
      <c r="L518" s="139"/>
      <c r="M518" s="155"/>
      <c r="N518" s="155"/>
      <c r="O518" s="155"/>
      <c r="P518" s="155"/>
      <c r="Q518" s="155"/>
      <c r="R518" s="155"/>
      <c r="S518" s="155"/>
      <c r="T518" s="155"/>
      <c r="U518" s="155"/>
      <c r="V518" s="155"/>
      <c r="W518" s="189"/>
      <c r="X518" s="276"/>
      <c r="Y518" s="155"/>
      <c r="Z518" s="155"/>
      <c r="AA518" s="198"/>
      <c r="AB518" s="155">
        <f t="shared" si="18"/>
        <v>0</v>
      </c>
      <c r="AC518" s="155"/>
      <c r="AD518" s="139"/>
    </row>
    <row r="519" spans="2:30" x14ac:dyDescent="0.2">
      <c r="B519" s="137" t="str">
        <f>IF(O519="","",SUBTOTAL(3,$O$8:O519))</f>
        <v/>
      </c>
      <c r="C519" s="138"/>
      <c r="D519" s="139"/>
      <c r="E519" s="139"/>
      <c r="F519" s="139"/>
      <c r="G519" s="139"/>
      <c r="H519" s="87"/>
      <c r="I519" s="139"/>
      <c r="J519" s="169"/>
      <c r="K519" s="139" t="s">
        <v>692</v>
      </c>
      <c r="L519" s="139"/>
      <c r="M519" s="155"/>
      <c r="N519" s="155"/>
      <c r="O519" s="155"/>
      <c r="P519" s="155"/>
      <c r="Q519" s="155"/>
      <c r="R519" s="155"/>
      <c r="S519" s="155"/>
      <c r="T519" s="155"/>
      <c r="U519" s="155"/>
      <c r="V519" s="155"/>
      <c r="W519" s="189"/>
      <c r="X519" s="276"/>
      <c r="Y519" s="155"/>
      <c r="Z519" s="155"/>
      <c r="AA519" s="198"/>
      <c r="AB519" s="155">
        <f t="shared" si="18"/>
        <v>0</v>
      </c>
      <c r="AC519" s="155"/>
      <c r="AD519" s="139"/>
    </row>
    <row r="520" spans="2:30" x14ac:dyDescent="0.2">
      <c r="B520" s="137" t="str">
        <f>IF(O520="","",SUBTOTAL(3,$O$8:O520))</f>
        <v/>
      </c>
      <c r="C520" s="138"/>
      <c r="D520" s="139"/>
      <c r="E520" s="139"/>
      <c r="F520" s="139"/>
      <c r="G520" s="139"/>
      <c r="H520" s="87"/>
      <c r="I520" s="139"/>
      <c r="J520" s="169"/>
      <c r="K520" s="139" t="s">
        <v>693</v>
      </c>
      <c r="L520" s="139"/>
      <c r="M520" s="155"/>
      <c r="N520" s="155"/>
      <c r="O520" s="155"/>
      <c r="P520" s="155"/>
      <c r="Q520" s="155"/>
      <c r="R520" s="155"/>
      <c r="S520" s="155"/>
      <c r="T520" s="155"/>
      <c r="U520" s="155"/>
      <c r="V520" s="155"/>
      <c r="W520" s="189"/>
      <c r="X520" s="276"/>
      <c r="Y520" s="155"/>
      <c r="Z520" s="155"/>
      <c r="AA520" s="198"/>
      <c r="AB520" s="155">
        <f t="shared" si="18"/>
        <v>0</v>
      </c>
      <c r="AC520" s="155"/>
      <c r="AD520" s="139"/>
    </row>
    <row r="521" spans="2:30" x14ac:dyDescent="0.2">
      <c r="B521" s="137" t="str">
        <f>IF(O521="","",SUBTOTAL(3,$O$8:O521))</f>
        <v/>
      </c>
      <c r="C521" s="138"/>
      <c r="D521" s="139"/>
      <c r="E521" s="139"/>
      <c r="F521" s="139"/>
      <c r="G521" s="139"/>
      <c r="H521" s="87"/>
      <c r="I521" s="139"/>
      <c r="J521" s="169"/>
      <c r="K521" s="139" t="s">
        <v>694</v>
      </c>
      <c r="L521" s="139"/>
      <c r="M521" s="155"/>
      <c r="N521" s="155"/>
      <c r="O521" s="155"/>
      <c r="P521" s="155"/>
      <c r="Q521" s="155"/>
      <c r="R521" s="155"/>
      <c r="S521" s="155"/>
      <c r="T521" s="155"/>
      <c r="U521" s="155"/>
      <c r="V521" s="155"/>
      <c r="W521" s="189"/>
      <c r="X521" s="276"/>
      <c r="Y521" s="155"/>
      <c r="Z521" s="155"/>
      <c r="AA521" s="198"/>
      <c r="AB521" s="155">
        <f t="shared" si="18"/>
        <v>0</v>
      </c>
      <c r="AC521" s="155"/>
      <c r="AD521" s="139"/>
    </row>
    <row r="522" spans="2:30" x14ac:dyDescent="0.2">
      <c r="B522" s="137" t="str">
        <f>IF(O522="","",SUBTOTAL(3,$O$8:O522))</f>
        <v/>
      </c>
      <c r="C522" s="138"/>
      <c r="D522" s="139"/>
      <c r="E522" s="139"/>
      <c r="F522" s="139"/>
      <c r="G522" s="139"/>
      <c r="H522" s="87"/>
      <c r="I522" s="139"/>
      <c r="J522" s="169"/>
      <c r="K522" s="139" t="s">
        <v>695</v>
      </c>
      <c r="L522" s="139"/>
      <c r="M522" s="155"/>
      <c r="N522" s="155"/>
      <c r="O522" s="155"/>
      <c r="P522" s="155"/>
      <c r="Q522" s="155"/>
      <c r="R522" s="155"/>
      <c r="S522" s="155"/>
      <c r="T522" s="155"/>
      <c r="U522" s="155"/>
      <c r="V522" s="155"/>
      <c r="W522" s="189"/>
      <c r="X522" s="276"/>
      <c r="Y522" s="155"/>
      <c r="Z522" s="155"/>
      <c r="AA522" s="198"/>
      <c r="AB522" s="155">
        <f t="shared" si="18"/>
        <v>0</v>
      </c>
      <c r="AC522" s="155"/>
      <c r="AD522" s="139"/>
    </row>
    <row r="523" spans="2:30" x14ac:dyDescent="0.2">
      <c r="B523" s="137" t="str">
        <f>IF(O523="","",SUBTOTAL(3,$O$8:O523))</f>
        <v/>
      </c>
      <c r="C523" s="138"/>
      <c r="D523" s="139"/>
      <c r="E523" s="139"/>
      <c r="F523" s="139"/>
      <c r="G523" s="139"/>
      <c r="H523" s="87"/>
      <c r="I523" s="139"/>
      <c r="J523" s="169"/>
      <c r="K523" s="139" t="s">
        <v>696</v>
      </c>
      <c r="L523" s="139"/>
      <c r="M523" s="155"/>
      <c r="N523" s="155"/>
      <c r="O523" s="155"/>
      <c r="P523" s="155"/>
      <c r="Q523" s="155"/>
      <c r="R523" s="155"/>
      <c r="S523" s="155"/>
      <c r="T523" s="155"/>
      <c r="U523" s="155"/>
      <c r="V523" s="155"/>
      <c r="W523" s="189"/>
      <c r="X523" s="276"/>
      <c r="Y523" s="155"/>
      <c r="Z523" s="155"/>
      <c r="AA523" s="198"/>
      <c r="AB523" s="155">
        <f t="shared" si="18"/>
        <v>0</v>
      </c>
      <c r="AC523" s="155"/>
      <c r="AD523" s="139"/>
    </row>
    <row r="524" spans="2:30" x14ac:dyDescent="0.2">
      <c r="B524" s="137" t="str">
        <f>IF(O524="","",SUBTOTAL(3,$O$8:O524))</f>
        <v/>
      </c>
      <c r="C524" s="140"/>
      <c r="D524" s="141"/>
      <c r="E524" s="141"/>
      <c r="F524" s="141"/>
      <c r="G524" s="141"/>
      <c r="H524" s="87"/>
      <c r="I524" s="141"/>
      <c r="J524" s="169"/>
      <c r="K524" s="141" t="s">
        <v>697</v>
      </c>
      <c r="L524" s="141"/>
      <c r="M524" s="156"/>
      <c r="N524" s="156"/>
      <c r="O524" s="156"/>
      <c r="P524" s="156"/>
      <c r="Q524" s="156"/>
      <c r="R524" s="156"/>
      <c r="S524" s="156"/>
      <c r="T524" s="156"/>
      <c r="U524" s="156"/>
      <c r="V524" s="156"/>
      <c r="W524" s="190"/>
      <c r="X524" s="277"/>
      <c r="Y524" s="156"/>
      <c r="Z524" s="156"/>
      <c r="AA524" s="199"/>
      <c r="AB524" s="156">
        <f t="shared" ref="AB524:AB553" si="19">MIN(O524:Z524)</f>
        <v>0</v>
      </c>
      <c r="AC524" s="156"/>
      <c r="AD524" s="141"/>
    </row>
    <row r="525" spans="2:30" ht="13.15" customHeight="1" x14ac:dyDescent="0.2">
      <c r="B525" s="137">
        <f>IF(O525="","",SUBTOTAL(3,$O$8:O525))</f>
        <v>172</v>
      </c>
      <c r="C525" s="135"/>
      <c r="D525" s="136" t="s">
        <v>235</v>
      </c>
      <c r="E525" s="136" t="s">
        <v>334</v>
      </c>
      <c r="F525" s="136" t="s">
        <v>334</v>
      </c>
      <c r="G525" s="136" t="s">
        <v>12</v>
      </c>
      <c r="H525" s="87"/>
      <c r="I525" s="136">
        <v>479</v>
      </c>
      <c r="J525" s="169" t="s">
        <v>387</v>
      </c>
      <c r="K525" s="136" t="s">
        <v>698</v>
      </c>
      <c r="L525" s="136"/>
      <c r="M525" s="154">
        <v>1690500</v>
      </c>
      <c r="N525" s="154">
        <f t="shared" ref="N525:N582" si="20">I525*M525</f>
        <v>809749500</v>
      </c>
      <c r="O525" s="154">
        <f>+'[2]TH lop 6'!$E$260</f>
        <v>1690500</v>
      </c>
      <c r="P525" s="154"/>
      <c r="Q525" s="154">
        <v>1856000</v>
      </c>
      <c r="R525" s="154">
        <f>+[4]L6!$I$493</f>
        <v>1800000</v>
      </c>
      <c r="S525" s="154"/>
      <c r="T525" s="154"/>
      <c r="U525" s="154"/>
      <c r="V525" s="154"/>
      <c r="W525" s="188"/>
      <c r="X525" s="275"/>
      <c r="Y525" s="154">
        <v>2000000</v>
      </c>
      <c r="Z525" s="154">
        <v>2430000</v>
      </c>
      <c r="AA525" s="197"/>
      <c r="AB525" s="154">
        <f t="shared" si="19"/>
        <v>1690500</v>
      </c>
      <c r="AC525" s="154">
        <f>AB525*I525</f>
        <v>809749500</v>
      </c>
      <c r="AD525" s="136"/>
    </row>
    <row r="526" spans="2:30" x14ac:dyDescent="0.2">
      <c r="B526" s="137" t="str">
        <f>IF(O526="","",SUBTOTAL(3,$O$8:O526))</f>
        <v/>
      </c>
      <c r="C526" s="138"/>
      <c r="D526" s="139"/>
      <c r="E526" s="139"/>
      <c r="F526" s="139"/>
      <c r="G526" s="139"/>
      <c r="H526" s="87"/>
      <c r="I526" s="139"/>
      <c r="J526" s="169"/>
      <c r="K526" s="139" t="s">
        <v>699</v>
      </c>
      <c r="L526" s="139"/>
      <c r="M526" s="155"/>
      <c r="N526" s="155"/>
      <c r="O526" s="155"/>
      <c r="P526" s="155"/>
      <c r="Q526" s="155"/>
      <c r="R526" s="155"/>
      <c r="S526" s="155"/>
      <c r="T526" s="155"/>
      <c r="U526" s="155"/>
      <c r="V526" s="155"/>
      <c r="W526" s="189"/>
      <c r="X526" s="276"/>
      <c r="Y526" s="155"/>
      <c r="Z526" s="155"/>
      <c r="AA526" s="198"/>
      <c r="AB526" s="155">
        <f t="shared" si="19"/>
        <v>0</v>
      </c>
      <c r="AC526" s="155"/>
      <c r="AD526" s="139"/>
    </row>
    <row r="527" spans="2:30" x14ac:dyDescent="0.2">
      <c r="B527" s="137" t="str">
        <f>IF(O527="","",SUBTOTAL(3,$O$8:O527))</f>
        <v/>
      </c>
      <c r="C527" s="138"/>
      <c r="D527" s="139"/>
      <c r="E527" s="139"/>
      <c r="F527" s="139"/>
      <c r="G527" s="139"/>
      <c r="H527" s="87"/>
      <c r="I527" s="139"/>
      <c r="J527" s="169"/>
      <c r="K527" s="139" t="s">
        <v>700</v>
      </c>
      <c r="L527" s="139"/>
      <c r="M527" s="155"/>
      <c r="N527" s="155"/>
      <c r="O527" s="155"/>
      <c r="P527" s="155"/>
      <c r="Q527" s="155"/>
      <c r="R527" s="155"/>
      <c r="S527" s="155"/>
      <c r="T527" s="155"/>
      <c r="U527" s="155"/>
      <c r="V527" s="155"/>
      <c r="W527" s="189"/>
      <c r="X527" s="276"/>
      <c r="Y527" s="155"/>
      <c r="Z527" s="155"/>
      <c r="AA527" s="198"/>
      <c r="AB527" s="155">
        <f t="shared" si="19"/>
        <v>0</v>
      </c>
      <c r="AC527" s="155"/>
      <c r="AD527" s="139"/>
    </row>
    <row r="528" spans="2:30" x14ac:dyDescent="0.2">
      <c r="B528" s="137" t="str">
        <f>IF(O528="","",SUBTOTAL(3,$O$8:O528))</f>
        <v/>
      </c>
      <c r="C528" s="138"/>
      <c r="D528" s="139"/>
      <c r="E528" s="139"/>
      <c r="F528" s="139"/>
      <c r="G528" s="139"/>
      <c r="H528" s="87"/>
      <c r="I528" s="139"/>
      <c r="J528" s="169"/>
      <c r="K528" s="139" t="s">
        <v>701</v>
      </c>
      <c r="L528" s="139"/>
      <c r="M528" s="155"/>
      <c r="N528" s="155"/>
      <c r="O528" s="155"/>
      <c r="P528" s="155"/>
      <c r="Q528" s="155"/>
      <c r="R528" s="155"/>
      <c r="S528" s="155"/>
      <c r="T528" s="155"/>
      <c r="U528" s="155"/>
      <c r="V528" s="155"/>
      <c r="W528" s="189"/>
      <c r="X528" s="276"/>
      <c r="Y528" s="155"/>
      <c r="Z528" s="155"/>
      <c r="AA528" s="198"/>
      <c r="AB528" s="155">
        <f t="shared" si="19"/>
        <v>0</v>
      </c>
      <c r="AC528" s="155"/>
      <c r="AD528" s="139"/>
    </row>
    <row r="529" spans="2:30" x14ac:dyDescent="0.2">
      <c r="B529" s="137" t="str">
        <f>IF(O529="","",SUBTOTAL(3,$O$8:O529))</f>
        <v/>
      </c>
      <c r="C529" s="138"/>
      <c r="D529" s="139"/>
      <c r="E529" s="139"/>
      <c r="F529" s="139"/>
      <c r="G529" s="139"/>
      <c r="H529" s="87"/>
      <c r="I529" s="139"/>
      <c r="J529" s="169"/>
      <c r="K529" s="139" t="s">
        <v>702</v>
      </c>
      <c r="L529" s="139"/>
      <c r="M529" s="155"/>
      <c r="N529" s="155"/>
      <c r="O529" s="155"/>
      <c r="P529" s="155"/>
      <c r="Q529" s="155"/>
      <c r="R529" s="155"/>
      <c r="S529" s="155"/>
      <c r="T529" s="155"/>
      <c r="U529" s="155"/>
      <c r="V529" s="155"/>
      <c r="W529" s="189"/>
      <c r="X529" s="276"/>
      <c r="Y529" s="155"/>
      <c r="Z529" s="155"/>
      <c r="AA529" s="198"/>
      <c r="AB529" s="155">
        <f t="shared" si="19"/>
        <v>0</v>
      </c>
      <c r="AC529" s="155"/>
      <c r="AD529" s="139"/>
    </row>
    <row r="530" spans="2:30" x14ac:dyDescent="0.2">
      <c r="B530" s="137" t="str">
        <f>IF(O530="","",SUBTOTAL(3,$O$8:O530))</f>
        <v/>
      </c>
      <c r="C530" s="138"/>
      <c r="D530" s="139"/>
      <c r="E530" s="139"/>
      <c r="F530" s="139"/>
      <c r="G530" s="139"/>
      <c r="H530" s="87"/>
      <c r="I530" s="139"/>
      <c r="J530" s="169"/>
      <c r="K530" s="139" t="s">
        <v>703</v>
      </c>
      <c r="L530" s="139"/>
      <c r="M530" s="155"/>
      <c r="N530" s="155"/>
      <c r="O530" s="155"/>
      <c r="P530" s="155"/>
      <c r="Q530" s="155"/>
      <c r="R530" s="155"/>
      <c r="S530" s="155"/>
      <c r="T530" s="155"/>
      <c r="U530" s="155"/>
      <c r="V530" s="155"/>
      <c r="W530" s="189"/>
      <c r="X530" s="276"/>
      <c r="Y530" s="155"/>
      <c r="Z530" s="155"/>
      <c r="AA530" s="198"/>
      <c r="AB530" s="155">
        <f t="shared" si="19"/>
        <v>0</v>
      </c>
      <c r="AC530" s="155"/>
      <c r="AD530" s="139"/>
    </row>
    <row r="531" spans="2:30" x14ac:dyDescent="0.2">
      <c r="B531" s="137" t="str">
        <f>IF(O531="","",SUBTOTAL(3,$O$8:O531))</f>
        <v/>
      </c>
      <c r="C531" s="138"/>
      <c r="D531" s="139"/>
      <c r="E531" s="139"/>
      <c r="F531" s="139"/>
      <c r="G531" s="139"/>
      <c r="H531" s="87"/>
      <c r="I531" s="139"/>
      <c r="J531" s="169"/>
      <c r="K531" s="139" t="s">
        <v>704</v>
      </c>
      <c r="L531" s="139"/>
      <c r="M531" s="155"/>
      <c r="N531" s="155"/>
      <c r="O531" s="155"/>
      <c r="P531" s="155"/>
      <c r="Q531" s="155"/>
      <c r="R531" s="155"/>
      <c r="S531" s="155"/>
      <c r="T531" s="155"/>
      <c r="U531" s="155"/>
      <c r="V531" s="155"/>
      <c r="W531" s="189"/>
      <c r="X531" s="276"/>
      <c r="Y531" s="155"/>
      <c r="Z531" s="155"/>
      <c r="AA531" s="198"/>
      <c r="AB531" s="155">
        <f t="shared" si="19"/>
        <v>0</v>
      </c>
      <c r="AC531" s="155"/>
      <c r="AD531" s="139"/>
    </row>
    <row r="532" spans="2:30" x14ac:dyDescent="0.2">
      <c r="B532" s="137" t="str">
        <f>IF(O532="","",SUBTOTAL(3,$O$8:O532))</f>
        <v/>
      </c>
      <c r="C532" s="138"/>
      <c r="D532" s="139"/>
      <c r="E532" s="139"/>
      <c r="F532" s="139"/>
      <c r="G532" s="139"/>
      <c r="H532" s="87"/>
      <c r="I532" s="139"/>
      <c r="J532" s="169"/>
      <c r="K532" s="139" t="s">
        <v>705</v>
      </c>
      <c r="L532" s="139"/>
      <c r="M532" s="155"/>
      <c r="N532" s="155"/>
      <c r="O532" s="155"/>
      <c r="P532" s="155"/>
      <c r="Q532" s="155"/>
      <c r="R532" s="155"/>
      <c r="S532" s="155"/>
      <c r="T532" s="155"/>
      <c r="U532" s="155"/>
      <c r="V532" s="155"/>
      <c r="W532" s="189"/>
      <c r="X532" s="276"/>
      <c r="Y532" s="155"/>
      <c r="Z532" s="155"/>
      <c r="AA532" s="198"/>
      <c r="AB532" s="155">
        <f t="shared" si="19"/>
        <v>0</v>
      </c>
      <c r="AC532" s="155"/>
      <c r="AD532" s="139"/>
    </row>
    <row r="533" spans="2:30" x14ac:dyDescent="0.2">
      <c r="B533" s="137" t="str">
        <f>IF(O533="","",SUBTOTAL(3,$O$8:O533))</f>
        <v/>
      </c>
      <c r="C533" s="140"/>
      <c r="D533" s="141"/>
      <c r="E533" s="141"/>
      <c r="F533" s="141"/>
      <c r="G533" s="141"/>
      <c r="H533" s="87"/>
      <c r="I533" s="141"/>
      <c r="J533" s="169"/>
      <c r="K533" s="141" t="s">
        <v>706</v>
      </c>
      <c r="L533" s="141"/>
      <c r="M533" s="156"/>
      <c r="N533" s="156"/>
      <c r="O533" s="156"/>
      <c r="P533" s="156"/>
      <c r="Q533" s="156"/>
      <c r="R533" s="156"/>
      <c r="S533" s="156"/>
      <c r="T533" s="156"/>
      <c r="U533" s="156"/>
      <c r="V533" s="156"/>
      <c r="W533" s="190"/>
      <c r="X533" s="277"/>
      <c r="Y533" s="156"/>
      <c r="Z533" s="156"/>
      <c r="AA533" s="199"/>
      <c r="AB533" s="156">
        <f t="shared" si="19"/>
        <v>0</v>
      </c>
      <c r="AC533" s="156"/>
      <c r="AD533" s="141"/>
    </row>
    <row r="534" spans="2:30" ht="13.15" customHeight="1" x14ac:dyDescent="0.2">
      <c r="B534" s="137">
        <f>IF(O534="","",SUBTOTAL(3,$O$8:O534))</f>
        <v>173</v>
      </c>
      <c r="C534" s="135"/>
      <c r="D534" s="136" t="s">
        <v>236</v>
      </c>
      <c r="E534" s="136" t="s">
        <v>334</v>
      </c>
      <c r="F534" s="136" t="s">
        <v>334</v>
      </c>
      <c r="G534" s="136" t="s">
        <v>12</v>
      </c>
      <c r="H534" s="87"/>
      <c r="I534" s="136">
        <v>153</v>
      </c>
      <c r="J534" s="169" t="s">
        <v>387</v>
      </c>
      <c r="K534" s="136" t="s">
        <v>707</v>
      </c>
      <c r="L534" s="136"/>
      <c r="M534" s="154">
        <v>62100000</v>
      </c>
      <c r="N534" s="154">
        <f t="shared" si="20"/>
        <v>9501300000</v>
      </c>
      <c r="O534" s="154">
        <f>+'[2]TH lop 6'!$E$261</f>
        <v>64091999.999999993</v>
      </c>
      <c r="P534" s="154"/>
      <c r="Q534" s="154">
        <v>62100000</v>
      </c>
      <c r="R534" s="154">
        <f>+[4]L6!$I$502</f>
        <v>80500000</v>
      </c>
      <c r="S534" s="154"/>
      <c r="T534" s="154"/>
      <c r="U534" s="154"/>
      <c r="V534" s="154"/>
      <c r="W534" s="188"/>
      <c r="X534" s="275"/>
      <c r="Y534" s="154">
        <v>90000000</v>
      </c>
      <c r="Z534" s="154">
        <v>86940000</v>
      </c>
      <c r="AA534" s="197"/>
      <c r="AB534" s="154">
        <f t="shared" si="19"/>
        <v>62100000</v>
      </c>
      <c r="AC534" s="154">
        <f>AB534*I534</f>
        <v>9501300000</v>
      </c>
      <c r="AD534" s="136"/>
    </row>
    <row r="535" spans="2:30" ht="76.5" customHeight="1" x14ac:dyDescent="0.2">
      <c r="B535" s="137" t="str">
        <f>IF(O535="","",SUBTOTAL(3,$O$8:O535))</f>
        <v/>
      </c>
      <c r="C535" s="138"/>
      <c r="D535" s="139"/>
      <c r="E535" s="139"/>
      <c r="F535" s="139"/>
      <c r="G535" s="139"/>
      <c r="H535" s="87"/>
      <c r="I535" s="139"/>
      <c r="J535" s="169"/>
      <c r="K535" s="139" t="s">
        <v>708</v>
      </c>
      <c r="L535" s="139"/>
      <c r="M535" s="155"/>
      <c r="N535" s="155"/>
      <c r="O535" s="155"/>
      <c r="P535" s="155"/>
      <c r="Q535" s="155"/>
      <c r="R535" s="155"/>
      <c r="S535" s="155"/>
      <c r="T535" s="155"/>
      <c r="U535" s="155"/>
      <c r="V535" s="155"/>
      <c r="W535" s="189"/>
      <c r="X535" s="276"/>
      <c r="Y535" s="155"/>
      <c r="Z535" s="155"/>
      <c r="AA535" s="198"/>
      <c r="AB535" s="155">
        <f t="shared" si="19"/>
        <v>0</v>
      </c>
      <c r="AC535" s="155"/>
      <c r="AD535" s="139"/>
    </row>
    <row r="536" spans="2:30" ht="25.5" x14ac:dyDescent="0.2">
      <c r="B536" s="137" t="str">
        <f>IF(O536="","",SUBTOTAL(3,$O$8:O536))</f>
        <v/>
      </c>
      <c r="C536" s="138"/>
      <c r="D536" s="139"/>
      <c r="E536" s="139"/>
      <c r="F536" s="139"/>
      <c r="G536" s="139"/>
      <c r="H536" s="87"/>
      <c r="I536" s="139"/>
      <c r="J536" s="169"/>
      <c r="K536" s="139" t="s">
        <v>709</v>
      </c>
      <c r="L536" s="139"/>
      <c r="M536" s="155"/>
      <c r="N536" s="155"/>
      <c r="O536" s="155"/>
      <c r="P536" s="155"/>
      <c r="Q536" s="155"/>
      <c r="R536" s="155"/>
      <c r="S536" s="155"/>
      <c r="T536" s="155"/>
      <c r="U536" s="155"/>
      <c r="V536" s="155"/>
      <c r="W536" s="189"/>
      <c r="X536" s="276"/>
      <c r="Y536" s="155"/>
      <c r="Z536" s="155"/>
      <c r="AA536" s="198"/>
      <c r="AB536" s="155">
        <f t="shared" si="19"/>
        <v>0</v>
      </c>
      <c r="AC536" s="155"/>
      <c r="AD536" s="139"/>
    </row>
    <row r="537" spans="2:30" ht="51" x14ac:dyDescent="0.2">
      <c r="B537" s="137" t="str">
        <f>IF(O537="","",SUBTOTAL(3,$O$8:O537))</f>
        <v/>
      </c>
      <c r="C537" s="138"/>
      <c r="D537" s="139"/>
      <c r="E537" s="139"/>
      <c r="F537" s="139"/>
      <c r="G537" s="139"/>
      <c r="H537" s="87"/>
      <c r="I537" s="139"/>
      <c r="J537" s="169"/>
      <c r="K537" s="139" t="s">
        <v>710</v>
      </c>
      <c r="L537" s="139"/>
      <c r="M537" s="155"/>
      <c r="N537" s="155"/>
      <c r="O537" s="155"/>
      <c r="P537" s="155"/>
      <c r="Q537" s="155"/>
      <c r="R537" s="155"/>
      <c r="S537" s="155"/>
      <c r="T537" s="155"/>
      <c r="U537" s="155"/>
      <c r="V537" s="155"/>
      <c r="W537" s="189"/>
      <c r="X537" s="276"/>
      <c r="Y537" s="155"/>
      <c r="Z537" s="155"/>
      <c r="AA537" s="198"/>
      <c r="AB537" s="155">
        <f t="shared" si="19"/>
        <v>0</v>
      </c>
      <c r="AC537" s="155"/>
      <c r="AD537" s="139"/>
    </row>
    <row r="538" spans="2:30" x14ac:dyDescent="0.2">
      <c r="B538" s="137" t="str">
        <f>IF(O538="","",SUBTOTAL(3,$O$8:O538))</f>
        <v/>
      </c>
      <c r="C538" s="138"/>
      <c r="D538" s="139"/>
      <c r="E538" s="139"/>
      <c r="F538" s="139"/>
      <c r="G538" s="139"/>
      <c r="H538" s="87"/>
      <c r="I538" s="139"/>
      <c r="J538" s="169"/>
      <c r="K538" s="139" t="s">
        <v>711</v>
      </c>
      <c r="L538" s="139"/>
      <c r="M538" s="155"/>
      <c r="N538" s="155"/>
      <c r="O538" s="155"/>
      <c r="P538" s="155"/>
      <c r="Q538" s="155"/>
      <c r="R538" s="155"/>
      <c r="S538" s="155"/>
      <c r="T538" s="155"/>
      <c r="U538" s="155"/>
      <c r="V538" s="155"/>
      <c r="W538" s="189"/>
      <c r="X538" s="276"/>
      <c r="Y538" s="155"/>
      <c r="Z538" s="155"/>
      <c r="AA538" s="198"/>
      <c r="AB538" s="155">
        <f t="shared" si="19"/>
        <v>0</v>
      </c>
      <c r="AC538" s="155"/>
      <c r="AD538" s="139"/>
    </row>
    <row r="539" spans="2:30" x14ac:dyDescent="0.2">
      <c r="B539" s="137" t="str">
        <f>IF(O539="","",SUBTOTAL(3,$O$8:O539))</f>
        <v/>
      </c>
      <c r="C539" s="138"/>
      <c r="D539" s="139"/>
      <c r="E539" s="139"/>
      <c r="F539" s="139"/>
      <c r="G539" s="139"/>
      <c r="H539" s="87"/>
      <c r="I539" s="139"/>
      <c r="J539" s="169"/>
      <c r="K539" s="139" t="s">
        <v>712</v>
      </c>
      <c r="L539" s="139"/>
      <c r="M539" s="155"/>
      <c r="N539" s="155"/>
      <c r="O539" s="155"/>
      <c r="P539" s="155"/>
      <c r="Q539" s="155"/>
      <c r="R539" s="155"/>
      <c r="S539" s="155"/>
      <c r="T539" s="155"/>
      <c r="U539" s="155"/>
      <c r="V539" s="155"/>
      <c r="W539" s="189"/>
      <c r="X539" s="276"/>
      <c r="Y539" s="155"/>
      <c r="Z539" s="155"/>
      <c r="AA539" s="198"/>
      <c r="AB539" s="155">
        <f t="shared" si="19"/>
        <v>0</v>
      </c>
      <c r="AC539" s="155"/>
      <c r="AD539" s="139"/>
    </row>
    <row r="540" spans="2:30" ht="25.5" x14ac:dyDescent="0.2">
      <c r="B540" s="137" t="str">
        <f>IF(O540="","",SUBTOTAL(3,$O$8:O540))</f>
        <v/>
      </c>
      <c r="C540" s="138"/>
      <c r="D540" s="139"/>
      <c r="E540" s="139"/>
      <c r="F540" s="139"/>
      <c r="G540" s="139"/>
      <c r="H540" s="87"/>
      <c r="I540" s="139"/>
      <c r="J540" s="169"/>
      <c r="K540" s="139" t="s">
        <v>713</v>
      </c>
      <c r="L540" s="139"/>
      <c r="M540" s="155"/>
      <c r="N540" s="155"/>
      <c r="O540" s="155"/>
      <c r="P540" s="155"/>
      <c r="Q540" s="155"/>
      <c r="R540" s="155"/>
      <c r="S540" s="155"/>
      <c r="T540" s="155"/>
      <c r="U540" s="155"/>
      <c r="V540" s="155"/>
      <c r="W540" s="189"/>
      <c r="X540" s="276"/>
      <c r="Y540" s="155"/>
      <c r="Z540" s="155"/>
      <c r="AA540" s="198"/>
      <c r="AB540" s="155">
        <f t="shared" si="19"/>
        <v>0</v>
      </c>
      <c r="AC540" s="155"/>
      <c r="AD540" s="139"/>
    </row>
    <row r="541" spans="2:30" ht="25.5" x14ac:dyDescent="0.2">
      <c r="B541" s="137" t="str">
        <f>IF(O541="","",SUBTOTAL(3,$O$8:O541))</f>
        <v/>
      </c>
      <c r="C541" s="138"/>
      <c r="D541" s="139"/>
      <c r="E541" s="139"/>
      <c r="F541" s="139"/>
      <c r="G541" s="139"/>
      <c r="H541" s="87"/>
      <c r="I541" s="139"/>
      <c r="J541" s="169"/>
      <c r="K541" s="139" t="s">
        <v>714</v>
      </c>
      <c r="L541" s="139"/>
      <c r="M541" s="155"/>
      <c r="N541" s="155"/>
      <c r="O541" s="155"/>
      <c r="P541" s="155"/>
      <c r="Q541" s="155"/>
      <c r="R541" s="155"/>
      <c r="S541" s="155"/>
      <c r="T541" s="155"/>
      <c r="U541" s="155"/>
      <c r="V541" s="155"/>
      <c r="W541" s="189"/>
      <c r="X541" s="276"/>
      <c r="Y541" s="155"/>
      <c r="Z541" s="155"/>
      <c r="AA541" s="198"/>
      <c r="AB541" s="155">
        <f t="shared" si="19"/>
        <v>0</v>
      </c>
      <c r="AC541" s="155"/>
      <c r="AD541" s="139"/>
    </row>
    <row r="542" spans="2:30" ht="25.5" x14ac:dyDescent="0.2">
      <c r="B542" s="137" t="str">
        <f>IF(O542="","",SUBTOTAL(3,$O$8:O542))</f>
        <v/>
      </c>
      <c r="C542" s="138"/>
      <c r="D542" s="139"/>
      <c r="E542" s="139"/>
      <c r="F542" s="139"/>
      <c r="G542" s="139"/>
      <c r="H542" s="87"/>
      <c r="I542" s="139"/>
      <c r="J542" s="169"/>
      <c r="K542" s="139" t="s">
        <v>715</v>
      </c>
      <c r="L542" s="139"/>
      <c r="M542" s="155"/>
      <c r="N542" s="155"/>
      <c r="O542" s="155"/>
      <c r="P542" s="155"/>
      <c r="Q542" s="155"/>
      <c r="R542" s="155"/>
      <c r="S542" s="155"/>
      <c r="T542" s="155"/>
      <c r="U542" s="155"/>
      <c r="V542" s="155"/>
      <c r="W542" s="189"/>
      <c r="X542" s="276"/>
      <c r="Y542" s="155"/>
      <c r="Z542" s="155"/>
      <c r="AA542" s="198"/>
      <c r="AB542" s="155">
        <f t="shared" si="19"/>
        <v>0</v>
      </c>
      <c r="AC542" s="155"/>
      <c r="AD542" s="139"/>
    </row>
    <row r="543" spans="2:30" ht="25.5" x14ac:dyDescent="0.2">
      <c r="B543" s="137" t="str">
        <f>IF(O543="","",SUBTOTAL(3,$O$8:O543))</f>
        <v/>
      </c>
      <c r="C543" s="140"/>
      <c r="D543" s="141"/>
      <c r="E543" s="141"/>
      <c r="F543" s="141"/>
      <c r="G543" s="141"/>
      <c r="H543" s="87"/>
      <c r="I543" s="141"/>
      <c r="J543" s="169"/>
      <c r="K543" s="141" t="s">
        <v>716</v>
      </c>
      <c r="L543" s="141"/>
      <c r="M543" s="156"/>
      <c r="N543" s="156"/>
      <c r="O543" s="156"/>
      <c r="P543" s="156"/>
      <c r="Q543" s="156"/>
      <c r="R543" s="156"/>
      <c r="S543" s="156"/>
      <c r="T543" s="156"/>
      <c r="U543" s="156"/>
      <c r="V543" s="156"/>
      <c r="W543" s="190"/>
      <c r="X543" s="277"/>
      <c r="Y543" s="156"/>
      <c r="Z543" s="156"/>
      <c r="AA543" s="199"/>
      <c r="AB543" s="156">
        <f t="shared" si="19"/>
        <v>0</v>
      </c>
      <c r="AC543" s="156"/>
      <c r="AD543" s="141"/>
    </row>
    <row r="544" spans="2:30" ht="31.5" customHeight="1" x14ac:dyDescent="0.2">
      <c r="B544" s="137">
        <f>IF(O544="","",SUBTOTAL(3,$O$8:O544))</f>
        <v>174</v>
      </c>
      <c r="C544" s="135"/>
      <c r="D544" s="136" t="s">
        <v>237</v>
      </c>
      <c r="E544" s="136" t="s">
        <v>334</v>
      </c>
      <c r="F544" s="136" t="s">
        <v>334</v>
      </c>
      <c r="G544" s="136" t="s">
        <v>12</v>
      </c>
      <c r="H544" s="87"/>
      <c r="I544" s="136">
        <v>242</v>
      </c>
      <c r="J544" s="169" t="s">
        <v>387</v>
      </c>
      <c r="K544" s="136" t="s">
        <v>717</v>
      </c>
      <c r="L544" s="136"/>
      <c r="M544" s="154">
        <v>5400000</v>
      </c>
      <c r="N544" s="154">
        <f t="shared" si="20"/>
        <v>1306800000</v>
      </c>
      <c r="O544" s="154">
        <f>+'[2]TH lop 6'!$E$262</f>
        <v>7643999.9999999991</v>
      </c>
      <c r="P544" s="154"/>
      <c r="Q544" s="154">
        <v>5670000</v>
      </c>
      <c r="R544" s="154">
        <f>+[4]L6!$I$512</f>
        <v>5400000</v>
      </c>
      <c r="S544" s="154"/>
      <c r="T544" s="154"/>
      <c r="U544" s="154"/>
      <c r="V544" s="154"/>
      <c r="W544" s="188"/>
      <c r="X544" s="275"/>
      <c r="Y544" s="154">
        <v>6600000</v>
      </c>
      <c r="Z544" s="154">
        <v>4650000</v>
      </c>
      <c r="AA544" s="197"/>
      <c r="AB544" s="154">
        <f t="shared" si="19"/>
        <v>4650000</v>
      </c>
      <c r="AC544" s="154">
        <f>AB544*I544</f>
        <v>1125300000</v>
      </c>
      <c r="AD544" s="136"/>
    </row>
    <row r="545" spans="1:30" x14ac:dyDescent="0.2">
      <c r="B545" s="137" t="str">
        <f>IF(O545="","",SUBTOTAL(3,$O$8:O545))</f>
        <v/>
      </c>
      <c r="C545" s="138"/>
      <c r="D545" s="139"/>
      <c r="E545" s="139"/>
      <c r="F545" s="139"/>
      <c r="G545" s="139"/>
      <c r="H545" s="87"/>
      <c r="I545" s="139"/>
      <c r="J545" s="169"/>
      <c r="K545" s="139" t="s">
        <v>718</v>
      </c>
      <c r="L545" s="139"/>
      <c r="M545" s="155"/>
      <c r="N545" s="155"/>
      <c r="O545" s="155"/>
      <c r="P545" s="155"/>
      <c r="Q545" s="155"/>
      <c r="R545" s="155"/>
      <c r="S545" s="155"/>
      <c r="T545" s="155"/>
      <c r="U545" s="155"/>
      <c r="V545" s="155"/>
      <c r="W545" s="189"/>
      <c r="X545" s="276"/>
      <c r="Y545" s="155"/>
      <c r="Z545" s="155"/>
      <c r="AA545" s="198"/>
      <c r="AB545" s="155">
        <f t="shared" si="19"/>
        <v>0</v>
      </c>
      <c r="AC545" s="155"/>
      <c r="AD545" s="139"/>
    </row>
    <row r="546" spans="1:30" ht="51" x14ac:dyDescent="0.2">
      <c r="B546" s="137" t="str">
        <f>IF(O546="","",SUBTOTAL(3,$O$8:O546))</f>
        <v/>
      </c>
      <c r="C546" s="138"/>
      <c r="D546" s="139"/>
      <c r="E546" s="139"/>
      <c r="F546" s="139"/>
      <c r="G546" s="139"/>
      <c r="H546" s="87"/>
      <c r="I546" s="139"/>
      <c r="J546" s="169"/>
      <c r="K546" s="139" t="s">
        <v>719</v>
      </c>
      <c r="L546" s="139"/>
      <c r="M546" s="155"/>
      <c r="N546" s="155"/>
      <c r="O546" s="155"/>
      <c r="P546" s="155"/>
      <c r="Q546" s="155"/>
      <c r="R546" s="155"/>
      <c r="S546" s="155"/>
      <c r="T546" s="155"/>
      <c r="U546" s="155"/>
      <c r="V546" s="155"/>
      <c r="W546" s="189"/>
      <c r="X546" s="276"/>
      <c r="Y546" s="155"/>
      <c r="Z546" s="155"/>
      <c r="AA546" s="198"/>
      <c r="AB546" s="155">
        <f t="shared" si="19"/>
        <v>0</v>
      </c>
      <c r="AC546" s="155"/>
      <c r="AD546" s="139"/>
    </row>
    <row r="547" spans="1:30" x14ac:dyDescent="0.2">
      <c r="B547" s="137" t="str">
        <f>IF(O547="","",SUBTOTAL(3,$O$8:O547))</f>
        <v/>
      </c>
      <c r="C547" s="138"/>
      <c r="D547" s="139"/>
      <c r="E547" s="139"/>
      <c r="F547" s="139"/>
      <c r="G547" s="139"/>
      <c r="H547" s="87"/>
      <c r="I547" s="139"/>
      <c r="J547" s="169"/>
      <c r="K547" s="139" t="s">
        <v>720</v>
      </c>
      <c r="L547" s="139"/>
      <c r="M547" s="155"/>
      <c r="N547" s="155"/>
      <c r="O547" s="155"/>
      <c r="P547" s="155"/>
      <c r="Q547" s="155"/>
      <c r="R547" s="155"/>
      <c r="S547" s="155"/>
      <c r="T547" s="155"/>
      <c r="U547" s="155"/>
      <c r="V547" s="155"/>
      <c r="W547" s="189"/>
      <c r="X547" s="276"/>
      <c r="Y547" s="155"/>
      <c r="Z547" s="155"/>
      <c r="AA547" s="198"/>
      <c r="AB547" s="155">
        <f t="shared" si="19"/>
        <v>0</v>
      </c>
      <c r="AC547" s="155"/>
      <c r="AD547" s="139"/>
    </row>
    <row r="548" spans="1:30" x14ac:dyDescent="0.2">
      <c r="B548" s="137" t="str">
        <f>IF(O548="","",SUBTOTAL(3,$O$8:O548))</f>
        <v/>
      </c>
      <c r="C548" s="138"/>
      <c r="D548" s="139"/>
      <c r="E548" s="139"/>
      <c r="F548" s="139"/>
      <c r="G548" s="139"/>
      <c r="H548" s="87"/>
      <c r="I548" s="139"/>
      <c r="J548" s="169"/>
      <c r="K548" s="139" t="s">
        <v>721</v>
      </c>
      <c r="L548" s="139"/>
      <c r="M548" s="155"/>
      <c r="N548" s="155"/>
      <c r="O548" s="155"/>
      <c r="P548" s="155"/>
      <c r="Q548" s="155"/>
      <c r="R548" s="155"/>
      <c r="S548" s="155"/>
      <c r="T548" s="155"/>
      <c r="U548" s="155"/>
      <c r="V548" s="155"/>
      <c r="W548" s="189"/>
      <c r="X548" s="276"/>
      <c r="Y548" s="155"/>
      <c r="Z548" s="155"/>
      <c r="AA548" s="198"/>
      <c r="AB548" s="155">
        <f t="shared" si="19"/>
        <v>0</v>
      </c>
      <c r="AC548" s="155"/>
      <c r="AD548" s="139"/>
    </row>
    <row r="549" spans="1:30" ht="38.25" x14ac:dyDescent="0.2">
      <c r="B549" s="137" t="str">
        <f>IF(O549="","",SUBTOTAL(3,$O$8:O549))</f>
        <v/>
      </c>
      <c r="C549" s="138"/>
      <c r="D549" s="139"/>
      <c r="E549" s="139"/>
      <c r="F549" s="139"/>
      <c r="G549" s="139"/>
      <c r="H549" s="87"/>
      <c r="I549" s="139"/>
      <c r="J549" s="169"/>
      <c r="K549" s="139" t="s">
        <v>722</v>
      </c>
      <c r="L549" s="139"/>
      <c r="M549" s="155"/>
      <c r="N549" s="155"/>
      <c r="O549" s="155"/>
      <c r="P549" s="155"/>
      <c r="Q549" s="155"/>
      <c r="R549" s="155"/>
      <c r="S549" s="155"/>
      <c r="T549" s="155"/>
      <c r="U549" s="155"/>
      <c r="V549" s="155"/>
      <c r="W549" s="189"/>
      <c r="X549" s="276"/>
      <c r="Y549" s="155"/>
      <c r="Z549" s="155"/>
      <c r="AA549" s="198"/>
      <c r="AB549" s="155">
        <f t="shared" si="19"/>
        <v>0</v>
      </c>
      <c r="AC549" s="155"/>
      <c r="AD549" s="139"/>
    </row>
    <row r="550" spans="1:30" ht="38.25" x14ac:dyDescent="0.2">
      <c r="B550" s="137" t="str">
        <f>IF(O550="","",SUBTOTAL(3,$O$8:O550))</f>
        <v/>
      </c>
      <c r="C550" s="138"/>
      <c r="D550" s="139"/>
      <c r="E550" s="139"/>
      <c r="F550" s="139"/>
      <c r="G550" s="139"/>
      <c r="H550" s="87"/>
      <c r="I550" s="139"/>
      <c r="J550" s="169"/>
      <c r="K550" s="139" t="s">
        <v>723</v>
      </c>
      <c r="L550" s="139"/>
      <c r="M550" s="155"/>
      <c r="N550" s="155"/>
      <c r="O550" s="155"/>
      <c r="P550" s="155"/>
      <c r="Q550" s="155"/>
      <c r="R550" s="155"/>
      <c r="S550" s="155"/>
      <c r="T550" s="155"/>
      <c r="U550" s="155"/>
      <c r="V550" s="155"/>
      <c r="W550" s="189"/>
      <c r="X550" s="276"/>
      <c r="Y550" s="155"/>
      <c r="Z550" s="155"/>
      <c r="AA550" s="198"/>
      <c r="AB550" s="155">
        <f t="shared" si="19"/>
        <v>0</v>
      </c>
      <c r="AC550" s="155"/>
      <c r="AD550" s="139"/>
    </row>
    <row r="551" spans="1:30" ht="25.5" x14ac:dyDescent="0.2">
      <c r="B551" s="137" t="str">
        <f>IF(O551="","",SUBTOTAL(3,$O$8:O551))</f>
        <v/>
      </c>
      <c r="C551" s="138"/>
      <c r="D551" s="139"/>
      <c r="E551" s="139"/>
      <c r="F551" s="139"/>
      <c r="G551" s="139"/>
      <c r="H551" s="87"/>
      <c r="I551" s="139"/>
      <c r="J551" s="169"/>
      <c r="K551" s="139" t="s">
        <v>724</v>
      </c>
      <c r="L551" s="139"/>
      <c r="M551" s="155"/>
      <c r="N551" s="155"/>
      <c r="O551" s="155"/>
      <c r="P551" s="155"/>
      <c r="Q551" s="155"/>
      <c r="R551" s="155"/>
      <c r="S551" s="155"/>
      <c r="T551" s="155"/>
      <c r="U551" s="155"/>
      <c r="V551" s="155"/>
      <c r="W551" s="189"/>
      <c r="X551" s="276"/>
      <c r="Y551" s="155"/>
      <c r="Z551" s="155"/>
      <c r="AA551" s="198"/>
      <c r="AB551" s="155">
        <f t="shared" si="19"/>
        <v>0</v>
      </c>
      <c r="AC551" s="155"/>
      <c r="AD551" s="139"/>
    </row>
    <row r="552" spans="1:30" ht="25.5" x14ac:dyDescent="0.2">
      <c r="B552" s="137" t="str">
        <f>IF(O552="","",SUBTOTAL(3,$O$8:O552))</f>
        <v/>
      </c>
      <c r="C552" s="140"/>
      <c r="D552" s="141"/>
      <c r="E552" s="141"/>
      <c r="F552" s="141"/>
      <c r="G552" s="141"/>
      <c r="H552" s="87"/>
      <c r="I552" s="141"/>
      <c r="J552" s="169"/>
      <c r="K552" s="141" t="s">
        <v>725</v>
      </c>
      <c r="L552" s="141"/>
      <c r="M552" s="156"/>
      <c r="N552" s="156"/>
      <c r="O552" s="156"/>
      <c r="P552" s="156"/>
      <c r="Q552" s="156"/>
      <c r="R552" s="156"/>
      <c r="S552" s="156"/>
      <c r="T552" s="156"/>
      <c r="U552" s="156"/>
      <c r="V552" s="156"/>
      <c r="W552" s="190"/>
      <c r="X552" s="277"/>
      <c r="Y552" s="156"/>
      <c r="Z552" s="156"/>
      <c r="AA552" s="199"/>
      <c r="AB552" s="156">
        <f t="shared" si="19"/>
        <v>0</v>
      </c>
      <c r="AC552" s="156"/>
      <c r="AD552" s="141"/>
    </row>
    <row r="553" spans="1:30" x14ac:dyDescent="0.2">
      <c r="B553" s="137" t="str">
        <f>IF(O553="","",SUBTOTAL(3,$O$8:O553))</f>
        <v/>
      </c>
      <c r="C553" s="143" t="s">
        <v>44</v>
      </c>
      <c r="D553" s="144" t="s">
        <v>238</v>
      </c>
      <c r="E553" s="122"/>
      <c r="F553" s="122"/>
      <c r="G553" s="122"/>
      <c r="H553" s="87"/>
      <c r="I553" s="169"/>
      <c r="J553" s="169"/>
      <c r="K553" s="144"/>
      <c r="L553" s="144"/>
      <c r="M553" s="157"/>
      <c r="N553" s="157"/>
      <c r="O553" s="157"/>
      <c r="P553" s="157"/>
      <c r="Q553" s="157"/>
      <c r="R553" s="157"/>
      <c r="S553" s="157"/>
      <c r="T553" s="157"/>
      <c r="U553" s="157"/>
      <c r="V553" s="157"/>
      <c r="W553" s="191"/>
      <c r="X553" s="278"/>
      <c r="Y553" s="157"/>
      <c r="Z553" s="157"/>
      <c r="AA553" s="200"/>
      <c r="AB553" s="157">
        <f t="shared" si="19"/>
        <v>0</v>
      </c>
      <c r="AC553" s="157"/>
      <c r="AD553" s="144"/>
    </row>
    <row r="554" spans="1:30" s="214" customFormat="1" ht="25.5" x14ac:dyDescent="0.2">
      <c r="A554" s="208"/>
      <c r="B554" s="209">
        <f>IF(O554="","",SUBTOTAL(3,$O$8:O554))</f>
        <v>175</v>
      </c>
      <c r="C554" s="215"/>
      <c r="D554" s="216" t="s">
        <v>322</v>
      </c>
      <c r="E554" s="216" t="s">
        <v>334</v>
      </c>
      <c r="F554" s="216" t="s">
        <v>334</v>
      </c>
      <c r="G554" s="216" t="s">
        <v>12</v>
      </c>
      <c r="H554" s="144"/>
      <c r="I554" s="216">
        <v>143</v>
      </c>
      <c r="J554" s="122" t="s">
        <v>387</v>
      </c>
      <c r="K554" s="216" t="s">
        <v>347</v>
      </c>
      <c r="L554" s="216"/>
      <c r="M554" s="235">
        <v>16000000</v>
      </c>
      <c r="N554" s="235">
        <f t="shared" si="20"/>
        <v>2288000000</v>
      </c>
      <c r="O554" s="235">
        <f>+'[2]TH lop 6'!$E$264</f>
        <v>16000000</v>
      </c>
      <c r="P554" s="235"/>
      <c r="Q554" s="235"/>
      <c r="R554" s="235"/>
      <c r="S554" s="235"/>
      <c r="T554" s="235"/>
      <c r="U554" s="235"/>
      <c r="V554" s="235"/>
      <c r="W554" s="236"/>
      <c r="X554" s="280"/>
      <c r="Y554" s="235">
        <v>18200000</v>
      </c>
      <c r="Z554" s="235">
        <v>19880000</v>
      </c>
      <c r="AA554" s="419" t="s">
        <v>1275</v>
      </c>
      <c r="AB554" s="235"/>
      <c r="AC554" s="235">
        <f>AB554*I554</f>
        <v>0</v>
      </c>
      <c r="AD554" s="216" t="s">
        <v>1303</v>
      </c>
    </row>
    <row r="555" spans="1:30" s="214" customFormat="1" x14ac:dyDescent="0.2">
      <c r="A555" s="208"/>
      <c r="B555" s="209" t="str">
        <f>IF(O555="","",SUBTOTAL(3,$O$8:O555))</f>
        <v/>
      </c>
      <c r="C555" s="221"/>
      <c r="D555" s="222"/>
      <c r="E555" s="222"/>
      <c r="F555" s="222"/>
      <c r="G555" s="222"/>
      <c r="H555" s="144"/>
      <c r="I555" s="222"/>
      <c r="J555" s="122"/>
      <c r="K555" s="222" t="s">
        <v>348</v>
      </c>
      <c r="L555" s="222"/>
      <c r="M555" s="237"/>
      <c r="N555" s="237"/>
      <c r="O555" s="237"/>
      <c r="P555" s="237"/>
      <c r="Q555" s="237"/>
      <c r="R555" s="237"/>
      <c r="S555" s="237"/>
      <c r="T555" s="237"/>
      <c r="U555" s="237"/>
      <c r="V555" s="237"/>
      <c r="W555" s="238"/>
      <c r="X555" s="281"/>
      <c r="Y555" s="237"/>
      <c r="Z555" s="237"/>
      <c r="AA555" s="420"/>
      <c r="AB555" s="237">
        <f t="shared" ref="AB555:AB567" si="21">MIN(O555:Z555)</f>
        <v>0</v>
      </c>
      <c r="AC555" s="237"/>
      <c r="AD555" s="222"/>
    </row>
    <row r="556" spans="1:30" s="214" customFormat="1" x14ac:dyDescent="0.2">
      <c r="A556" s="208"/>
      <c r="B556" s="209" t="str">
        <f>IF(O556="","",SUBTOTAL(3,$O$8:O556))</f>
        <v/>
      </c>
      <c r="C556" s="221"/>
      <c r="D556" s="222"/>
      <c r="E556" s="222"/>
      <c r="F556" s="222"/>
      <c r="G556" s="222"/>
      <c r="H556" s="144"/>
      <c r="I556" s="222"/>
      <c r="J556" s="122"/>
      <c r="K556" s="222" t="s">
        <v>349</v>
      </c>
      <c r="L556" s="222"/>
      <c r="M556" s="237"/>
      <c r="N556" s="237"/>
      <c r="O556" s="237"/>
      <c r="P556" s="237"/>
      <c r="Q556" s="237"/>
      <c r="R556" s="237"/>
      <c r="S556" s="237"/>
      <c r="T556" s="237"/>
      <c r="U556" s="237"/>
      <c r="V556" s="237"/>
      <c r="W556" s="238"/>
      <c r="X556" s="281"/>
      <c r="Y556" s="237"/>
      <c r="Z556" s="237"/>
      <c r="AA556" s="420"/>
      <c r="AB556" s="237">
        <f t="shared" si="21"/>
        <v>0</v>
      </c>
      <c r="AC556" s="237"/>
      <c r="AD556" s="222"/>
    </row>
    <row r="557" spans="1:30" s="214" customFormat="1" x14ac:dyDescent="0.2">
      <c r="A557" s="208"/>
      <c r="B557" s="209" t="str">
        <f>IF(O557="","",SUBTOTAL(3,$O$8:O557))</f>
        <v/>
      </c>
      <c r="C557" s="221"/>
      <c r="D557" s="222"/>
      <c r="E557" s="222"/>
      <c r="F557" s="222"/>
      <c r="G557" s="222"/>
      <c r="H557" s="144"/>
      <c r="I557" s="222"/>
      <c r="J557" s="122"/>
      <c r="K557" s="222" t="s">
        <v>350</v>
      </c>
      <c r="L557" s="222"/>
      <c r="M557" s="237"/>
      <c r="N557" s="237"/>
      <c r="O557" s="237"/>
      <c r="P557" s="237"/>
      <c r="Q557" s="237"/>
      <c r="R557" s="237"/>
      <c r="S557" s="237"/>
      <c r="T557" s="237"/>
      <c r="U557" s="237"/>
      <c r="V557" s="237"/>
      <c r="W557" s="238"/>
      <c r="X557" s="281"/>
      <c r="Y557" s="237"/>
      <c r="Z557" s="237"/>
      <c r="AA557" s="420"/>
      <c r="AB557" s="237">
        <f t="shared" si="21"/>
        <v>0</v>
      </c>
      <c r="AC557" s="237"/>
      <c r="AD557" s="222"/>
    </row>
    <row r="558" spans="1:30" s="214" customFormat="1" x14ac:dyDescent="0.2">
      <c r="A558" s="208"/>
      <c r="B558" s="209" t="str">
        <f>IF(O558="","",SUBTOTAL(3,$O$8:O558))</f>
        <v/>
      </c>
      <c r="C558" s="221"/>
      <c r="D558" s="222"/>
      <c r="E558" s="222"/>
      <c r="F558" s="222"/>
      <c r="G558" s="222"/>
      <c r="H558" s="144"/>
      <c r="I558" s="222"/>
      <c r="J558" s="122"/>
      <c r="K558" s="222" t="s">
        <v>351</v>
      </c>
      <c r="L558" s="222"/>
      <c r="M558" s="237"/>
      <c r="N558" s="237"/>
      <c r="O558" s="237"/>
      <c r="P558" s="237"/>
      <c r="Q558" s="237"/>
      <c r="R558" s="237"/>
      <c r="S558" s="237"/>
      <c r="T558" s="237"/>
      <c r="U558" s="237"/>
      <c r="V558" s="237"/>
      <c r="W558" s="238"/>
      <c r="X558" s="281"/>
      <c r="Y558" s="237"/>
      <c r="Z558" s="237"/>
      <c r="AA558" s="420"/>
      <c r="AB558" s="237">
        <f t="shared" si="21"/>
        <v>0</v>
      </c>
      <c r="AC558" s="237"/>
      <c r="AD558" s="222"/>
    </row>
    <row r="559" spans="1:30" s="214" customFormat="1" x14ac:dyDescent="0.2">
      <c r="A559" s="208"/>
      <c r="B559" s="209" t="str">
        <f>IF(O559="","",SUBTOTAL(3,$O$8:O559))</f>
        <v/>
      </c>
      <c r="C559" s="221"/>
      <c r="D559" s="222"/>
      <c r="E559" s="222"/>
      <c r="F559" s="222"/>
      <c r="G559" s="222"/>
      <c r="H559" s="144"/>
      <c r="I559" s="222"/>
      <c r="J559" s="122"/>
      <c r="K559" s="222" t="s">
        <v>352</v>
      </c>
      <c r="L559" s="222"/>
      <c r="M559" s="237"/>
      <c r="N559" s="237"/>
      <c r="O559" s="237"/>
      <c r="P559" s="237"/>
      <c r="Q559" s="237"/>
      <c r="R559" s="237"/>
      <c r="S559" s="237"/>
      <c r="T559" s="237"/>
      <c r="U559" s="237"/>
      <c r="V559" s="237"/>
      <c r="W559" s="238"/>
      <c r="X559" s="281"/>
      <c r="Y559" s="237"/>
      <c r="Z559" s="237"/>
      <c r="AA559" s="420"/>
      <c r="AB559" s="237">
        <f t="shared" si="21"/>
        <v>0</v>
      </c>
      <c r="AC559" s="237"/>
      <c r="AD559" s="222"/>
    </row>
    <row r="560" spans="1:30" s="214" customFormat="1" ht="12.75" customHeight="1" x14ac:dyDescent="0.2">
      <c r="A560" s="208"/>
      <c r="B560" s="209" t="str">
        <f>IF(O560="","",SUBTOTAL(3,$O$8:O560))</f>
        <v/>
      </c>
      <c r="C560" s="221"/>
      <c r="D560" s="222"/>
      <c r="E560" s="222"/>
      <c r="F560" s="222"/>
      <c r="G560" s="222"/>
      <c r="H560" s="144"/>
      <c r="I560" s="222"/>
      <c r="J560" s="122"/>
      <c r="K560" s="222" t="s">
        <v>353</v>
      </c>
      <c r="L560" s="222"/>
      <c r="M560" s="237"/>
      <c r="N560" s="237"/>
      <c r="O560" s="237"/>
      <c r="P560" s="237"/>
      <c r="Q560" s="237"/>
      <c r="R560" s="237"/>
      <c r="S560" s="237"/>
      <c r="T560" s="237"/>
      <c r="U560" s="237"/>
      <c r="V560" s="237"/>
      <c r="W560" s="238"/>
      <c r="X560" s="281"/>
      <c r="Y560" s="237"/>
      <c r="Z560" s="237"/>
      <c r="AA560" s="420"/>
      <c r="AB560" s="237">
        <f t="shared" si="21"/>
        <v>0</v>
      </c>
      <c r="AC560" s="237"/>
      <c r="AD560" s="222"/>
    </row>
    <row r="561" spans="1:30" s="214" customFormat="1" ht="25.5" x14ac:dyDescent="0.2">
      <c r="A561" s="208"/>
      <c r="B561" s="209" t="str">
        <f>IF(O561="","",SUBTOTAL(3,$O$8:O561))</f>
        <v/>
      </c>
      <c r="C561" s="221"/>
      <c r="D561" s="222"/>
      <c r="E561" s="222"/>
      <c r="F561" s="222"/>
      <c r="G561" s="222"/>
      <c r="H561" s="144"/>
      <c r="I561" s="222"/>
      <c r="J561" s="122"/>
      <c r="K561" s="222" t="s">
        <v>354</v>
      </c>
      <c r="L561" s="222"/>
      <c r="M561" s="237"/>
      <c r="N561" s="237"/>
      <c r="O561" s="237"/>
      <c r="P561" s="237"/>
      <c r="Q561" s="237"/>
      <c r="R561" s="237"/>
      <c r="S561" s="237"/>
      <c r="T561" s="237"/>
      <c r="U561" s="237"/>
      <c r="V561" s="237"/>
      <c r="W561" s="238"/>
      <c r="X561" s="281"/>
      <c r="Y561" s="237"/>
      <c r="Z561" s="237"/>
      <c r="AA561" s="420"/>
      <c r="AB561" s="237">
        <f t="shared" si="21"/>
        <v>0</v>
      </c>
      <c r="AC561" s="237"/>
      <c r="AD561" s="222"/>
    </row>
    <row r="562" spans="1:30" s="214" customFormat="1" x14ac:dyDescent="0.2">
      <c r="A562" s="208"/>
      <c r="B562" s="209" t="str">
        <f>IF(O562="","",SUBTOTAL(3,$O$8:O562))</f>
        <v/>
      </c>
      <c r="C562" s="221"/>
      <c r="D562" s="222"/>
      <c r="E562" s="222"/>
      <c r="F562" s="222"/>
      <c r="G562" s="222"/>
      <c r="H562" s="144"/>
      <c r="I562" s="222"/>
      <c r="J562" s="122"/>
      <c r="K562" s="222" t="s">
        <v>355</v>
      </c>
      <c r="L562" s="222"/>
      <c r="M562" s="237"/>
      <c r="N562" s="237"/>
      <c r="O562" s="237"/>
      <c r="P562" s="237"/>
      <c r="Q562" s="237"/>
      <c r="R562" s="237"/>
      <c r="S562" s="237"/>
      <c r="T562" s="237"/>
      <c r="U562" s="237"/>
      <c r="V562" s="237"/>
      <c r="W562" s="238"/>
      <c r="X562" s="281"/>
      <c r="Y562" s="237"/>
      <c r="Z562" s="237"/>
      <c r="AA562" s="420"/>
      <c r="AB562" s="237">
        <f t="shared" si="21"/>
        <v>0</v>
      </c>
      <c r="AC562" s="237"/>
      <c r="AD562" s="222"/>
    </row>
    <row r="563" spans="1:30" s="214" customFormat="1" ht="25.5" x14ac:dyDescent="0.2">
      <c r="A563" s="208"/>
      <c r="B563" s="209" t="str">
        <f>IF(O563="","",SUBTOTAL(3,$O$8:O563))</f>
        <v/>
      </c>
      <c r="C563" s="227"/>
      <c r="D563" s="228"/>
      <c r="E563" s="228"/>
      <c r="F563" s="228"/>
      <c r="G563" s="228"/>
      <c r="H563" s="144"/>
      <c r="I563" s="228"/>
      <c r="J563" s="122"/>
      <c r="K563" s="228" t="s">
        <v>356</v>
      </c>
      <c r="L563" s="228"/>
      <c r="M563" s="239"/>
      <c r="N563" s="239"/>
      <c r="O563" s="239"/>
      <c r="P563" s="239"/>
      <c r="Q563" s="239"/>
      <c r="R563" s="239"/>
      <c r="S563" s="239"/>
      <c r="T563" s="239"/>
      <c r="U563" s="239"/>
      <c r="V563" s="239"/>
      <c r="W563" s="240"/>
      <c r="X563" s="282"/>
      <c r="Y563" s="239"/>
      <c r="Z563" s="239"/>
      <c r="AA563" s="421"/>
      <c r="AB563" s="239">
        <f t="shared" si="21"/>
        <v>0</v>
      </c>
      <c r="AC563" s="239"/>
      <c r="AD563" s="228"/>
    </row>
    <row r="564" spans="1:30" ht="13.15" customHeight="1" x14ac:dyDescent="0.2">
      <c r="B564" s="137">
        <f>IF(O564="","",SUBTOTAL(3,$O$8:O564))</f>
        <v>176</v>
      </c>
      <c r="C564" s="135"/>
      <c r="D564" s="136" t="s">
        <v>117</v>
      </c>
      <c r="E564" s="136" t="s">
        <v>334</v>
      </c>
      <c r="F564" s="136" t="s">
        <v>334</v>
      </c>
      <c r="G564" s="136" t="s">
        <v>12</v>
      </c>
      <c r="H564" s="87"/>
      <c r="I564" s="136">
        <v>457</v>
      </c>
      <c r="J564" s="169" t="s">
        <v>387</v>
      </c>
      <c r="K564" s="136" t="s">
        <v>726</v>
      </c>
      <c r="L564" s="136"/>
      <c r="M564" s="154">
        <v>1820000</v>
      </c>
      <c r="N564" s="154">
        <f t="shared" si="20"/>
        <v>831740000</v>
      </c>
      <c r="O564" s="154">
        <f>+'[2]TH lop 6'!$E$265</f>
        <v>2278500</v>
      </c>
      <c r="P564" s="154"/>
      <c r="Q564" s="154">
        <v>1820000</v>
      </c>
      <c r="R564" s="154"/>
      <c r="S564" s="154"/>
      <c r="T564" s="154"/>
      <c r="U564" s="154"/>
      <c r="V564" s="154"/>
      <c r="W564" s="188"/>
      <c r="X564" s="275"/>
      <c r="Y564" s="154">
        <v>1565000</v>
      </c>
      <c r="Z564" s="154">
        <v>2770200</v>
      </c>
      <c r="AA564" s="197"/>
      <c r="AB564" s="154">
        <f t="shared" si="21"/>
        <v>1565000</v>
      </c>
      <c r="AC564" s="154">
        <f>AB564*I564</f>
        <v>715205000</v>
      </c>
      <c r="AD564" s="136"/>
    </row>
    <row r="565" spans="1:30" x14ac:dyDescent="0.2">
      <c r="B565" s="137" t="str">
        <f>IF(O565="","",SUBTOTAL(3,$O$8:O565))</f>
        <v/>
      </c>
      <c r="C565" s="138"/>
      <c r="D565" s="139"/>
      <c r="E565" s="139"/>
      <c r="F565" s="139"/>
      <c r="G565" s="139"/>
      <c r="H565" s="87"/>
      <c r="I565" s="139"/>
      <c r="J565" s="169"/>
      <c r="K565" s="139" t="s">
        <v>727</v>
      </c>
      <c r="L565" s="139"/>
      <c r="M565" s="155"/>
      <c r="N565" s="155"/>
      <c r="O565" s="155"/>
      <c r="P565" s="155"/>
      <c r="Q565" s="155"/>
      <c r="R565" s="155"/>
      <c r="S565" s="155"/>
      <c r="T565" s="155"/>
      <c r="U565" s="155"/>
      <c r="V565" s="155"/>
      <c r="W565" s="189"/>
      <c r="X565" s="276"/>
      <c r="Y565" s="155"/>
      <c r="Z565" s="155"/>
      <c r="AA565" s="198"/>
      <c r="AB565" s="155">
        <f t="shared" si="21"/>
        <v>0</v>
      </c>
      <c r="AC565" s="155"/>
      <c r="AD565" s="139"/>
    </row>
    <row r="566" spans="1:30" x14ac:dyDescent="0.2">
      <c r="B566" s="137" t="str">
        <f>IF(O566="","",SUBTOTAL(3,$O$8:O566))</f>
        <v/>
      </c>
      <c r="C566" s="138"/>
      <c r="D566" s="139"/>
      <c r="E566" s="139"/>
      <c r="F566" s="139"/>
      <c r="G566" s="139"/>
      <c r="H566" s="87"/>
      <c r="I566" s="139"/>
      <c r="J566" s="169"/>
      <c r="K566" s="139" t="s">
        <v>728</v>
      </c>
      <c r="L566" s="139"/>
      <c r="M566" s="155"/>
      <c r="N566" s="155"/>
      <c r="O566" s="155"/>
      <c r="P566" s="155"/>
      <c r="Q566" s="155"/>
      <c r="R566" s="155"/>
      <c r="S566" s="155"/>
      <c r="T566" s="155"/>
      <c r="U566" s="155"/>
      <c r="V566" s="155"/>
      <c r="W566" s="189"/>
      <c r="X566" s="276"/>
      <c r="Y566" s="155"/>
      <c r="Z566" s="155"/>
      <c r="AA566" s="198"/>
      <c r="AB566" s="155">
        <f t="shared" si="21"/>
        <v>0</v>
      </c>
      <c r="AC566" s="155"/>
      <c r="AD566" s="139"/>
    </row>
    <row r="567" spans="1:30" ht="38.25" x14ac:dyDescent="0.2">
      <c r="B567" s="137" t="str">
        <f>IF(O567="","",SUBTOTAL(3,$O$8:O567))</f>
        <v/>
      </c>
      <c r="C567" s="140"/>
      <c r="D567" s="141"/>
      <c r="E567" s="141"/>
      <c r="F567" s="141"/>
      <c r="G567" s="141"/>
      <c r="H567" s="87"/>
      <c r="I567" s="141"/>
      <c r="J567" s="169"/>
      <c r="K567" s="141" t="s">
        <v>729</v>
      </c>
      <c r="L567" s="141"/>
      <c r="M567" s="156"/>
      <c r="N567" s="156"/>
      <c r="O567" s="156"/>
      <c r="P567" s="156"/>
      <c r="Q567" s="156"/>
      <c r="R567" s="156"/>
      <c r="S567" s="156"/>
      <c r="T567" s="156"/>
      <c r="U567" s="156"/>
      <c r="V567" s="156"/>
      <c r="W567" s="190"/>
      <c r="X567" s="277"/>
      <c r="Y567" s="156"/>
      <c r="Z567" s="156"/>
      <c r="AA567" s="199"/>
      <c r="AB567" s="156">
        <f t="shared" si="21"/>
        <v>0</v>
      </c>
      <c r="AC567" s="156"/>
      <c r="AD567" s="141"/>
    </row>
    <row r="568" spans="1:30" s="214" customFormat="1" ht="63.75" customHeight="1" x14ac:dyDescent="0.2">
      <c r="A568" s="208"/>
      <c r="B568" s="209">
        <f>IF(O568="","",SUBTOTAL(3,$O$8:O568))</f>
        <v>177</v>
      </c>
      <c r="C568" s="215"/>
      <c r="D568" s="216" t="s">
        <v>14</v>
      </c>
      <c r="E568" s="216" t="s">
        <v>334</v>
      </c>
      <c r="F568" s="216" t="s">
        <v>334</v>
      </c>
      <c r="G568" s="216" t="s">
        <v>12</v>
      </c>
      <c r="H568" s="144"/>
      <c r="I568" s="216">
        <v>131</v>
      </c>
      <c r="J568" s="241"/>
      <c r="K568" s="216" t="s">
        <v>357</v>
      </c>
      <c r="L568" s="216"/>
      <c r="M568" s="235">
        <v>18500000</v>
      </c>
      <c r="N568" s="235">
        <f t="shared" si="20"/>
        <v>2423500000</v>
      </c>
      <c r="O568" s="235">
        <f>+'[2]TH lop 6'!$E$266</f>
        <v>18500000</v>
      </c>
      <c r="P568" s="235"/>
      <c r="Q568" s="235"/>
      <c r="R568" s="235"/>
      <c r="S568" s="235"/>
      <c r="T568" s="235"/>
      <c r="U568" s="235"/>
      <c r="V568" s="235"/>
      <c r="W568" s="236"/>
      <c r="X568" s="280"/>
      <c r="Y568" s="235">
        <v>29000000</v>
      </c>
      <c r="Z568" s="235">
        <v>27500000</v>
      </c>
      <c r="AA568" s="242" t="s">
        <v>1276</v>
      </c>
      <c r="AB568" s="235"/>
      <c r="AC568" s="235">
        <f>AB568*I568</f>
        <v>0</v>
      </c>
      <c r="AD568" s="216" t="s">
        <v>1303</v>
      </c>
    </row>
    <row r="569" spans="1:30" s="214" customFormat="1" x14ac:dyDescent="0.2">
      <c r="A569" s="208"/>
      <c r="B569" s="209" t="str">
        <f>IF(O569="","",SUBTOTAL(3,$O$8:O569))</f>
        <v/>
      </c>
      <c r="C569" s="221"/>
      <c r="D569" s="222"/>
      <c r="E569" s="222"/>
      <c r="F569" s="222"/>
      <c r="G569" s="222"/>
      <c r="H569" s="144"/>
      <c r="I569" s="222"/>
      <c r="J569" s="241"/>
      <c r="K569" s="222" t="s">
        <v>358</v>
      </c>
      <c r="L569" s="222"/>
      <c r="M569" s="237"/>
      <c r="N569" s="237"/>
      <c r="O569" s="237"/>
      <c r="P569" s="237"/>
      <c r="Q569" s="237"/>
      <c r="R569" s="237"/>
      <c r="S569" s="237"/>
      <c r="T569" s="237"/>
      <c r="U569" s="237"/>
      <c r="V569" s="237"/>
      <c r="W569" s="238"/>
      <c r="X569" s="281"/>
      <c r="Y569" s="237"/>
      <c r="Z569" s="237"/>
      <c r="AA569" s="243"/>
      <c r="AB569" s="237">
        <f t="shared" ref="AB569:AB605" si="22">MIN(O569:Z569)</f>
        <v>0</v>
      </c>
      <c r="AC569" s="237"/>
      <c r="AD569" s="222"/>
    </row>
    <row r="570" spans="1:30" s="214" customFormat="1" x14ac:dyDescent="0.2">
      <c r="A570" s="208"/>
      <c r="B570" s="209" t="str">
        <f>IF(O570="","",SUBTOTAL(3,$O$8:O570))</f>
        <v/>
      </c>
      <c r="C570" s="221"/>
      <c r="D570" s="222"/>
      <c r="E570" s="222"/>
      <c r="F570" s="222"/>
      <c r="G570" s="222"/>
      <c r="H570" s="144"/>
      <c r="I570" s="222"/>
      <c r="J570" s="241"/>
      <c r="K570" s="222" t="s">
        <v>359</v>
      </c>
      <c r="L570" s="222"/>
      <c r="M570" s="237"/>
      <c r="N570" s="237"/>
      <c r="O570" s="237"/>
      <c r="P570" s="237"/>
      <c r="Q570" s="237"/>
      <c r="R570" s="237"/>
      <c r="S570" s="237"/>
      <c r="T570" s="237"/>
      <c r="U570" s="237"/>
      <c r="V570" s="237"/>
      <c r="W570" s="238"/>
      <c r="X570" s="281"/>
      <c r="Y570" s="237"/>
      <c r="Z570" s="237"/>
      <c r="AA570" s="243"/>
      <c r="AB570" s="237">
        <f t="shared" si="22"/>
        <v>0</v>
      </c>
      <c r="AC570" s="237"/>
      <c r="AD570" s="222"/>
    </row>
    <row r="571" spans="1:30" s="214" customFormat="1" x14ac:dyDescent="0.2">
      <c r="A571" s="208"/>
      <c r="B571" s="209" t="str">
        <f>IF(O571="","",SUBTOTAL(3,$O$8:O571))</f>
        <v/>
      </c>
      <c r="C571" s="221"/>
      <c r="D571" s="222"/>
      <c r="E571" s="222"/>
      <c r="F571" s="222"/>
      <c r="G571" s="222"/>
      <c r="H571" s="144"/>
      <c r="I571" s="222"/>
      <c r="J571" s="241"/>
      <c r="K571" s="222" t="s">
        <v>360</v>
      </c>
      <c r="L571" s="222"/>
      <c r="M571" s="237"/>
      <c r="N571" s="237"/>
      <c r="O571" s="237"/>
      <c r="P571" s="237"/>
      <c r="Q571" s="237"/>
      <c r="R571" s="237"/>
      <c r="S571" s="237"/>
      <c r="T571" s="237"/>
      <c r="U571" s="237"/>
      <c r="V571" s="237"/>
      <c r="W571" s="238"/>
      <c r="X571" s="281"/>
      <c r="Y571" s="237"/>
      <c r="Z571" s="237"/>
      <c r="AA571" s="243"/>
      <c r="AB571" s="237">
        <f t="shared" si="22"/>
        <v>0</v>
      </c>
      <c r="AC571" s="237"/>
      <c r="AD571" s="222"/>
    </row>
    <row r="572" spans="1:30" s="214" customFormat="1" x14ac:dyDescent="0.2">
      <c r="A572" s="208"/>
      <c r="B572" s="209" t="str">
        <f>IF(O572="","",SUBTOTAL(3,$O$8:O572))</f>
        <v/>
      </c>
      <c r="C572" s="221"/>
      <c r="D572" s="222"/>
      <c r="E572" s="222"/>
      <c r="F572" s="222"/>
      <c r="G572" s="222"/>
      <c r="H572" s="144"/>
      <c r="I572" s="222"/>
      <c r="J572" s="241"/>
      <c r="K572" s="222" t="s">
        <v>361</v>
      </c>
      <c r="L572" s="222"/>
      <c r="M572" s="237"/>
      <c r="N572" s="237"/>
      <c r="O572" s="237"/>
      <c r="P572" s="237"/>
      <c r="Q572" s="237"/>
      <c r="R572" s="237"/>
      <c r="S572" s="237"/>
      <c r="T572" s="237"/>
      <c r="U572" s="237"/>
      <c r="V572" s="237"/>
      <c r="W572" s="238"/>
      <c r="X572" s="281"/>
      <c r="Y572" s="237"/>
      <c r="Z572" s="237"/>
      <c r="AA572" s="243"/>
      <c r="AB572" s="237">
        <f t="shared" si="22"/>
        <v>0</v>
      </c>
      <c r="AC572" s="237"/>
      <c r="AD572" s="222"/>
    </row>
    <row r="573" spans="1:30" s="214" customFormat="1" x14ac:dyDescent="0.2">
      <c r="A573" s="208"/>
      <c r="B573" s="209" t="str">
        <f>IF(O573="","",SUBTOTAL(3,$O$8:O573))</f>
        <v/>
      </c>
      <c r="C573" s="227"/>
      <c r="D573" s="228"/>
      <c r="E573" s="228"/>
      <c r="F573" s="228"/>
      <c r="G573" s="228"/>
      <c r="H573" s="144"/>
      <c r="I573" s="228"/>
      <c r="J573" s="241"/>
      <c r="K573" s="228" t="s">
        <v>362</v>
      </c>
      <c r="L573" s="228"/>
      <c r="M573" s="239"/>
      <c r="N573" s="239"/>
      <c r="O573" s="239"/>
      <c r="P573" s="239"/>
      <c r="Q573" s="239"/>
      <c r="R573" s="239"/>
      <c r="S573" s="239"/>
      <c r="T573" s="239"/>
      <c r="U573" s="239"/>
      <c r="V573" s="239"/>
      <c r="W573" s="240"/>
      <c r="X573" s="282"/>
      <c r="Y573" s="239"/>
      <c r="Z573" s="239"/>
      <c r="AA573" s="244"/>
      <c r="AB573" s="239">
        <f t="shared" si="22"/>
        <v>0</v>
      </c>
      <c r="AC573" s="239"/>
      <c r="AD573" s="228"/>
    </row>
    <row r="574" spans="1:30" x14ac:dyDescent="0.2">
      <c r="B574" s="137" t="str">
        <f>IF(O574="","",SUBTOTAL(3,$O$8:O574))</f>
        <v/>
      </c>
      <c r="C574" s="143" t="s">
        <v>38</v>
      </c>
      <c r="D574" s="144" t="s">
        <v>39</v>
      </c>
      <c r="E574" s="122"/>
      <c r="F574" s="122"/>
      <c r="G574" s="122"/>
      <c r="H574" s="87"/>
      <c r="I574" s="169"/>
      <c r="J574" s="169"/>
      <c r="K574" s="144"/>
      <c r="L574" s="144"/>
      <c r="M574" s="157"/>
      <c r="N574" s="157"/>
      <c r="O574" s="157"/>
      <c r="P574" s="157"/>
      <c r="Q574" s="157"/>
      <c r="R574" s="157"/>
      <c r="S574" s="157"/>
      <c r="T574" s="157"/>
      <c r="U574" s="157"/>
      <c r="V574" s="157"/>
      <c r="W574" s="191"/>
      <c r="X574" s="278"/>
      <c r="Y574" s="157"/>
      <c r="Z574" s="157"/>
      <c r="AA574" s="200"/>
      <c r="AB574" s="157">
        <f t="shared" si="22"/>
        <v>0</v>
      </c>
      <c r="AC574" s="157"/>
      <c r="AD574" s="144"/>
    </row>
    <row r="575" spans="1:30" x14ac:dyDescent="0.2">
      <c r="B575" s="137" t="str">
        <f>IF(O575="","",SUBTOTAL(3,$O$8:O575))</f>
        <v/>
      </c>
      <c r="C575" s="143" t="s">
        <v>21</v>
      </c>
      <c r="D575" s="144" t="s">
        <v>46</v>
      </c>
      <c r="E575" s="122"/>
      <c r="F575" s="122"/>
      <c r="G575" s="122"/>
      <c r="H575" s="87"/>
      <c r="I575" s="169"/>
      <c r="J575" s="169"/>
      <c r="K575" s="144"/>
      <c r="L575" s="144"/>
      <c r="M575" s="157"/>
      <c r="N575" s="157"/>
      <c r="O575" s="157"/>
      <c r="P575" s="157"/>
      <c r="Q575" s="157"/>
      <c r="R575" s="157"/>
      <c r="S575" s="157"/>
      <c r="T575" s="157"/>
      <c r="U575" s="157"/>
      <c r="V575" s="157"/>
      <c r="W575" s="191"/>
      <c r="X575" s="278"/>
      <c r="Y575" s="157"/>
      <c r="Z575" s="157"/>
      <c r="AA575" s="200"/>
      <c r="AB575" s="157">
        <f t="shared" si="22"/>
        <v>0</v>
      </c>
      <c r="AC575" s="157"/>
      <c r="AD575" s="144"/>
    </row>
    <row r="576" spans="1:30" x14ac:dyDescent="0.2">
      <c r="B576" s="137" t="str">
        <f>IF(O576="","",SUBTOTAL(3,$O$8:O576))</f>
        <v/>
      </c>
      <c r="C576" s="143">
        <v>1</v>
      </c>
      <c r="D576" s="144" t="s">
        <v>239</v>
      </c>
      <c r="E576" s="122"/>
      <c r="F576" s="122"/>
      <c r="G576" s="122"/>
      <c r="H576" s="87"/>
      <c r="I576" s="169"/>
      <c r="J576" s="169"/>
      <c r="K576" s="144"/>
      <c r="L576" s="144"/>
      <c r="M576" s="157"/>
      <c r="N576" s="157"/>
      <c r="O576" s="157"/>
      <c r="P576" s="157"/>
      <c r="Q576" s="157"/>
      <c r="R576" s="157"/>
      <c r="S576" s="157"/>
      <c r="T576" s="157"/>
      <c r="U576" s="157"/>
      <c r="V576" s="157"/>
      <c r="W576" s="191"/>
      <c r="X576" s="278"/>
      <c r="Y576" s="157"/>
      <c r="Z576" s="157"/>
      <c r="AA576" s="200"/>
      <c r="AB576" s="157">
        <f t="shared" si="22"/>
        <v>0</v>
      </c>
      <c r="AC576" s="157"/>
      <c r="AD576" s="144"/>
    </row>
    <row r="577" spans="2:30" ht="25.5" x14ac:dyDescent="0.2">
      <c r="B577" s="137">
        <f>IF(O577="","",SUBTOTAL(3,$O$8:O577))</f>
        <v>178</v>
      </c>
      <c r="C577" s="142"/>
      <c r="D577" s="87" t="s">
        <v>240</v>
      </c>
      <c r="E577" s="169" t="s">
        <v>334</v>
      </c>
      <c r="F577" s="169"/>
      <c r="G577" s="169" t="s">
        <v>49</v>
      </c>
      <c r="H577" s="87"/>
      <c r="I577" s="169">
        <v>147</v>
      </c>
      <c r="J577" s="169" t="s">
        <v>387</v>
      </c>
      <c r="K577" s="87" t="s">
        <v>730</v>
      </c>
      <c r="L577" s="87"/>
      <c r="M577" s="158">
        <v>16905</v>
      </c>
      <c r="N577" s="158">
        <f t="shared" si="20"/>
        <v>2485035</v>
      </c>
      <c r="O577" s="158">
        <f>+'[2]TH lop 6'!$E$270</f>
        <v>16905</v>
      </c>
      <c r="P577" s="158">
        <f>'[3]Lớp 6'!$I$343</f>
        <v>27000</v>
      </c>
      <c r="Q577" s="158"/>
      <c r="R577" s="158">
        <f>+[4]L6!$I$529</f>
        <v>33400</v>
      </c>
      <c r="S577" s="158">
        <v>27000</v>
      </c>
      <c r="T577" s="158">
        <v>28000</v>
      </c>
      <c r="U577" s="158"/>
      <c r="V577" s="158"/>
      <c r="W577" s="192"/>
      <c r="X577" s="279"/>
      <c r="Y577" s="158">
        <v>33000</v>
      </c>
      <c r="Z577" s="158">
        <v>55800</v>
      </c>
      <c r="AA577" s="201"/>
      <c r="AB577" s="158">
        <f t="shared" si="22"/>
        <v>16905</v>
      </c>
      <c r="AC577" s="158">
        <f>AB577*I577</f>
        <v>2485035</v>
      </c>
      <c r="AD577" s="87"/>
    </row>
    <row r="578" spans="2:30" ht="12.75" customHeight="1" x14ac:dyDescent="0.2">
      <c r="B578" s="137">
        <f>IF(O578="","",SUBTOTAL(3,$O$8:O578))</f>
        <v>179</v>
      </c>
      <c r="C578" s="135"/>
      <c r="D578" s="136" t="s">
        <v>241</v>
      </c>
      <c r="E578" s="136" t="s">
        <v>334</v>
      </c>
      <c r="F578" s="136"/>
      <c r="G578" s="136" t="s">
        <v>49</v>
      </c>
      <c r="H578" s="87"/>
      <c r="I578" s="136">
        <v>148</v>
      </c>
      <c r="J578" s="169" t="s">
        <v>387</v>
      </c>
      <c r="K578" s="136" t="s">
        <v>731</v>
      </c>
      <c r="L578" s="136"/>
      <c r="M578" s="154">
        <v>16905</v>
      </c>
      <c r="N578" s="154">
        <f t="shared" si="20"/>
        <v>2501940</v>
      </c>
      <c r="O578" s="154">
        <f>+'[2]TH lop 6'!$E$271</f>
        <v>16905</v>
      </c>
      <c r="P578" s="154">
        <f>'[3]Lớp 6'!$I$345</f>
        <v>27000</v>
      </c>
      <c r="Q578" s="154"/>
      <c r="R578" s="154">
        <f>+[4]L6!$I$530</f>
        <v>33400</v>
      </c>
      <c r="S578" s="154">
        <v>27000</v>
      </c>
      <c r="T578" s="154">
        <v>28000</v>
      </c>
      <c r="U578" s="154"/>
      <c r="V578" s="154"/>
      <c r="W578" s="188"/>
      <c r="X578" s="275"/>
      <c r="Y578" s="154">
        <v>33000</v>
      </c>
      <c r="Z578" s="154">
        <v>55800</v>
      </c>
      <c r="AA578" s="197"/>
      <c r="AB578" s="154">
        <f t="shared" si="22"/>
        <v>16905</v>
      </c>
      <c r="AC578" s="154">
        <f>AB578*I578</f>
        <v>2501940</v>
      </c>
      <c r="AD578" s="136"/>
    </row>
    <row r="579" spans="2:30" x14ac:dyDescent="0.2">
      <c r="B579" s="137" t="str">
        <f>IF(O579="","",SUBTOTAL(3,$O$8:O579))</f>
        <v/>
      </c>
      <c r="C579" s="140"/>
      <c r="D579" s="141"/>
      <c r="E579" s="141"/>
      <c r="F579" s="141"/>
      <c r="G579" s="141"/>
      <c r="H579" s="87"/>
      <c r="I579" s="141"/>
      <c r="J579" s="169"/>
      <c r="K579" s="141"/>
      <c r="L579" s="141"/>
      <c r="M579" s="156"/>
      <c r="N579" s="156"/>
      <c r="O579" s="156"/>
      <c r="P579" s="156"/>
      <c r="Q579" s="156"/>
      <c r="R579" s="156"/>
      <c r="S579" s="156"/>
      <c r="T579" s="156"/>
      <c r="U579" s="156"/>
      <c r="V579" s="156"/>
      <c r="W579" s="190"/>
      <c r="X579" s="277"/>
      <c r="Y579" s="156"/>
      <c r="Z579" s="156"/>
      <c r="AA579" s="199"/>
      <c r="AB579" s="156">
        <f t="shared" si="22"/>
        <v>0</v>
      </c>
      <c r="AC579" s="156"/>
      <c r="AD579" s="141"/>
    </row>
    <row r="580" spans="2:30" ht="12.75" customHeight="1" x14ac:dyDescent="0.2">
      <c r="B580" s="137">
        <f>IF(O580="","",SUBTOTAL(3,$O$8:O580))</f>
        <v>180</v>
      </c>
      <c r="C580" s="135"/>
      <c r="D580" s="136" t="s">
        <v>242</v>
      </c>
      <c r="E580" s="136" t="s">
        <v>334</v>
      </c>
      <c r="F580" s="136"/>
      <c r="G580" s="136" t="s">
        <v>49</v>
      </c>
      <c r="H580" s="87"/>
      <c r="I580" s="136">
        <v>146</v>
      </c>
      <c r="J580" s="169" t="s">
        <v>387</v>
      </c>
      <c r="K580" s="136" t="s">
        <v>732</v>
      </c>
      <c r="L580" s="136"/>
      <c r="M580" s="154">
        <v>16905</v>
      </c>
      <c r="N580" s="154">
        <f t="shared" si="20"/>
        <v>2468130</v>
      </c>
      <c r="O580" s="154">
        <f>+'[2]TH lop 6'!$E$272</f>
        <v>16905</v>
      </c>
      <c r="P580" s="154">
        <f>'[3]Lớp 6'!$I$348</f>
        <v>27000</v>
      </c>
      <c r="Q580" s="154"/>
      <c r="R580" s="154">
        <f>+[4]L6!$I$532</f>
        <v>33400</v>
      </c>
      <c r="S580" s="154">
        <v>27000</v>
      </c>
      <c r="T580" s="154">
        <v>28000</v>
      </c>
      <c r="U580" s="154"/>
      <c r="V580" s="154"/>
      <c r="W580" s="188"/>
      <c r="X580" s="275"/>
      <c r="Y580" s="154">
        <v>33000</v>
      </c>
      <c r="Z580" s="154">
        <v>55800</v>
      </c>
      <c r="AA580" s="197"/>
      <c r="AB580" s="154">
        <f t="shared" si="22"/>
        <v>16905</v>
      </c>
      <c r="AC580" s="154">
        <f>AB580*I580</f>
        <v>2468130</v>
      </c>
      <c r="AD580" s="136"/>
    </row>
    <row r="581" spans="2:30" x14ac:dyDescent="0.2">
      <c r="B581" s="137" t="str">
        <f>IF(O581="","",SUBTOTAL(3,$O$8:O581))</f>
        <v/>
      </c>
      <c r="C581" s="140"/>
      <c r="D581" s="141"/>
      <c r="E581" s="141"/>
      <c r="F581" s="141"/>
      <c r="G581" s="141"/>
      <c r="H581" s="87"/>
      <c r="I581" s="141"/>
      <c r="J581" s="169"/>
      <c r="K581" s="141"/>
      <c r="L581" s="141"/>
      <c r="M581" s="156"/>
      <c r="N581" s="156"/>
      <c r="O581" s="156"/>
      <c r="P581" s="156"/>
      <c r="Q581" s="156"/>
      <c r="R581" s="156"/>
      <c r="S581" s="156"/>
      <c r="T581" s="156"/>
      <c r="U581" s="156"/>
      <c r="V581" s="156"/>
      <c r="W581" s="190"/>
      <c r="X581" s="277"/>
      <c r="Y581" s="156"/>
      <c r="Z581" s="156"/>
      <c r="AA581" s="199"/>
      <c r="AB581" s="156">
        <f t="shared" si="22"/>
        <v>0</v>
      </c>
      <c r="AC581" s="156"/>
      <c r="AD581" s="141"/>
    </row>
    <row r="582" spans="2:30" ht="12.75" customHeight="1" x14ac:dyDescent="0.2">
      <c r="B582" s="137">
        <f>IF(O582="","",SUBTOTAL(3,$O$8:O582))</f>
        <v>181</v>
      </c>
      <c r="C582" s="135"/>
      <c r="D582" s="136" t="s">
        <v>243</v>
      </c>
      <c r="E582" s="136" t="s">
        <v>334</v>
      </c>
      <c r="F582" s="136"/>
      <c r="G582" s="136" t="s">
        <v>49</v>
      </c>
      <c r="H582" s="87"/>
      <c r="I582" s="136">
        <v>164</v>
      </c>
      <c r="J582" s="169" t="s">
        <v>387</v>
      </c>
      <c r="K582" s="136" t="s">
        <v>733</v>
      </c>
      <c r="L582" s="136"/>
      <c r="M582" s="154">
        <v>16905</v>
      </c>
      <c r="N582" s="154">
        <f t="shared" si="20"/>
        <v>2772420</v>
      </c>
      <c r="O582" s="154">
        <f>+'[2]TH lop 6'!$E$273</f>
        <v>16905</v>
      </c>
      <c r="P582" s="154">
        <f>'[3]Lớp 6'!$I$351</f>
        <v>27000</v>
      </c>
      <c r="Q582" s="154"/>
      <c r="R582" s="154">
        <f>+[4]L6!$I$534</f>
        <v>33400</v>
      </c>
      <c r="S582" s="154">
        <v>27000</v>
      </c>
      <c r="T582" s="154">
        <v>28000</v>
      </c>
      <c r="U582" s="154"/>
      <c r="V582" s="154"/>
      <c r="W582" s="188"/>
      <c r="X582" s="275"/>
      <c r="Y582" s="154">
        <v>33000</v>
      </c>
      <c r="Z582" s="154">
        <v>55800</v>
      </c>
      <c r="AA582" s="197"/>
      <c r="AB582" s="154">
        <f t="shared" si="22"/>
        <v>16905</v>
      </c>
      <c r="AC582" s="154">
        <f>AB582*I582</f>
        <v>2772420</v>
      </c>
      <c r="AD582" s="136"/>
    </row>
    <row r="583" spans="2:30" x14ac:dyDescent="0.2">
      <c r="B583" s="137" t="str">
        <f>IF(O583="","",SUBTOTAL(3,$O$8:O583))</f>
        <v/>
      </c>
      <c r="C583" s="140"/>
      <c r="D583" s="141"/>
      <c r="E583" s="141"/>
      <c r="F583" s="141"/>
      <c r="G583" s="141"/>
      <c r="H583" s="87"/>
      <c r="I583" s="141"/>
      <c r="J583" s="169"/>
      <c r="K583" s="141"/>
      <c r="L583" s="141"/>
      <c r="M583" s="156"/>
      <c r="N583" s="156"/>
      <c r="O583" s="156"/>
      <c r="P583" s="156"/>
      <c r="Q583" s="156"/>
      <c r="R583" s="156"/>
      <c r="S583" s="156"/>
      <c r="T583" s="156"/>
      <c r="U583" s="156"/>
      <c r="V583" s="156"/>
      <c r="W583" s="190"/>
      <c r="X583" s="277"/>
      <c r="Y583" s="156"/>
      <c r="Z583" s="156"/>
      <c r="AA583" s="199"/>
      <c r="AB583" s="156">
        <f t="shared" si="22"/>
        <v>0</v>
      </c>
      <c r="AC583" s="156"/>
      <c r="AD583" s="141"/>
    </row>
    <row r="584" spans="2:30" ht="18" customHeight="1" x14ac:dyDescent="0.2">
      <c r="B584" s="137" t="str">
        <f>IF(O584="","",SUBTOTAL(3,$O$8:O584))</f>
        <v/>
      </c>
      <c r="C584" s="143">
        <v>2</v>
      </c>
      <c r="D584" s="144" t="s">
        <v>244</v>
      </c>
      <c r="E584" s="122"/>
      <c r="F584" s="122"/>
      <c r="G584" s="122"/>
      <c r="H584" s="87"/>
      <c r="I584" s="169"/>
      <c r="J584" s="169"/>
      <c r="K584" s="144"/>
      <c r="L584" s="144"/>
      <c r="M584" s="157"/>
      <c r="N584" s="157"/>
      <c r="O584" s="157"/>
      <c r="P584" s="157"/>
      <c r="Q584" s="157"/>
      <c r="R584" s="157"/>
      <c r="S584" s="157"/>
      <c r="T584" s="157"/>
      <c r="U584" s="157"/>
      <c r="V584" s="157"/>
      <c r="W584" s="191"/>
      <c r="X584" s="278"/>
      <c r="Y584" s="157"/>
      <c r="Z584" s="157"/>
      <c r="AA584" s="200"/>
      <c r="AB584" s="157">
        <f t="shared" si="22"/>
        <v>0</v>
      </c>
      <c r="AC584" s="157"/>
      <c r="AD584" s="144"/>
    </row>
    <row r="585" spans="2:30" ht="12.75" customHeight="1" x14ac:dyDescent="0.2">
      <c r="B585" s="137">
        <f>IF(O585="","",SUBTOTAL(3,$O$8:O585))</f>
        <v>182</v>
      </c>
      <c r="C585" s="135"/>
      <c r="D585" s="136" t="s">
        <v>245</v>
      </c>
      <c r="E585" s="136" t="s">
        <v>334</v>
      </c>
      <c r="F585" s="136"/>
      <c r="G585" s="136" t="s">
        <v>49</v>
      </c>
      <c r="H585" s="87"/>
      <c r="I585" s="136">
        <v>151</v>
      </c>
      <c r="J585" s="169" t="s">
        <v>387</v>
      </c>
      <c r="K585" s="136" t="s">
        <v>734</v>
      </c>
      <c r="L585" s="136"/>
      <c r="M585" s="154">
        <v>16905</v>
      </c>
      <c r="N585" s="154">
        <f t="shared" ref="N585:N643" si="23">I585*M585</f>
        <v>2552655</v>
      </c>
      <c r="O585" s="154">
        <f>+'[2]TH lop 6'!$E$275</f>
        <v>16905</v>
      </c>
      <c r="P585" s="154">
        <f>'[3]Lớp 6'!$I$355</f>
        <v>27000</v>
      </c>
      <c r="Q585" s="154"/>
      <c r="R585" s="154">
        <f>+[4]L6!$I$537</f>
        <v>33400</v>
      </c>
      <c r="S585" s="154">
        <v>27000</v>
      </c>
      <c r="T585" s="154">
        <v>28000</v>
      </c>
      <c r="U585" s="154"/>
      <c r="V585" s="154"/>
      <c r="W585" s="188"/>
      <c r="X585" s="275"/>
      <c r="Y585" s="154">
        <v>33000</v>
      </c>
      <c r="Z585" s="154">
        <v>55800</v>
      </c>
      <c r="AA585" s="197"/>
      <c r="AB585" s="154">
        <f t="shared" si="22"/>
        <v>16905</v>
      </c>
      <c r="AC585" s="154">
        <f>AB585*I585</f>
        <v>2552655</v>
      </c>
      <c r="AD585" s="136"/>
    </row>
    <row r="586" spans="2:30" ht="26.25" customHeight="1" x14ac:dyDescent="0.2">
      <c r="B586" s="137" t="str">
        <f>IF(O586="","",SUBTOTAL(3,$O$8:O586))</f>
        <v/>
      </c>
      <c r="C586" s="140"/>
      <c r="D586" s="141"/>
      <c r="E586" s="141"/>
      <c r="F586" s="141"/>
      <c r="G586" s="141"/>
      <c r="H586" s="87"/>
      <c r="I586" s="141"/>
      <c r="J586" s="169"/>
      <c r="K586" s="141"/>
      <c r="L586" s="141"/>
      <c r="M586" s="156"/>
      <c r="N586" s="156"/>
      <c r="O586" s="156"/>
      <c r="P586" s="156"/>
      <c r="Q586" s="156"/>
      <c r="R586" s="156"/>
      <c r="S586" s="156"/>
      <c r="T586" s="156"/>
      <c r="U586" s="156"/>
      <c r="V586" s="156"/>
      <c r="W586" s="190"/>
      <c r="X586" s="277"/>
      <c r="Y586" s="156"/>
      <c r="Z586" s="156"/>
      <c r="AA586" s="199"/>
      <c r="AB586" s="156">
        <f t="shared" si="22"/>
        <v>0</v>
      </c>
      <c r="AC586" s="156"/>
      <c r="AD586" s="141"/>
    </row>
    <row r="587" spans="2:30" ht="38.25" x14ac:dyDescent="0.2">
      <c r="B587" s="137">
        <f>IF(O587="","",SUBTOTAL(3,$O$8:O587))</f>
        <v>183</v>
      </c>
      <c r="C587" s="142"/>
      <c r="D587" s="87" t="s">
        <v>246</v>
      </c>
      <c r="E587" s="169" t="s">
        <v>334</v>
      </c>
      <c r="F587" s="169"/>
      <c r="G587" s="169" t="s">
        <v>49</v>
      </c>
      <c r="H587" s="87"/>
      <c r="I587" s="169">
        <v>156</v>
      </c>
      <c r="J587" s="169" t="s">
        <v>387</v>
      </c>
      <c r="K587" s="87" t="s">
        <v>735</v>
      </c>
      <c r="L587" s="87"/>
      <c r="M587" s="158">
        <v>16905</v>
      </c>
      <c r="N587" s="158">
        <f t="shared" si="23"/>
        <v>2637180</v>
      </c>
      <c r="O587" s="158">
        <f>+'[2]TH lop 6'!$E$276</f>
        <v>16905</v>
      </c>
      <c r="P587" s="158">
        <f>'[3]Lớp 6'!$I$358</f>
        <v>27000</v>
      </c>
      <c r="Q587" s="158"/>
      <c r="R587" s="158">
        <f>+[4]L6!$I$539</f>
        <v>33400</v>
      </c>
      <c r="S587" s="158">
        <v>27000</v>
      </c>
      <c r="T587" s="158">
        <v>28000</v>
      </c>
      <c r="U587" s="158"/>
      <c r="V587" s="158"/>
      <c r="W587" s="192"/>
      <c r="X587" s="279"/>
      <c r="Y587" s="158">
        <v>33000</v>
      </c>
      <c r="Z587" s="158">
        <v>55800</v>
      </c>
      <c r="AA587" s="201"/>
      <c r="AB587" s="158">
        <f t="shared" si="22"/>
        <v>16905</v>
      </c>
      <c r="AC587" s="158">
        <f>AB587*I587</f>
        <v>2637180</v>
      </c>
      <c r="AD587" s="87"/>
    </row>
    <row r="588" spans="2:30" ht="38.25" x14ac:dyDescent="0.2">
      <c r="B588" s="137">
        <f>IF(O588="","",SUBTOTAL(3,$O$8:O588))</f>
        <v>184</v>
      </c>
      <c r="C588" s="142"/>
      <c r="D588" s="87" t="s">
        <v>247</v>
      </c>
      <c r="E588" s="169" t="s">
        <v>334</v>
      </c>
      <c r="F588" s="169"/>
      <c r="G588" s="169" t="s">
        <v>49</v>
      </c>
      <c r="H588" s="87"/>
      <c r="I588" s="169">
        <v>158</v>
      </c>
      <c r="J588" s="169" t="s">
        <v>387</v>
      </c>
      <c r="K588" s="87" t="s">
        <v>736</v>
      </c>
      <c r="L588" s="87"/>
      <c r="M588" s="158">
        <v>16905</v>
      </c>
      <c r="N588" s="158">
        <f t="shared" si="23"/>
        <v>2670990</v>
      </c>
      <c r="O588" s="158">
        <f>+'[2]TH lop 6'!$E$277</f>
        <v>16905</v>
      </c>
      <c r="P588" s="158">
        <f>'[3]Lớp 6'!$I$360</f>
        <v>27000</v>
      </c>
      <c r="Q588" s="158"/>
      <c r="R588" s="158">
        <f>+[4]L6!$I$540</f>
        <v>33400</v>
      </c>
      <c r="S588" s="158">
        <v>27000</v>
      </c>
      <c r="T588" s="158">
        <v>28000</v>
      </c>
      <c r="U588" s="158"/>
      <c r="V588" s="158"/>
      <c r="W588" s="192"/>
      <c r="X588" s="279"/>
      <c r="Y588" s="158">
        <v>33000</v>
      </c>
      <c r="Z588" s="158">
        <v>55800</v>
      </c>
      <c r="AA588" s="201"/>
      <c r="AB588" s="158">
        <f t="shared" si="22"/>
        <v>16905</v>
      </c>
      <c r="AC588" s="158">
        <f>AB588*I588</f>
        <v>2670990</v>
      </c>
      <c r="AD588" s="87"/>
    </row>
    <row r="589" spans="2:30" x14ac:dyDescent="0.2">
      <c r="B589" s="137" t="str">
        <f>IF(O589="","",SUBTOTAL(3,$O$8:O589))</f>
        <v/>
      </c>
      <c r="C589" s="143">
        <v>3</v>
      </c>
      <c r="D589" s="144" t="s">
        <v>248</v>
      </c>
      <c r="E589" s="122"/>
      <c r="F589" s="122"/>
      <c r="G589" s="122"/>
      <c r="H589" s="87"/>
      <c r="I589" s="169"/>
      <c r="J589" s="169"/>
      <c r="K589" s="144"/>
      <c r="L589" s="144"/>
      <c r="M589" s="157"/>
      <c r="N589" s="157"/>
      <c r="O589" s="157"/>
      <c r="P589" s="157"/>
      <c r="Q589" s="157"/>
      <c r="R589" s="157"/>
      <c r="S589" s="157"/>
      <c r="T589" s="157"/>
      <c r="U589" s="157"/>
      <c r="V589" s="157"/>
      <c r="W589" s="191"/>
      <c r="X589" s="278"/>
      <c r="Y589" s="157"/>
      <c r="Z589" s="157"/>
      <c r="AA589" s="200"/>
      <c r="AB589" s="157">
        <f t="shared" si="22"/>
        <v>0</v>
      </c>
      <c r="AC589" s="157"/>
      <c r="AD589" s="144"/>
    </row>
    <row r="590" spans="2:30" ht="12.75" customHeight="1" x14ac:dyDescent="0.2">
      <c r="B590" s="137">
        <f>IF(O590="","",SUBTOTAL(3,$O$8:O590))</f>
        <v>185</v>
      </c>
      <c r="C590" s="135"/>
      <c r="D590" s="136" t="s">
        <v>249</v>
      </c>
      <c r="E590" s="136" t="s">
        <v>334</v>
      </c>
      <c r="F590" s="136"/>
      <c r="G590" s="136" t="s">
        <v>49</v>
      </c>
      <c r="H590" s="87"/>
      <c r="I590" s="136">
        <v>163</v>
      </c>
      <c r="J590" s="169" t="s">
        <v>387</v>
      </c>
      <c r="K590" s="136" t="s">
        <v>737</v>
      </c>
      <c r="L590" s="136"/>
      <c r="M590" s="154">
        <v>16905</v>
      </c>
      <c r="N590" s="154">
        <f t="shared" si="23"/>
        <v>2755515</v>
      </c>
      <c r="O590" s="154">
        <f>+'[2]TH lop 6'!$E$279</f>
        <v>16905</v>
      </c>
      <c r="P590" s="154">
        <f>'[3]Lớp 6'!$I$363</f>
        <v>27000</v>
      </c>
      <c r="Q590" s="154"/>
      <c r="R590" s="154">
        <f>+[4]L6!$I$542</f>
        <v>33400</v>
      </c>
      <c r="S590" s="154">
        <v>27000</v>
      </c>
      <c r="T590" s="154">
        <v>28000</v>
      </c>
      <c r="U590" s="154"/>
      <c r="V590" s="154"/>
      <c r="W590" s="188"/>
      <c r="X590" s="275"/>
      <c r="Y590" s="154">
        <v>33000</v>
      </c>
      <c r="Z590" s="154">
        <v>55800</v>
      </c>
      <c r="AA590" s="197"/>
      <c r="AB590" s="154">
        <f t="shared" si="22"/>
        <v>16905</v>
      </c>
      <c r="AC590" s="154">
        <f>AB590*I590</f>
        <v>2755515</v>
      </c>
      <c r="AD590" s="136"/>
    </row>
    <row r="591" spans="2:30" x14ac:dyDescent="0.2">
      <c r="B591" s="137" t="str">
        <f>IF(O591="","",SUBTOTAL(3,$O$8:O591))</f>
        <v/>
      </c>
      <c r="C591" s="140"/>
      <c r="D591" s="141"/>
      <c r="E591" s="141"/>
      <c r="F591" s="141"/>
      <c r="G591" s="141"/>
      <c r="H591" s="87"/>
      <c r="I591" s="141"/>
      <c r="J591" s="169"/>
      <c r="K591" s="141"/>
      <c r="L591" s="141"/>
      <c r="M591" s="156"/>
      <c r="N591" s="156"/>
      <c r="O591" s="156"/>
      <c r="P591" s="156"/>
      <c r="Q591" s="156"/>
      <c r="R591" s="156"/>
      <c r="S591" s="156"/>
      <c r="T591" s="156"/>
      <c r="U591" s="156"/>
      <c r="V591" s="156"/>
      <c r="W591" s="190"/>
      <c r="X591" s="277"/>
      <c r="Y591" s="156"/>
      <c r="Z591" s="156"/>
      <c r="AA591" s="199"/>
      <c r="AB591" s="156">
        <f t="shared" si="22"/>
        <v>0</v>
      </c>
      <c r="AC591" s="156"/>
      <c r="AD591" s="141"/>
    </row>
    <row r="592" spans="2:30" ht="38.25" x14ac:dyDescent="0.2">
      <c r="B592" s="137">
        <f>IF(O592="","",SUBTOTAL(3,$O$8:O592))</f>
        <v>186</v>
      </c>
      <c r="C592" s="142"/>
      <c r="D592" s="87" t="s">
        <v>250</v>
      </c>
      <c r="E592" s="169" t="s">
        <v>334</v>
      </c>
      <c r="F592" s="169"/>
      <c r="G592" s="169" t="s">
        <v>49</v>
      </c>
      <c r="H592" s="87"/>
      <c r="I592" s="169">
        <v>162</v>
      </c>
      <c r="J592" s="169" t="s">
        <v>387</v>
      </c>
      <c r="K592" s="87" t="s">
        <v>738</v>
      </c>
      <c r="L592" s="87"/>
      <c r="M592" s="158">
        <v>16905</v>
      </c>
      <c r="N592" s="158">
        <f t="shared" si="23"/>
        <v>2738610</v>
      </c>
      <c r="O592" s="158">
        <f>+'[2]TH lop 6'!$E$280</f>
        <v>16905</v>
      </c>
      <c r="P592" s="158">
        <f>'[3]Lớp 6'!$I$366</f>
        <v>27000</v>
      </c>
      <c r="Q592" s="158"/>
      <c r="R592" s="158">
        <f>+[4]L6!$I$544</f>
        <v>33400</v>
      </c>
      <c r="S592" s="158">
        <v>27000</v>
      </c>
      <c r="T592" s="158">
        <v>28000</v>
      </c>
      <c r="U592" s="158"/>
      <c r="V592" s="158"/>
      <c r="W592" s="192"/>
      <c r="X592" s="279"/>
      <c r="Y592" s="158">
        <v>33000</v>
      </c>
      <c r="Z592" s="158">
        <v>55800</v>
      </c>
      <c r="AA592" s="201"/>
      <c r="AB592" s="158">
        <f t="shared" si="22"/>
        <v>16905</v>
      </c>
      <c r="AC592" s="158">
        <f>AB592*I592</f>
        <v>2738610</v>
      </c>
      <c r="AD592" s="87"/>
    </row>
    <row r="593" spans="1:30" ht="25.5" x14ac:dyDescent="0.2">
      <c r="B593" s="137">
        <f>IF(O593="","",SUBTOTAL(3,$O$8:O593))</f>
        <v>187</v>
      </c>
      <c r="C593" s="142"/>
      <c r="D593" s="87" t="s">
        <v>251</v>
      </c>
      <c r="E593" s="169" t="s">
        <v>334</v>
      </c>
      <c r="F593" s="169"/>
      <c r="G593" s="169" t="s">
        <v>49</v>
      </c>
      <c r="H593" s="87"/>
      <c r="I593" s="169">
        <v>162</v>
      </c>
      <c r="J593" s="169" t="s">
        <v>387</v>
      </c>
      <c r="K593" s="87" t="s">
        <v>739</v>
      </c>
      <c r="L593" s="87"/>
      <c r="M593" s="158">
        <v>16905</v>
      </c>
      <c r="N593" s="158">
        <f t="shared" si="23"/>
        <v>2738610</v>
      </c>
      <c r="O593" s="158">
        <f>+'[2]TH lop 6'!$E$281</f>
        <v>16905</v>
      </c>
      <c r="P593" s="158">
        <f>'[3]Lớp 6'!$I$368</f>
        <v>27000</v>
      </c>
      <c r="Q593" s="158"/>
      <c r="R593" s="158">
        <f>+[4]L6!$I$545</f>
        <v>33400</v>
      </c>
      <c r="S593" s="158">
        <v>27000</v>
      </c>
      <c r="T593" s="158">
        <v>28000</v>
      </c>
      <c r="U593" s="158"/>
      <c r="V593" s="158"/>
      <c r="W593" s="192"/>
      <c r="X593" s="279"/>
      <c r="Y593" s="158">
        <v>33000</v>
      </c>
      <c r="Z593" s="158">
        <v>55800</v>
      </c>
      <c r="AA593" s="201"/>
      <c r="AB593" s="158">
        <f t="shared" si="22"/>
        <v>16905</v>
      </c>
      <c r="AC593" s="158">
        <f>AB593*I593</f>
        <v>2738610</v>
      </c>
      <c r="AD593" s="87"/>
    </row>
    <row r="594" spans="1:30" x14ac:dyDescent="0.2">
      <c r="B594" s="137" t="str">
        <f>IF(O594="","",SUBTOTAL(3,$O$8:O594))</f>
        <v/>
      </c>
      <c r="C594" s="143">
        <v>4</v>
      </c>
      <c r="D594" s="144" t="s">
        <v>252</v>
      </c>
      <c r="E594" s="122"/>
      <c r="F594" s="122"/>
      <c r="G594" s="122"/>
      <c r="H594" s="87"/>
      <c r="I594" s="169"/>
      <c r="J594" s="169"/>
      <c r="K594" s="144"/>
      <c r="L594" s="144"/>
      <c r="M594" s="157"/>
      <c r="N594" s="157"/>
      <c r="O594" s="157"/>
      <c r="P594" s="157"/>
      <c r="Q594" s="157"/>
      <c r="R594" s="157"/>
      <c r="S594" s="157"/>
      <c r="T594" s="157"/>
      <c r="U594" s="157"/>
      <c r="V594" s="157"/>
      <c r="W594" s="191"/>
      <c r="X594" s="278"/>
      <c r="Y594" s="157"/>
      <c r="Z594" s="157"/>
      <c r="AA594" s="200"/>
      <c r="AB594" s="157">
        <f t="shared" si="22"/>
        <v>0</v>
      </c>
      <c r="AC594" s="157"/>
      <c r="AD594" s="144"/>
    </row>
    <row r="595" spans="1:30" ht="12.75" customHeight="1" x14ac:dyDescent="0.2">
      <c r="B595" s="137">
        <f>IF(O595="","",SUBTOTAL(3,$O$8:O595))</f>
        <v>188</v>
      </c>
      <c r="C595" s="135"/>
      <c r="D595" s="136" t="s">
        <v>253</v>
      </c>
      <c r="E595" s="136" t="s">
        <v>334</v>
      </c>
      <c r="F595" s="136"/>
      <c r="G595" s="136" t="s">
        <v>49</v>
      </c>
      <c r="H595" s="87"/>
      <c r="I595" s="136">
        <v>143</v>
      </c>
      <c r="J595" s="169" t="s">
        <v>387</v>
      </c>
      <c r="K595" s="136" t="s">
        <v>740</v>
      </c>
      <c r="L595" s="136"/>
      <c r="M595" s="154">
        <v>16905</v>
      </c>
      <c r="N595" s="154">
        <f t="shared" si="23"/>
        <v>2417415</v>
      </c>
      <c r="O595" s="154">
        <f>+'[2]TH lop 6'!$E$283</f>
        <v>16905</v>
      </c>
      <c r="P595" s="154">
        <f>'[3]Lớp 6'!$I$371</f>
        <v>27500</v>
      </c>
      <c r="Q595" s="154"/>
      <c r="R595" s="154">
        <f>+[4]L6!$I$547</f>
        <v>33500</v>
      </c>
      <c r="S595" s="154">
        <v>27000</v>
      </c>
      <c r="T595" s="154">
        <v>28000</v>
      </c>
      <c r="U595" s="154"/>
      <c r="V595" s="154"/>
      <c r="W595" s="188"/>
      <c r="X595" s="275"/>
      <c r="Y595" s="154">
        <v>33000</v>
      </c>
      <c r="Z595" s="154">
        <v>55800</v>
      </c>
      <c r="AA595" s="197"/>
      <c r="AB595" s="154">
        <f t="shared" si="22"/>
        <v>16905</v>
      </c>
      <c r="AC595" s="154">
        <f>AB595*I595</f>
        <v>2417415</v>
      </c>
      <c r="AD595" s="136"/>
    </row>
    <row r="596" spans="1:30" x14ac:dyDescent="0.2">
      <c r="B596" s="137"/>
      <c r="C596" s="140"/>
      <c r="D596" s="141"/>
      <c r="E596" s="141"/>
      <c r="F596" s="141"/>
      <c r="G596" s="141"/>
      <c r="H596" s="87"/>
      <c r="I596" s="141"/>
      <c r="J596" s="169"/>
      <c r="K596" s="141"/>
      <c r="L596" s="141"/>
      <c r="M596" s="156">
        <v>16905</v>
      </c>
      <c r="N596" s="156">
        <f t="shared" si="23"/>
        <v>0</v>
      </c>
      <c r="O596" s="156">
        <f>+'[2]TH lop 6'!$E$284</f>
        <v>16905</v>
      </c>
      <c r="P596" s="156"/>
      <c r="Q596" s="156"/>
      <c r="R596" s="156"/>
      <c r="S596" s="156"/>
      <c r="T596" s="156"/>
      <c r="U596" s="156"/>
      <c r="V596" s="156"/>
      <c r="W596" s="190"/>
      <c r="X596" s="277"/>
      <c r="Y596" s="156"/>
      <c r="Z596" s="156"/>
      <c r="AA596" s="199"/>
      <c r="AB596" s="156">
        <f t="shared" si="22"/>
        <v>16905</v>
      </c>
      <c r="AC596" s="156">
        <f>AB596*I596</f>
        <v>0</v>
      </c>
      <c r="AD596" s="141"/>
    </row>
    <row r="597" spans="1:30" ht="12.75" customHeight="1" x14ac:dyDescent="0.2">
      <c r="B597" s="137">
        <v>189</v>
      </c>
      <c r="C597" s="135"/>
      <c r="D597" s="136" t="s">
        <v>254</v>
      </c>
      <c r="E597" s="136" t="s">
        <v>334</v>
      </c>
      <c r="F597" s="136"/>
      <c r="G597" s="136" t="s">
        <v>49</v>
      </c>
      <c r="H597" s="87"/>
      <c r="I597" s="136">
        <v>143</v>
      </c>
      <c r="J597" s="169" t="s">
        <v>387</v>
      </c>
      <c r="K597" s="136" t="s">
        <v>741</v>
      </c>
      <c r="L597" s="136"/>
      <c r="M597" s="154">
        <v>27500</v>
      </c>
      <c r="N597" s="154">
        <f t="shared" si="23"/>
        <v>3932500</v>
      </c>
      <c r="O597" s="154"/>
      <c r="P597" s="154">
        <f>'[3]Lớp 6'!$I$374</f>
        <v>27500</v>
      </c>
      <c r="Q597" s="154"/>
      <c r="R597" s="154">
        <f>+[4]L6!$I$549</f>
        <v>33500</v>
      </c>
      <c r="S597" s="154">
        <v>27000</v>
      </c>
      <c r="T597" s="154">
        <v>28000</v>
      </c>
      <c r="U597" s="154"/>
      <c r="V597" s="154"/>
      <c r="W597" s="188"/>
      <c r="X597" s="275"/>
      <c r="Y597" s="154">
        <v>33000</v>
      </c>
      <c r="Z597" s="154">
        <v>55800</v>
      </c>
      <c r="AA597" s="197"/>
      <c r="AB597" s="154">
        <f t="shared" si="22"/>
        <v>27000</v>
      </c>
      <c r="AC597" s="154">
        <f>AB597*I597</f>
        <v>3861000</v>
      </c>
      <c r="AD597" s="136"/>
    </row>
    <row r="598" spans="1:30" x14ac:dyDescent="0.2">
      <c r="B598" s="137" t="str">
        <f>IF(O598="","",SUBTOTAL(3,$O$8:O598))</f>
        <v/>
      </c>
      <c r="C598" s="140"/>
      <c r="D598" s="141"/>
      <c r="E598" s="141"/>
      <c r="F598" s="141"/>
      <c r="G598" s="141"/>
      <c r="H598" s="87"/>
      <c r="I598" s="141"/>
      <c r="J598" s="169"/>
      <c r="K598" s="141"/>
      <c r="L598" s="141"/>
      <c r="M598" s="156"/>
      <c r="N598" s="156"/>
      <c r="O598" s="156"/>
      <c r="P598" s="156"/>
      <c r="Q598" s="156"/>
      <c r="R598" s="156"/>
      <c r="S598" s="156"/>
      <c r="T598" s="156"/>
      <c r="U598" s="156"/>
      <c r="V598" s="156"/>
      <c r="W598" s="190"/>
      <c r="X598" s="277"/>
      <c r="Y598" s="156"/>
      <c r="Z598" s="156"/>
      <c r="AA598" s="199"/>
      <c r="AB598" s="156">
        <f t="shared" si="22"/>
        <v>0</v>
      </c>
      <c r="AC598" s="156"/>
      <c r="AD598" s="141"/>
    </row>
    <row r="599" spans="1:30" ht="12.75" customHeight="1" x14ac:dyDescent="0.2">
      <c r="B599" s="137">
        <f>IF(O599="","",SUBTOTAL(3,$O$8:O599))</f>
        <v>190</v>
      </c>
      <c r="C599" s="135"/>
      <c r="D599" s="136" t="s">
        <v>255</v>
      </c>
      <c r="E599" s="136" t="s">
        <v>334</v>
      </c>
      <c r="F599" s="136"/>
      <c r="G599" s="136" t="s">
        <v>49</v>
      </c>
      <c r="H599" s="87"/>
      <c r="I599" s="136">
        <v>158</v>
      </c>
      <c r="J599" s="169" t="s">
        <v>387</v>
      </c>
      <c r="K599" s="136" t="s">
        <v>742</v>
      </c>
      <c r="L599" s="136"/>
      <c r="M599" s="154">
        <v>16905</v>
      </c>
      <c r="N599" s="154">
        <f t="shared" si="23"/>
        <v>2670990</v>
      </c>
      <c r="O599" s="154">
        <f>+'[2]TH lop 6'!$E$285</f>
        <v>16905</v>
      </c>
      <c r="P599" s="154">
        <f>'[3]Lớp 6'!$I$377</f>
        <v>27000</v>
      </c>
      <c r="Q599" s="154"/>
      <c r="R599" s="154">
        <f>+[4]L6!$I$551</f>
        <v>33400</v>
      </c>
      <c r="S599" s="154">
        <v>27000</v>
      </c>
      <c r="T599" s="154">
        <v>28000</v>
      </c>
      <c r="U599" s="154"/>
      <c r="V599" s="154"/>
      <c r="W599" s="188"/>
      <c r="X599" s="275"/>
      <c r="Y599" s="154">
        <v>33000</v>
      </c>
      <c r="Z599" s="154">
        <v>55800</v>
      </c>
      <c r="AA599" s="197"/>
      <c r="AB599" s="154">
        <f t="shared" si="22"/>
        <v>16905</v>
      </c>
      <c r="AC599" s="154">
        <f>AB599*I599</f>
        <v>2670990</v>
      </c>
      <c r="AD599" s="136"/>
    </row>
    <row r="600" spans="1:30" x14ac:dyDescent="0.2">
      <c r="B600" s="137" t="str">
        <f>IF(O600="","",SUBTOTAL(3,$O$8:O600))</f>
        <v/>
      </c>
      <c r="C600" s="140"/>
      <c r="D600" s="141"/>
      <c r="E600" s="141"/>
      <c r="F600" s="141"/>
      <c r="G600" s="141"/>
      <c r="H600" s="87"/>
      <c r="I600" s="141"/>
      <c r="J600" s="169"/>
      <c r="K600" s="141"/>
      <c r="L600" s="141"/>
      <c r="M600" s="156"/>
      <c r="N600" s="156"/>
      <c r="O600" s="156"/>
      <c r="P600" s="156"/>
      <c r="Q600" s="156"/>
      <c r="R600" s="156"/>
      <c r="S600" s="156"/>
      <c r="T600" s="156"/>
      <c r="U600" s="156"/>
      <c r="V600" s="156"/>
      <c r="W600" s="190"/>
      <c r="X600" s="277"/>
      <c r="Y600" s="156"/>
      <c r="Z600" s="156"/>
      <c r="AA600" s="199"/>
      <c r="AB600" s="156">
        <f t="shared" si="22"/>
        <v>0</v>
      </c>
      <c r="AC600" s="156"/>
      <c r="AD600" s="141"/>
    </row>
    <row r="601" spans="1:30" x14ac:dyDescent="0.2">
      <c r="B601" s="137" t="str">
        <f>IF(O601="","",SUBTOTAL(3,$O$8:O601))</f>
        <v/>
      </c>
      <c r="C601" s="143" t="s">
        <v>43</v>
      </c>
      <c r="D601" s="144" t="s">
        <v>256</v>
      </c>
      <c r="E601" s="122"/>
      <c r="F601" s="122"/>
      <c r="G601" s="122"/>
      <c r="H601" s="87"/>
      <c r="I601" s="169"/>
      <c r="J601" s="169"/>
      <c r="K601" s="144"/>
      <c r="L601" s="144"/>
      <c r="M601" s="157"/>
      <c r="N601" s="157"/>
      <c r="O601" s="157"/>
      <c r="P601" s="157"/>
      <c r="Q601" s="157"/>
      <c r="R601" s="157"/>
      <c r="S601" s="157"/>
      <c r="T601" s="157"/>
      <c r="U601" s="157"/>
      <c r="V601" s="157"/>
      <c r="W601" s="191"/>
      <c r="X601" s="278"/>
      <c r="Y601" s="157"/>
      <c r="Z601" s="157"/>
      <c r="AA601" s="200"/>
      <c r="AB601" s="157">
        <f t="shared" si="22"/>
        <v>0</v>
      </c>
      <c r="AC601" s="157"/>
      <c r="AD601" s="144"/>
    </row>
    <row r="602" spans="1:30" x14ac:dyDescent="0.2">
      <c r="B602" s="137" t="str">
        <f>IF(O602="","",SUBTOTAL(3,$O$8:O602))</f>
        <v/>
      </c>
      <c r="C602" s="143">
        <v>1</v>
      </c>
      <c r="D602" s="144" t="s">
        <v>248</v>
      </c>
      <c r="E602" s="122"/>
      <c r="F602" s="122"/>
      <c r="G602" s="122"/>
      <c r="H602" s="87"/>
      <c r="I602" s="169"/>
      <c r="J602" s="169"/>
      <c r="K602" s="144"/>
      <c r="L602" s="144"/>
      <c r="M602" s="157"/>
      <c r="N602" s="157"/>
      <c r="O602" s="157"/>
      <c r="P602" s="157"/>
      <c r="Q602" s="157"/>
      <c r="R602" s="157"/>
      <c r="S602" s="157"/>
      <c r="T602" s="157"/>
      <c r="U602" s="157"/>
      <c r="V602" s="157"/>
      <c r="W602" s="191"/>
      <c r="X602" s="278"/>
      <c r="Y602" s="157"/>
      <c r="Z602" s="157"/>
      <c r="AA602" s="200"/>
      <c r="AB602" s="157">
        <f t="shared" si="22"/>
        <v>0</v>
      </c>
      <c r="AC602" s="157"/>
      <c r="AD602" s="144"/>
    </row>
    <row r="603" spans="1:30" ht="12.75" customHeight="1" x14ac:dyDescent="0.2">
      <c r="B603" s="137">
        <f>IF(O603="","",SUBTOTAL(3,$O$8:O603))</f>
        <v>191</v>
      </c>
      <c r="C603" s="135"/>
      <c r="D603" s="136" t="s">
        <v>257</v>
      </c>
      <c r="E603" s="136" t="s">
        <v>334</v>
      </c>
      <c r="F603" s="136" t="s">
        <v>334</v>
      </c>
      <c r="G603" s="136" t="s">
        <v>123</v>
      </c>
      <c r="H603" s="87"/>
      <c r="I603" s="136">
        <v>187</v>
      </c>
      <c r="J603" s="169"/>
      <c r="K603" s="136" t="s">
        <v>743</v>
      </c>
      <c r="L603" s="136"/>
      <c r="M603" s="154">
        <v>88200</v>
      </c>
      <c r="N603" s="154">
        <f t="shared" si="23"/>
        <v>16493400</v>
      </c>
      <c r="O603" s="154">
        <f>+'[2]TH lop 6'!$E$288</f>
        <v>88200</v>
      </c>
      <c r="P603" s="154">
        <f>'[3]Lớp 6'!$I$382</f>
        <v>120000</v>
      </c>
      <c r="Q603" s="154"/>
      <c r="R603" s="154">
        <f>+[4]L6!$I$555</f>
        <v>143600</v>
      </c>
      <c r="S603" s="154"/>
      <c r="T603" s="154"/>
      <c r="U603" s="154"/>
      <c r="V603" s="154"/>
      <c r="W603" s="188"/>
      <c r="X603" s="275"/>
      <c r="Y603" s="154">
        <v>165000</v>
      </c>
      <c r="Z603" s="154">
        <v>171000</v>
      </c>
      <c r="AA603" s="197"/>
      <c r="AB603" s="154">
        <f t="shared" si="22"/>
        <v>88200</v>
      </c>
      <c r="AC603" s="154">
        <f>AB603*I603</f>
        <v>16493400</v>
      </c>
      <c r="AD603" s="136"/>
    </row>
    <row r="604" spans="1:30" x14ac:dyDescent="0.2">
      <c r="B604" s="137" t="str">
        <f>IF(O604="","",SUBTOTAL(3,$O$8:O604))</f>
        <v/>
      </c>
      <c r="C604" s="140"/>
      <c r="D604" s="141"/>
      <c r="E604" s="141"/>
      <c r="F604" s="141"/>
      <c r="G604" s="141"/>
      <c r="H604" s="87"/>
      <c r="I604" s="141"/>
      <c r="J604" s="169"/>
      <c r="K604" s="141"/>
      <c r="L604" s="141"/>
      <c r="M604" s="156"/>
      <c r="N604" s="156"/>
      <c r="O604" s="156"/>
      <c r="P604" s="156"/>
      <c r="Q604" s="156"/>
      <c r="R604" s="156"/>
      <c r="S604" s="156"/>
      <c r="T604" s="156"/>
      <c r="U604" s="156"/>
      <c r="V604" s="156"/>
      <c r="W604" s="190"/>
      <c r="X604" s="277"/>
      <c r="Y604" s="156"/>
      <c r="Z604" s="156"/>
      <c r="AA604" s="199"/>
      <c r="AB604" s="156">
        <f t="shared" si="22"/>
        <v>0</v>
      </c>
      <c r="AC604" s="156"/>
      <c r="AD604" s="141"/>
    </row>
    <row r="605" spans="1:30" x14ac:dyDescent="0.2">
      <c r="B605" s="137" t="str">
        <f>IF(O605="","",SUBTOTAL(3,$O$8:O605))</f>
        <v/>
      </c>
      <c r="C605" s="143">
        <v>2</v>
      </c>
      <c r="D605" s="144" t="s">
        <v>252</v>
      </c>
      <c r="E605" s="122"/>
      <c r="F605" s="122"/>
      <c r="G605" s="122"/>
      <c r="H605" s="87"/>
      <c r="I605" s="169"/>
      <c r="J605" s="169"/>
      <c r="K605" s="144"/>
      <c r="L605" s="144"/>
      <c r="M605" s="157"/>
      <c r="N605" s="157"/>
      <c r="O605" s="157"/>
      <c r="P605" s="157"/>
      <c r="Q605" s="157"/>
      <c r="R605" s="157"/>
      <c r="S605" s="157"/>
      <c r="T605" s="157"/>
      <c r="U605" s="157"/>
      <c r="V605" s="157"/>
      <c r="W605" s="191"/>
      <c r="X605" s="278"/>
      <c r="Y605" s="157"/>
      <c r="Z605" s="157"/>
      <c r="AA605" s="200"/>
      <c r="AB605" s="157">
        <f t="shared" si="22"/>
        <v>0</v>
      </c>
      <c r="AC605" s="157"/>
      <c r="AD605" s="144"/>
    </row>
    <row r="606" spans="1:30" s="214" customFormat="1" ht="13.15" customHeight="1" x14ac:dyDescent="0.2">
      <c r="A606" s="208"/>
      <c r="B606" s="209">
        <f>IF(O606="","",SUBTOTAL(3,$O$8:O606))</f>
        <v>192</v>
      </c>
      <c r="C606" s="215"/>
      <c r="D606" s="216" t="s">
        <v>253</v>
      </c>
      <c r="E606" s="216" t="s">
        <v>334</v>
      </c>
      <c r="F606" s="216" t="s">
        <v>334</v>
      </c>
      <c r="G606" s="216" t="s">
        <v>19</v>
      </c>
      <c r="H606" s="144"/>
      <c r="I606" s="216">
        <v>552</v>
      </c>
      <c r="J606" s="122" t="s">
        <v>387</v>
      </c>
      <c r="K606" s="216" t="s">
        <v>744</v>
      </c>
      <c r="L606" s="216"/>
      <c r="M606" s="235">
        <v>850000</v>
      </c>
      <c r="N606" s="235">
        <f t="shared" si="23"/>
        <v>469200000</v>
      </c>
      <c r="O606" s="235">
        <f>+'[2]TH lop 6'!$E$290</f>
        <v>876960</v>
      </c>
      <c r="P606" s="235">
        <f>'[3]Lớp 6'!$I$385</f>
        <v>850000</v>
      </c>
      <c r="Q606" s="235"/>
      <c r="R606" s="235">
        <f>+[4]L6!$I$558</f>
        <v>1035500</v>
      </c>
      <c r="S606" s="235"/>
      <c r="T606" s="235"/>
      <c r="U606" s="235"/>
      <c r="V606" s="235"/>
      <c r="W606" s="236"/>
      <c r="X606" s="280"/>
      <c r="Y606" s="235">
        <v>900000</v>
      </c>
      <c r="Z606" s="235">
        <v>990000</v>
      </c>
      <c r="AA606" s="242" t="s">
        <v>1290</v>
      </c>
      <c r="AB606" s="235"/>
      <c r="AC606" s="235">
        <f>AB606*I606</f>
        <v>0</v>
      </c>
      <c r="AD606" s="216" t="s">
        <v>1303</v>
      </c>
    </row>
    <row r="607" spans="1:30" s="214" customFormat="1" x14ac:dyDescent="0.2">
      <c r="A607" s="208"/>
      <c r="B607" s="209" t="str">
        <f>IF(O607="","",SUBTOTAL(3,$O$8:O607))</f>
        <v/>
      </c>
      <c r="C607" s="221"/>
      <c r="D607" s="222"/>
      <c r="E607" s="222"/>
      <c r="F607" s="222"/>
      <c r="G607" s="222"/>
      <c r="H607" s="144"/>
      <c r="I607" s="222"/>
      <c r="J607" s="122"/>
      <c r="K607" s="222" t="s">
        <v>745</v>
      </c>
      <c r="L607" s="222"/>
      <c r="M607" s="237"/>
      <c r="N607" s="237"/>
      <c r="O607" s="237"/>
      <c r="P607" s="237"/>
      <c r="Q607" s="237"/>
      <c r="R607" s="237"/>
      <c r="S607" s="237"/>
      <c r="T607" s="237"/>
      <c r="U607" s="237"/>
      <c r="V607" s="237"/>
      <c r="W607" s="238"/>
      <c r="X607" s="281"/>
      <c r="Y607" s="237"/>
      <c r="Z607" s="237"/>
      <c r="AA607" s="243"/>
      <c r="AB607" s="237">
        <f t="shared" ref="AB607:AB612" si="24">MIN(O607:Z607)</f>
        <v>0</v>
      </c>
      <c r="AC607" s="237"/>
      <c r="AD607" s="222"/>
    </row>
    <row r="608" spans="1:30" s="214" customFormat="1" x14ac:dyDescent="0.2">
      <c r="A608" s="208"/>
      <c r="B608" s="209" t="str">
        <f>IF(O608="","",SUBTOTAL(3,$O$8:O608))</f>
        <v/>
      </c>
      <c r="C608" s="221"/>
      <c r="D608" s="222"/>
      <c r="E608" s="222"/>
      <c r="F608" s="222"/>
      <c r="G608" s="222"/>
      <c r="H608" s="144"/>
      <c r="I608" s="222"/>
      <c r="J608" s="122"/>
      <c r="K608" s="222" t="s">
        <v>746</v>
      </c>
      <c r="L608" s="222"/>
      <c r="M608" s="237"/>
      <c r="N608" s="237"/>
      <c r="O608" s="237"/>
      <c r="P608" s="237"/>
      <c r="Q608" s="237"/>
      <c r="R608" s="237"/>
      <c r="S608" s="237"/>
      <c r="T608" s="237"/>
      <c r="U608" s="237"/>
      <c r="V608" s="237"/>
      <c r="W608" s="238"/>
      <c r="X608" s="281"/>
      <c r="Y608" s="237"/>
      <c r="Z608" s="237"/>
      <c r="AA608" s="243"/>
      <c r="AB608" s="237">
        <f t="shared" si="24"/>
        <v>0</v>
      </c>
      <c r="AC608" s="237"/>
      <c r="AD608" s="222"/>
    </row>
    <row r="609" spans="1:30" s="214" customFormat="1" x14ac:dyDescent="0.2">
      <c r="A609" s="208"/>
      <c r="B609" s="209" t="str">
        <f>IF(O609="","",SUBTOTAL(3,$O$8:O609))</f>
        <v/>
      </c>
      <c r="C609" s="221"/>
      <c r="D609" s="222"/>
      <c r="E609" s="222"/>
      <c r="F609" s="222"/>
      <c r="G609" s="222"/>
      <c r="H609" s="144"/>
      <c r="I609" s="222"/>
      <c r="J609" s="122"/>
      <c r="K609" s="222" t="s">
        <v>747</v>
      </c>
      <c r="L609" s="222"/>
      <c r="M609" s="237"/>
      <c r="N609" s="237"/>
      <c r="O609" s="237"/>
      <c r="P609" s="237"/>
      <c r="Q609" s="237"/>
      <c r="R609" s="237"/>
      <c r="S609" s="237"/>
      <c r="T609" s="237"/>
      <c r="U609" s="237"/>
      <c r="V609" s="237"/>
      <c r="W609" s="238"/>
      <c r="X609" s="281"/>
      <c r="Y609" s="237"/>
      <c r="Z609" s="237"/>
      <c r="AA609" s="243"/>
      <c r="AB609" s="237">
        <f t="shared" si="24"/>
        <v>0</v>
      </c>
      <c r="AC609" s="237"/>
      <c r="AD609" s="222"/>
    </row>
    <row r="610" spans="1:30" s="214" customFormat="1" x14ac:dyDescent="0.2">
      <c r="A610" s="208"/>
      <c r="B610" s="209" t="str">
        <f>IF(O610="","",SUBTOTAL(3,$O$8:O610))</f>
        <v/>
      </c>
      <c r="C610" s="221"/>
      <c r="D610" s="222"/>
      <c r="E610" s="222"/>
      <c r="F610" s="222"/>
      <c r="G610" s="222"/>
      <c r="H610" s="144"/>
      <c r="I610" s="222"/>
      <c r="J610" s="122"/>
      <c r="K610" s="222" t="s">
        <v>748</v>
      </c>
      <c r="L610" s="222"/>
      <c r="M610" s="237"/>
      <c r="N610" s="237"/>
      <c r="O610" s="237"/>
      <c r="P610" s="237"/>
      <c r="Q610" s="237"/>
      <c r="R610" s="237"/>
      <c r="S610" s="237"/>
      <c r="T610" s="237"/>
      <c r="U610" s="237"/>
      <c r="V610" s="237"/>
      <c r="W610" s="238"/>
      <c r="X610" s="281"/>
      <c r="Y610" s="237"/>
      <c r="Z610" s="237"/>
      <c r="AA610" s="243"/>
      <c r="AB610" s="237">
        <f t="shared" si="24"/>
        <v>0</v>
      </c>
      <c r="AC610" s="237"/>
      <c r="AD610" s="222"/>
    </row>
    <row r="611" spans="1:30" s="214" customFormat="1" x14ac:dyDescent="0.2">
      <c r="A611" s="208"/>
      <c r="B611" s="209" t="str">
        <f>IF(O611="","",SUBTOTAL(3,$O$8:O611))</f>
        <v/>
      </c>
      <c r="C611" s="221"/>
      <c r="D611" s="222"/>
      <c r="E611" s="222"/>
      <c r="F611" s="222"/>
      <c r="G611" s="222"/>
      <c r="H611" s="144"/>
      <c r="I611" s="222"/>
      <c r="J611" s="122"/>
      <c r="K611" s="222" t="s">
        <v>749</v>
      </c>
      <c r="L611" s="222"/>
      <c r="M611" s="237"/>
      <c r="N611" s="237"/>
      <c r="O611" s="237"/>
      <c r="P611" s="237"/>
      <c r="Q611" s="237"/>
      <c r="R611" s="237"/>
      <c r="S611" s="237"/>
      <c r="T611" s="237"/>
      <c r="U611" s="237"/>
      <c r="V611" s="237"/>
      <c r="W611" s="238"/>
      <c r="X611" s="281"/>
      <c r="Y611" s="237"/>
      <c r="Z611" s="237"/>
      <c r="AA611" s="243"/>
      <c r="AB611" s="237">
        <f t="shared" si="24"/>
        <v>0</v>
      </c>
      <c r="AC611" s="237"/>
      <c r="AD611" s="222"/>
    </row>
    <row r="612" spans="1:30" s="214" customFormat="1" x14ac:dyDescent="0.2">
      <c r="A612" s="208"/>
      <c r="B612" s="209" t="str">
        <f>IF(O612="","",SUBTOTAL(3,$O$8:O612))</f>
        <v/>
      </c>
      <c r="C612" s="227"/>
      <c r="D612" s="228"/>
      <c r="E612" s="228"/>
      <c r="F612" s="228"/>
      <c r="G612" s="228"/>
      <c r="H612" s="144"/>
      <c r="I612" s="228"/>
      <c r="J612" s="122"/>
      <c r="K612" s="228" t="s">
        <v>750</v>
      </c>
      <c r="L612" s="228"/>
      <c r="M612" s="239"/>
      <c r="N612" s="239"/>
      <c r="O612" s="239"/>
      <c r="P612" s="239"/>
      <c r="Q612" s="239"/>
      <c r="R612" s="239"/>
      <c r="S612" s="239"/>
      <c r="T612" s="239"/>
      <c r="U612" s="239"/>
      <c r="V612" s="239"/>
      <c r="W612" s="240"/>
      <c r="X612" s="282"/>
      <c r="Y612" s="239"/>
      <c r="Z612" s="239"/>
      <c r="AA612" s="244"/>
      <c r="AB612" s="239">
        <f t="shared" si="24"/>
        <v>0</v>
      </c>
      <c r="AC612" s="239"/>
      <c r="AD612" s="228"/>
    </row>
    <row r="613" spans="1:30" s="214" customFormat="1" ht="13.15" customHeight="1" x14ac:dyDescent="0.2">
      <c r="A613" s="208"/>
      <c r="B613" s="209">
        <f>IF(O613="","",SUBTOTAL(3,$O$8:O613))</f>
        <v>193</v>
      </c>
      <c r="C613" s="215"/>
      <c r="D613" s="216" t="s">
        <v>254</v>
      </c>
      <c r="E613" s="216" t="s">
        <v>334</v>
      </c>
      <c r="F613" s="216" t="s">
        <v>334</v>
      </c>
      <c r="G613" s="216" t="s">
        <v>19</v>
      </c>
      <c r="H613" s="144"/>
      <c r="I613" s="216">
        <v>559</v>
      </c>
      <c r="J613" s="122" t="s">
        <v>387</v>
      </c>
      <c r="K613" s="216" t="s">
        <v>751</v>
      </c>
      <c r="L613" s="216"/>
      <c r="M613" s="235">
        <v>784100</v>
      </c>
      <c r="N613" s="235">
        <f t="shared" si="23"/>
        <v>438311900</v>
      </c>
      <c r="O613" s="235">
        <f>+'[2]TH lop 6'!$E$291</f>
        <v>1085840</v>
      </c>
      <c r="P613" s="235">
        <f>'[3]Lớp 6'!$I$392</f>
        <v>784100</v>
      </c>
      <c r="Q613" s="235"/>
      <c r="R613" s="235">
        <f>+[4]L6!$I$565</f>
        <v>855400</v>
      </c>
      <c r="S613" s="235"/>
      <c r="T613" s="235"/>
      <c r="U613" s="235"/>
      <c r="V613" s="235"/>
      <c r="W613" s="236"/>
      <c r="X613" s="280"/>
      <c r="Y613" s="235">
        <v>1050000</v>
      </c>
      <c r="Z613" s="235">
        <v>980000</v>
      </c>
      <c r="AA613" s="242" t="s">
        <v>1291</v>
      </c>
      <c r="AB613" s="235"/>
      <c r="AC613" s="235">
        <f>AB613*I613</f>
        <v>0</v>
      </c>
      <c r="AD613" s="216" t="s">
        <v>1303</v>
      </c>
    </row>
    <row r="614" spans="1:30" s="214" customFormat="1" x14ac:dyDescent="0.2">
      <c r="A614" s="208"/>
      <c r="B614" s="209" t="str">
        <f>IF(O614="","",SUBTOTAL(3,$O$8:O614))</f>
        <v/>
      </c>
      <c r="C614" s="221"/>
      <c r="D614" s="222"/>
      <c r="E614" s="222"/>
      <c r="F614" s="222"/>
      <c r="G614" s="222"/>
      <c r="H614" s="144"/>
      <c r="I614" s="222"/>
      <c r="J614" s="122"/>
      <c r="K614" s="222" t="s">
        <v>752</v>
      </c>
      <c r="L614" s="222"/>
      <c r="M614" s="237"/>
      <c r="N614" s="237"/>
      <c r="O614" s="237"/>
      <c r="P614" s="237"/>
      <c r="Q614" s="237"/>
      <c r="R614" s="237"/>
      <c r="S614" s="237"/>
      <c r="T614" s="237"/>
      <c r="U614" s="237"/>
      <c r="V614" s="237"/>
      <c r="W614" s="238"/>
      <c r="X614" s="281"/>
      <c r="Y614" s="237"/>
      <c r="Z614" s="237"/>
      <c r="AA614" s="243"/>
      <c r="AB614" s="237">
        <f t="shared" ref="AB614:AB632" si="25">MIN(O614:Z614)</f>
        <v>0</v>
      </c>
      <c r="AC614" s="237"/>
      <c r="AD614" s="222"/>
    </row>
    <row r="615" spans="1:30" s="214" customFormat="1" x14ac:dyDescent="0.2">
      <c r="A615" s="208"/>
      <c r="B615" s="209" t="str">
        <f>IF(O615="","",SUBTOTAL(3,$O$8:O615))</f>
        <v/>
      </c>
      <c r="C615" s="221"/>
      <c r="D615" s="222"/>
      <c r="E615" s="222"/>
      <c r="F615" s="222"/>
      <c r="G615" s="222"/>
      <c r="H615" s="144"/>
      <c r="I615" s="222"/>
      <c r="J615" s="122"/>
      <c r="K615" s="222" t="s">
        <v>753</v>
      </c>
      <c r="L615" s="222"/>
      <c r="M615" s="237"/>
      <c r="N615" s="237"/>
      <c r="O615" s="237"/>
      <c r="P615" s="237"/>
      <c r="Q615" s="237"/>
      <c r="R615" s="237"/>
      <c r="S615" s="237"/>
      <c r="T615" s="237"/>
      <c r="U615" s="237"/>
      <c r="V615" s="237"/>
      <c r="W615" s="238"/>
      <c r="X615" s="281"/>
      <c r="Y615" s="237"/>
      <c r="Z615" s="237"/>
      <c r="AA615" s="243"/>
      <c r="AB615" s="237">
        <f t="shared" si="25"/>
        <v>0</v>
      </c>
      <c r="AC615" s="237"/>
      <c r="AD615" s="222"/>
    </row>
    <row r="616" spans="1:30" s="214" customFormat="1" x14ac:dyDescent="0.2">
      <c r="A616" s="208"/>
      <c r="B616" s="209" t="str">
        <f>IF(O616="","",SUBTOTAL(3,$O$8:O616))</f>
        <v/>
      </c>
      <c r="C616" s="221"/>
      <c r="D616" s="222"/>
      <c r="E616" s="222"/>
      <c r="F616" s="222"/>
      <c r="G616" s="222"/>
      <c r="H616" s="144"/>
      <c r="I616" s="222"/>
      <c r="J616" s="122"/>
      <c r="K616" s="222" t="s">
        <v>754</v>
      </c>
      <c r="L616" s="222"/>
      <c r="M616" s="237"/>
      <c r="N616" s="237"/>
      <c r="O616" s="237"/>
      <c r="P616" s="237"/>
      <c r="Q616" s="237"/>
      <c r="R616" s="237"/>
      <c r="S616" s="237"/>
      <c r="T616" s="237"/>
      <c r="U616" s="237"/>
      <c r="V616" s="237"/>
      <c r="W616" s="238"/>
      <c r="X616" s="281"/>
      <c r="Y616" s="237"/>
      <c r="Z616" s="237"/>
      <c r="AA616" s="243"/>
      <c r="AB616" s="237">
        <f t="shared" si="25"/>
        <v>0</v>
      </c>
      <c r="AC616" s="237"/>
      <c r="AD616" s="222"/>
    </row>
    <row r="617" spans="1:30" s="214" customFormat="1" x14ac:dyDescent="0.2">
      <c r="A617" s="208"/>
      <c r="B617" s="209" t="str">
        <f>IF(O617="","",SUBTOTAL(3,$O$8:O617))</f>
        <v/>
      </c>
      <c r="C617" s="227"/>
      <c r="D617" s="228"/>
      <c r="E617" s="228"/>
      <c r="F617" s="228"/>
      <c r="G617" s="228"/>
      <c r="H617" s="144"/>
      <c r="I617" s="228"/>
      <c r="J617" s="122"/>
      <c r="K617" s="228" t="s">
        <v>755</v>
      </c>
      <c r="L617" s="228"/>
      <c r="M617" s="239"/>
      <c r="N617" s="239"/>
      <c r="O617" s="239"/>
      <c r="P617" s="239"/>
      <c r="Q617" s="239"/>
      <c r="R617" s="239"/>
      <c r="S617" s="239"/>
      <c r="T617" s="239"/>
      <c r="U617" s="239"/>
      <c r="V617" s="239"/>
      <c r="W617" s="240"/>
      <c r="X617" s="282"/>
      <c r="Y617" s="239"/>
      <c r="Z617" s="239"/>
      <c r="AA617" s="244"/>
      <c r="AB617" s="239">
        <f t="shared" si="25"/>
        <v>0</v>
      </c>
      <c r="AC617" s="239"/>
      <c r="AD617" s="228"/>
    </row>
    <row r="618" spans="1:30" x14ac:dyDescent="0.2">
      <c r="B618" s="137">
        <f>IF(O618="","",SUBTOTAL(3,$O$8:O618))</f>
        <v>194</v>
      </c>
      <c r="C618" s="142"/>
      <c r="D618" s="87" t="s">
        <v>258</v>
      </c>
      <c r="E618" s="169" t="s">
        <v>334</v>
      </c>
      <c r="F618" s="169" t="s">
        <v>334</v>
      </c>
      <c r="G618" s="169" t="s">
        <v>12</v>
      </c>
      <c r="H618" s="87"/>
      <c r="I618" s="169">
        <v>556</v>
      </c>
      <c r="J618" s="169" t="s">
        <v>387</v>
      </c>
      <c r="K618" s="87" t="s">
        <v>756</v>
      </c>
      <c r="L618" s="87"/>
      <c r="M618" s="158">
        <v>280000</v>
      </c>
      <c r="N618" s="158">
        <f t="shared" si="23"/>
        <v>155680000</v>
      </c>
      <c r="O618" s="158">
        <f>+'[2]TH lop 6'!$E$292</f>
        <v>378000</v>
      </c>
      <c r="P618" s="158">
        <f>'[3]Lớp 6'!$I$397</f>
        <v>280000</v>
      </c>
      <c r="Q618" s="158"/>
      <c r="R618" s="158">
        <f>+[4]L6!$I$570</f>
        <v>398500</v>
      </c>
      <c r="S618" s="158"/>
      <c r="T618" s="158"/>
      <c r="U618" s="158"/>
      <c r="V618" s="158"/>
      <c r="W618" s="192"/>
      <c r="X618" s="279"/>
      <c r="Y618" s="158">
        <v>295000</v>
      </c>
      <c r="Z618" s="158">
        <v>324000</v>
      </c>
      <c r="AA618" s="201"/>
      <c r="AB618" s="158">
        <f t="shared" si="25"/>
        <v>280000</v>
      </c>
      <c r="AC618" s="158">
        <f>AB618*I618</f>
        <v>155680000</v>
      </c>
      <c r="AD618" s="87"/>
    </row>
    <row r="619" spans="1:30" ht="13.15" customHeight="1" x14ac:dyDescent="0.2">
      <c r="B619" s="137">
        <f>IF(O619="","",SUBTOTAL(3,$O$8:O619))</f>
        <v>195</v>
      </c>
      <c r="C619" s="135"/>
      <c r="D619" s="136" t="s">
        <v>259</v>
      </c>
      <c r="E619" s="136" t="s">
        <v>334</v>
      </c>
      <c r="F619" s="136" t="s">
        <v>334</v>
      </c>
      <c r="G619" s="136" t="s">
        <v>19</v>
      </c>
      <c r="H619" s="87"/>
      <c r="I619" s="136">
        <v>556</v>
      </c>
      <c r="J619" s="169" t="s">
        <v>387</v>
      </c>
      <c r="K619" s="136" t="s">
        <v>757</v>
      </c>
      <c r="L619" s="136"/>
      <c r="M619" s="154">
        <v>483839.99999999994</v>
      </c>
      <c r="N619" s="154">
        <f t="shared" si="23"/>
        <v>269015039.99999994</v>
      </c>
      <c r="O619" s="154">
        <f>+'[2]TH lop 6'!$E$293</f>
        <v>483839.99999999994</v>
      </c>
      <c r="P619" s="154">
        <f>'[3]Lớp 6'!$I$398</f>
        <v>600000</v>
      </c>
      <c r="Q619" s="154"/>
      <c r="R619" s="154">
        <f>+[4]L6!$I$571</f>
        <v>680400</v>
      </c>
      <c r="S619" s="154"/>
      <c r="T619" s="154"/>
      <c r="U619" s="154"/>
      <c r="V619" s="154"/>
      <c r="W619" s="188"/>
      <c r="X619" s="275"/>
      <c r="Y619" s="154">
        <v>495000</v>
      </c>
      <c r="Z619" s="154">
        <v>480000</v>
      </c>
      <c r="AA619" s="197" t="s">
        <v>1292</v>
      </c>
      <c r="AB619" s="154">
        <f t="shared" si="25"/>
        <v>480000</v>
      </c>
      <c r="AC619" s="154">
        <f>AB619*I619</f>
        <v>266880000</v>
      </c>
      <c r="AD619" s="136"/>
    </row>
    <row r="620" spans="1:30" x14ac:dyDescent="0.2">
      <c r="B620" s="137" t="str">
        <f>IF(O620="","",SUBTOTAL(3,$O$8:O620))</f>
        <v/>
      </c>
      <c r="C620" s="138"/>
      <c r="D620" s="139"/>
      <c r="E620" s="139"/>
      <c r="F620" s="139"/>
      <c r="G620" s="139"/>
      <c r="H620" s="87"/>
      <c r="I620" s="139"/>
      <c r="J620" s="169"/>
      <c r="K620" s="139" t="s">
        <v>758</v>
      </c>
      <c r="L620" s="139"/>
      <c r="M620" s="155"/>
      <c r="N620" s="155"/>
      <c r="O620" s="155"/>
      <c r="P620" s="155"/>
      <c r="Q620" s="155"/>
      <c r="R620" s="155"/>
      <c r="S620" s="155"/>
      <c r="T620" s="155"/>
      <c r="U620" s="155"/>
      <c r="V620" s="155"/>
      <c r="W620" s="189"/>
      <c r="X620" s="276"/>
      <c r="Y620" s="155"/>
      <c r="Z620" s="155"/>
      <c r="AA620" s="198"/>
      <c r="AB620" s="155">
        <f t="shared" si="25"/>
        <v>0</v>
      </c>
      <c r="AC620" s="155"/>
      <c r="AD620" s="139"/>
    </row>
    <row r="621" spans="1:30" x14ac:dyDescent="0.2">
      <c r="B621" s="137" t="str">
        <f>IF(O621="","",SUBTOTAL(3,$O$8:O621))</f>
        <v/>
      </c>
      <c r="C621" s="138"/>
      <c r="D621" s="139"/>
      <c r="E621" s="139"/>
      <c r="F621" s="139"/>
      <c r="G621" s="139"/>
      <c r="H621" s="87"/>
      <c r="I621" s="139"/>
      <c r="J621" s="169"/>
      <c r="K621" s="139" t="s">
        <v>759</v>
      </c>
      <c r="L621" s="139"/>
      <c r="M621" s="155"/>
      <c r="N621" s="155"/>
      <c r="O621" s="155"/>
      <c r="P621" s="155"/>
      <c r="Q621" s="155"/>
      <c r="R621" s="155"/>
      <c r="S621" s="155"/>
      <c r="T621" s="155"/>
      <c r="U621" s="155"/>
      <c r="V621" s="155"/>
      <c r="W621" s="189"/>
      <c r="X621" s="276"/>
      <c r="Y621" s="155"/>
      <c r="Z621" s="155"/>
      <c r="AA621" s="198"/>
      <c r="AB621" s="155">
        <f t="shared" si="25"/>
        <v>0</v>
      </c>
      <c r="AC621" s="155"/>
      <c r="AD621" s="139"/>
    </row>
    <row r="622" spans="1:30" x14ac:dyDescent="0.2">
      <c r="B622" s="137" t="str">
        <f>IF(O622="","",SUBTOTAL(3,$O$8:O622))</f>
        <v/>
      </c>
      <c r="C622" s="138"/>
      <c r="D622" s="139"/>
      <c r="E622" s="139"/>
      <c r="F622" s="139"/>
      <c r="G622" s="139"/>
      <c r="H622" s="87"/>
      <c r="I622" s="139"/>
      <c r="J622" s="169"/>
      <c r="K622" s="139" t="s">
        <v>760</v>
      </c>
      <c r="L622" s="139"/>
      <c r="M622" s="155"/>
      <c r="N622" s="155"/>
      <c r="O622" s="155"/>
      <c r="P622" s="155"/>
      <c r="Q622" s="155"/>
      <c r="R622" s="155"/>
      <c r="S622" s="155"/>
      <c r="T622" s="155"/>
      <c r="U622" s="155"/>
      <c r="V622" s="155"/>
      <c r="W622" s="189"/>
      <c r="X622" s="276"/>
      <c r="Y622" s="155"/>
      <c r="Z622" s="155"/>
      <c r="AA622" s="198"/>
      <c r="AB622" s="155">
        <f t="shared" si="25"/>
        <v>0</v>
      </c>
      <c r="AC622" s="155"/>
      <c r="AD622" s="139"/>
    </row>
    <row r="623" spans="1:30" x14ac:dyDescent="0.2">
      <c r="B623" s="137" t="str">
        <f>IF(O623="","",SUBTOTAL(3,$O$8:O623))</f>
        <v/>
      </c>
      <c r="C623" s="138"/>
      <c r="D623" s="139"/>
      <c r="E623" s="139"/>
      <c r="F623" s="139"/>
      <c r="G623" s="139"/>
      <c r="H623" s="87"/>
      <c r="I623" s="139"/>
      <c r="J623" s="169"/>
      <c r="K623" s="139" t="s">
        <v>761</v>
      </c>
      <c r="L623" s="139"/>
      <c r="M623" s="155"/>
      <c r="N623" s="155"/>
      <c r="O623" s="155"/>
      <c r="P623" s="155"/>
      <c r="Q623" s="155"/>
      <c r="R623" s="155"/>
      <c r="S623" s="155"/>
      <c r="T623" s="155"/>
      <c r="U623" s="155"/>
      <c r="V623" s="155"/>
      <c r="W623" s="189"/>
      <c r="X623" s="276"/>
      <c r="Y623" s="155"/>
      <c r="Z623" s="155"/>
      <c r="AA623" s="198"/>
      <c r="AB623" s="155">
        <f t="shared" si="25"/>
        <v>0</v>
      </c>
      <c r="AC623" s="155"/>
      <c r="AD623" s="139"/>
    </row>
    <row r="624" spans="1:30" x14ac:dyDescent="0.2">
      <c r="B624" s="137" t="str">
        <f>IF(O624="","",SUBTOTAL(3,$O$8:O624))</f>
        <v/>
      </c>
      <c r="C624" s="140"/>
      <c r="D624" s="141"/>
      <c r="E624" s="141"/>
      <c r="F624" s="141"/>
      <c r="G624" s="141"/>
      <c r="H624" s="87"/>
      <c r="I624" s="141"/>
      <c r="J624" s="169"/>
      <c r="K624" s="141" t="s">
        <v>762</v>
      </c>
      <c r="L624" s="141"/>
      <c r="M624" s="156"/>
      <c r="N624" s="156"/>
      <c r="O624" s="156"/>
      <c r="P624" s="156"/>
      <c r="Q624" s="156"/>
      <c r="R624" s="156"/>
      <c r="S624" s="156"/>
      <c r="T624" s="156"/>
      <c r="U624" s="156"/>
      <c r="V624" s="156"/>
      <c r="W624" s="190"/>
      <c r="X624" s="277"/>
      <c r="Y624" s="156"/>
      <c r="Z624" s="156"/>
      <c r="AA624" s="199"/>
      <c r="AB624" s="156">
        <f t="shared" si="25"/>
        <v>0</v>
      </c>
      <c r="AC624" s="156"/>
      <c r="AD624" s="141"/>
    </row>
    <row r="625" spans="2:30" x14ac:dyDescent="0.2">
      <c r="B625" s="137" t="str">
        <f>IF(O625="","",SUBTOTAL(3,$O$8:O625))</f>
        <v/>
      </c>
      <c r="C625" s="143" t="s">
        <v>44</v>
      </c>
      <c r="D625" s="144" t="s">
        <v>62</v>
      </c>
      <c r="E625" s="122"/>
      <c r="F625" s="122"/>
      <c r="G625" s="122"/>
      <c r="H625" s="87"/>
      <c r="I625" s="169"/>
      <c r="J625" s="169"/>
      <c r="K625" s="144"/>
      <c r="L625" s="144"/>
      <c r="M625" s="157"/>
      <c r="N625" s="157"/>
      <c r="O625" s="157"/>
      <c r="P625" s="157"/>
      <c r="Q625" s="157"/>
      <c r="R625" s="157"/>
      <c r="S625" s="157"/>
      <c r="T625" s="157"/>
      <c r="U625" s="157"/>
      <c r="V625" s="157"/>
      <c r="W625" s="191"/>
      <c r="X625" s="278"/>
      <c r="Y625" s="157"/>
      <c r="Z625" s="157"/>
      <c r="AA625" s="200"/>
      <c r="AB625" s="157">
        <f t="shared" si="25"/>
        <v>0</v>
      </c>
      <c r="AC625" s="157"/>
      <c r="AD625" s="144"/>
    </row>
    <row r="626" spans="2:30" x14ac:dyDescent="0.2">
      <c r="B626" s="137" t="str">
        <f>IF(O626="","",SUBTOTAL(3,$O$8:O626))</f>
        <v/>
      </c>
      <c r="C626" s="143">
        <v>1</v>
      </c>
      <c r="D626" s="144" t="s">
        <v>244</v>
      </c>
      <c r="E626" s="122"/>
      <c r="F626" s="122"/>
      <c r="G626" s="122"/>
      <c r="H626" s="87"/>
      <c r="I626" s="169"/>
      <c r="J626" s="169"/>
      <c r="K626" s="144"/>
      <c r="L626" s="144"/>
      <c r="M626" s="157"/>
      <c r="N626" s="157"/>
      <c r="O626" s="157"/>
      <c r="P626" s="157"/>
      <c r="Q626" s="157"/>
      <c r="R626" s="157"/>
      <c r="S626" s="157"/>
      <c r="T626" s="157"/>
      <c r="U626" s="157"/>
      <c r="V626" s="157"/>
      <c r="W626" s="191"/>
      <c r="X626" s="278"/>
      <c r="Y626" s="157"/>
      <c r="Z626" s="157"/>
      <c r="AA626" s="200"/>
      <c r="AB626" s="157">
        <f t="shared" si="25"/>
        <v>0</v>
      </c>
      <c r="AC626" s="157"/>
      <c r="AD626" s="144"/>
    </row>
    <row r="627" spans="2:30" ht="26.25" customHeight="1" x14ac:dyDescent="0.2">
      <c r="B627" s="137">
        <f>IF(O627="","",SUBTOTAL(3,$O$8:O627))</f>
        <v>196</v>
      </c>
      <c r="C627" s="135"/>
      <c r="D627" s="136" t="s">
        <v>260</v>
      </c>
      <c r="E627" s="136" t="s">
        <v>334</v>
      </c>
      <c r="F627" s="136" t="s">
        <v>334</v>
      </c>
      <c r="G627" s="136" t="s">
        <v>12</v>
      </c>
      <c r="H627" s="87"/>
      <c r="I627" s="136">
        <v>572</v>
      </c>
      <c r="J627" s="169" t="s">
        <v>387</v>
      </c>
      <c r="K627" s="136" t="s">
        <v>763</v>
      </c>
      <c r="L627" s="136"/>
      <c r="M627" s="154">
        <v>712300</v>
      </c>
      <c r="N627" s="154">
        <f t="shared" si="23"/>
        <v>407435600</v>
      </c>
      <c r="O627" s="154">
        <f>+'[2]TH lop 6'!$E$296</f>
        <v>808500</v>
      </c>
      <c r="P627" s="154">
        <f>'[3]Lớp 6'!$I$406</f>
        <v>712300</v>
      </c>
      <c r="Q627" s="154"/>
      <c r="R627" s="154">
        <f>+[4]L6!$I$579</f>
        <v>712300</v>
      </c>
      <c r="S627" s="154">
        <v>950000</v>
      </c>
      <c r="T627" s="154"/>
      <c r="U627" s="154"/>
      <c r="V627" s="154"/>
      <c r="W627" s="188"/>
      <c r="X627" s="275"/>
      <c r="Y627" s="154">
        <v>745000</v>
      </c>
      <c r="Z627" s="154">
        <v>990000</v>
      </c>
      <c r="AA627" s="197"/>
      <c r="AB627" s="154">
        <f t="shared" si="25"/>
        <v>712300</v>
      </c>
      <c r="AC627" s="154">
        <f>AB627*I627</f>
        <v>407435600</v>
      </c>
      <c r="AD627" s="136"/>
    </row>
    <row r="628" spans="2:30" x14ac:dyDescent="0.2">
      <c r="B628" s="137" t="str">
        <f>IF(O628="","",SUBTOTAL(3,$O$8:O628))</f>
        <v/>
      </c>
      <c r="C628" s="140"/>
      <c r="D628" s="141"/>
      <c r="E628" s="141"/>
      <c r="F628" s="141"/>
      <c r="G628" s="141"/>
      <c r="H628" s="87"/>
      <c r="I628" s="141"/>
      <c r="J628" s="169"/>
      <c r="K628" s="141"/>
      <c r="L628" s="141"/>
      <c r="M628" s="156"/>
      <c r="N628" s="156"/>
      <c r="O628" s="156"/>
      <c r="P628" s="156"/>
      <c r="Q628" s="156"/>
      <c r="R628" s="156"/>
      <c r="S628" s="156"/>
      <c r="T628" s="156"/>
      <c r="U628" s="156"/>
      <c r="V628" s="156"/>
      <c r="W628" s="190"/>
      <c r="X628" s="277"/>
      <c r="Y628" s="156"/>
      <c r="Z628" s="156"/>
      <c r="AA628" s="199"/>
      <c r="AB628" s="156">
        <f t="shared" si="25"/>
        <v>0</v>
      </c>
      <c r="AC628" s="156"/>
      <c r="AD628" s="141"/>
    </row>
    <row r="629" spans="2:30" ht="18.75" customHeight="1" x14ac:dyDescent="0.2">
      <c r="B629" s="137">
        <f>IF(O629="","",SUBTOTAL(3,$O$8:O629))</f>
        <v>197</v>
      </c>
      <c r="C629" s="135"/>
      <c r="D629" s="136" t="s">
        <v>261</v>
      </c>
      <c r="E629" s="136" t="s">
        <v>334</v>
      </c>
      <c r="F629" s="136" t="s">
        <v>334</v>
      </c>
      <c r="G629" s="136" t="s">
        <v>12</v>
      </c>
      <c r="H629" s="87"/>
      <c r="I629" s="136">
        <v>565</v>
      </c>
      <c r="J629" s="169" t="s">
        <v>387</v>
      </c>
      <c r="K629" s="136" t="s">
        <v>764</v>
      </c>
      <c r="L629" s="136"/>
      <c r="M629" s="154">
        <v>235199.99999999997</v>
      </c>
      <c r="N629" s="154">
        <f t="shared" si="23"/>
        <v>132887999.99999999</v>
      </c>
      <c r="O629" s="154">
        <f>+'[2]TH lop 6'!$E$297</f>
        <v>235199.99999999997</v>
      </c>
      <c r="P629" s="154">
        <f>'[3]Lớp 6'!$I$408</f>
        <v>245700</v>
      </c>
      <c r="Q629" s="154"/>
      <c r="R629" s="154">
        <f>+[4]L6!$I$581</f>
        <v>273000</v>
      </c>
      <c r="S629" s="154">
        <v>200000</v>
      </c>
      <c r="T629" s="154"/>
      <c r="U629" s="154"/>
      <c r="V629" s="154"/>
      <c r="W629" s="188"/>
      <c r="X629" s="275"/>
      <c r="Y629" s="154">
        <v>295000</v>
      </c>
      <c r="Z629" s="154">
        <v>324000</v>
      </c>
      <c r="AA629" s="197"/>
      <c r="AB629" s="154">
        <f t="shared" si="25"/>
        <v>200000</v>
      </c>
      <c r="AC629" s="154">
        <f>AB629*I629</f>
        <v>113000000</v>
      </c>
      <c r="AD629" s="136"/>
    </row>
    <row r="630" spans="2:30" x14ac:dyDescent="0.2">
      <c r="B630" s="137" t="str">
        <f>IF(O630="","",SUBTOTAL(3,$O$8:O630))</f>
        <v/>
      </c>
      <c r="C630" s="140"/>
      <c r="D630" s="141"/>
      <c r="E630" s="141"/>
      <c r="F630" s="141"/>
      <c r="G630" s="141"/>
      <c r="H630" s="87"/>
      <c r="I630" s="141"/>
      <c r="J630" s="169"/>
      <c r="K630" s="141"/>
      <c r="L630" s="141"/>
      <c r="M630" s="156"/>
      <c r="N630" s="156"/>
      <c r="O630" s="156"/>
      <c r="P630" s="156"/>
      <c r="Q630" s="156"/>
      <c r="R630" s="156"/>
      <c r="S630" s="156"/>
      <c r="T630" s="156"/>
      <c r="U630" s="156"/>
      <c r="V630" s="156"/>
      <c r="W630" s="190"/>
      <c r="X630" s="277"/>
      <c r="Y630" s="156"/>
      <c r="Z630" s="156"/>
      <c r="AA630" s="199"/>
      <c r="AB630" s="156">
        <f t="shared" si="25"/>
        <v>0</v>
      </c>
      <c r="AC630" s="156"/>
      <c r="AD630" s="141"/>
    </row>
    <row r="631" spans="2:30" x14ac:dyDescent="0.2">
      <c r="B631" s="137" t="str">
        <f>IF(O631="","",SUBTOTAL(3,$O$8:O631))</f>
        <v/>
      </c>
      <c r="C631" s="142"/>
      <c r="D631" s="122" t="s">
        <v>262</v>
      </c>
      <c r="E631" s="169"/>
      <c r="F631" s="169"/>
      <c r="G631" s="169"/>
      <c r="H631" s="87"/>
      <c r="I631" s="169"/>
      <c r="J631" s="169"/>
      <c r="K631" s="122"/>
      <c r="L631" s="122"/>
      <c r="M631" s="157"/>
      <c r="N631" s="157"/>
      <c r="O631" s="157"/>
      <c r="P631" s="157"/>
      <c r="Q631" s="157"/>
      <c r="R631" s="157"/>
      <c r="S631" s="157"/>
      <c r="T631" s="157"/>
      <c r="U631" s="157"/>
      <c r="V631" s="157"/>
      <c r="W631" s="191"/>
      <c r="X631" s="278"/>
      <c r="Y631" s="157"/>
      <c r="Z631" s="157"/>
      <c r="AA631" s="200"/>
      <c r="AB631" s="157">
        <f t="shared" si="25"/>
        <v>0</v>
      </c>
      <c r="AC631" s="157"/>
      <c r="AD631" s="122"/>
    </row>
    <row r="632" spans="2:30" x14ac:dyDescent="0.2">
      <c r="B632" s="137" t="str">
        <f>IF(O632="","",SUBTOTAL(3,$O$8:O632))</f>
        <v/>
      </c>
      <c r="C632" s="143" t="s">
        <v>21</v>
      </c>
      <c r="D632" s="144" t="s">
        <v>263</v>
      </c>
      <c r="E632" s="122"/>
      <c r="F632" s="122"/>
      <c r="G632" s="122"/>
      <c r="H632" s="87"/>
      <c r="I632" s="169"/>
      <c r="J632" s="169"/>
      <c r="K632" s="144"/>
      <c r="L632" s="144"/>
      <c r="M632" s="157"/>
      <c r="N632" s="157"/>
      <c r="O632" s="157"/>
      <c r="P632" s="157"/>
      <c r="Q632" s="157"/>
      <c r="R632" s="157"/>
      <c r="S632" s="157"/>
      <c r="T632" s="157"/>
      <c r="U632" s="157"/>
      <c r="V632" s="157"/>
      <c r="W632" s="191"/>
      <c r="X632" s="278"/>
      <c r="Y632" s="157"/>
      <c r="Z632" s="157"/>
      <c r="AA632" s="200"/>
      <c r="AB632" s="157">
        <f t="shared" si="25"/>
        <v>0</v>
      </c>
      <c r="AC632" s="157"/>
      <c r="AD632" s="144"/>
    </row>
    <row r="633" spans="2:30" ht="51" customHeight="1" x14ac:dyDescent="0.2">
      <c r="B633" s="137">
        <f>IF(O633="","",SUBTOTAL(3,$O$8:O633))</f>
        <v>198</v>
      </c>
      <c r="C633" s="135"/>
      <c r="D633" s="136" t="s">
        <v>13</v>
      </c>
      <c r="E633" s="136"/>
      <c r="F633" s="136" t="s">
        <v>334</v>
      </c>
      <c r="G633" s="136" t="s">
        <v>12</v>
      </c>
      <c r="H633" s="87"/>
      <c r="I633" s="136">
        <v>2403</v>
      </c>
      <c r="J633" s="169"/>
      <c r="K633" s="136" t="s">
        <v>347</v>
      </c>
      <c r="L633" s="136"/>
      <c r="M633" s="154">
        <v>16000000</v>
      </c>
      <c r="N633" s="154">
        <f t="shared" si="23"/>
        <v>38448000000</v>
      </c>
      <c r="O633" s="154">
        <f>+'[2]TH lop 6'!$E$302</f>
        <v>16000000</v>
      </c>
      <c r="P633" s="154"/>
      <c r="Q633" s="154"/>
      <c r="R633" s="154"/>
      <c r="S633" s="154"/>
      <c r="T633" s="154"/>
      <c r="U633" s="154"/>
      <c r="V633" s="154"/>
      <c r="W633" s="188"/>
      <c r="X633" s="275"/>
      <c r="Y633" s="154">
        <v>18200000</v>
      </c>
      <c r="Z633" s="154">
        <v>19880000</v>
      </c>
      <c r="AA633" s="197" t="s">
        <v>1275</v>
      </c>
      <c r="AB633" s="154"/>
      <c r="AC633" s="154">
        <f>AB633*I633</f>
        <v>0</v>
      </c>
      <c r="AD633" s="136"/>
    </row>
    <row r="634" spans="2:30" x14ac:dyDescent="0.2">
      <c r="B634" s="137" t="str">
        <f>IF(O634="","",SUBTOTAL(3,$O$8:O634))</f>
        <v/>
      </c>
      <c r="C634" s="138"/>
      <c r="D634" s="139"/>
      <c r="E634" s="139"/>
      <c r="F634" s="139"/>
      <c r="G634" s="139"/>
      <c r="H634" s="87"/>
      <c r="I634" s="139"/>
      <c r="J634" s="169"/>
      <c r="K634" s="139" t="s">
        <v>348</v>
      </c>
      <c r="L634" s="139"/>
      <c r="M634" s="155"/>
      <c r="N634" s="155"/>
      <c r="O634" s="155"/>
      <c r="P634" s="155"/>
      <c r="Q634" s="155"/>
      <c r="R634" s="155"/>
      <c r="S634" s="155"/>
      <c r="T634" s="155"/>
      <c r="U634" s="155"/>
      <c r="V634" s="155"/>
      <c r="W634" s="189"/>
      <c r="X634" s="276"/>
      <c r="Y634" s="155"/>
      <c r="Z634" s="155"/>
      <c r="AA634" s="198"/>
      <c r="AB634" s="155">
        <f t="shared" ref="AB634:AB649" si="26">MIN(O634:Z634)</f>
        <v>0</v>
      </c>
      <c r="AC634" s="155"/>
      <c r="AD634" s="139"/>
    </row>
    <row r="635" spans="2:30" x14ac:dyDescent="0.2">
      <c r="B635" s="137" t="str">
        <f>IF(O635="","",SUBTOTAL(3,$O$8:O635))</f>
        <v/>
      </c>
      <c r="C635" s="138"/>
      <c r="D635" s="139"/>
      <c r="E635" s="139"/>
      <c r="F635" s="139"/>
      <c r="G635" s="139"/>
      <c r="H635" s="87"/>
      <c r="I635" s="139"/>
      <c r="J635" s="169"/>
      <c r="K635" s="139" t="s">
        <v>349</v>
      </c>
      <c r="L635" s="139"/>
      <c r="M635" s="155"/>
      <c r="N635" s="155"/>
      <c r="O635" s="155"/>
      <c r="P635" s="155"/>
      <c r="Q635" s="155"/>
      <c r="R635" s="155"/>
      <c r="S635" s="155"/>
      <c r="T635" s="155"/>
      <c r="U635" s="155"/>
      <c r="V635" s="155"/>
      <c r="W635" s="189"/>
      <c r="X635" s="276"/>
      <c r="Y635" s="155"/>
      <c r="Z635" s="155"/>
      <c r="AA635" s="198"/>
      <c r="AB635" s="155">
        <f t="shared" si="26"/>
        <v>0</v>
      </c>
      <c r="AC635" s="155"/>
      <c r="AD635" s="139"/>
    </row>
    <row r="636" spans="2:30" x14ac:dyDescent="0.2">
      <c r="B636" s="137" t="str">
        <f>IF(O636="","",SUBTOTAL(3,$O$8:O636))</f>
        <v/>
      </c>
      <c r="C636" s="138"/>
      <c r="D636" s="139"/>
      <c r="E636" s="139"/>
      <c r="F636" s="139"/>
      <c r="G636" s="139"/>
      <c r="H636" s="87"/>
      <c r="I636" s="139"/>
      <c r="J636" s="169"/>
      <c r="K636" s="139" t="s">
        <v>350</v>
      </c>
      <c r="L636" s="139"/>
      <c r="M636" s="155"/>
      <c r="N636" s="155"/>
      <c r="O636" s="155"/>
      <c r="P636" s="155"/>
      <c r="Q636" s="155"/>
      <c r="R636" s="155"/>
      <c r="S636" s="155"/>
      <c r="T636" s="155"/>
      <c r="U636" s="155"/>
      <c r="V636" s="155"/>
      <c r="W636" s="189"/>
      <c r="X636" s="276"/>
      <c r="Y636" s="155"/>
      <c r="Z636" s="155"/>
      <c r="AA636" s="198"/>
      <c r="AB636" s="155">
        <f t="shared" si="26"/>
        <v>0</v>
      </c>
      <c r="AC636" s="155"/>
      <c r="AD636" s="139"/>
    </row>
    <row r="637" spans="2:30" x14ac:dyDescent="0.2">
      <c r="B637" s="137" t="str">
        <f>IF(O637="","",SUBTOTAL(3,$O$8:O637))</f>
        <v/>
      </c>
      <c r="C637" s="138"/>
      <c r="D637" s="139"/>
      <c r="E637" s="139"/>
      <c r="F637" s="139"/>
      <c r="G637" s="139"/>
      <c r="H637" s="87"/>
      <c r="I637" s="139"/>
      <c r="J637" s="169"/>
      <c r="K637" s="139" t="s">
        <v>351</v>
      </c>
      <c r="L637" s="139"/>
      <c r="M637" s="155"/>
      <c r="N637" s="155"/>
      <c r="O637" s="155"/>
      <c r="P637" s="155"/>
      <c r="Q637" s="155"/>
      <c r="R637" s="155"/>
      <c r="S637" s="155"/>
      <c r="T637" s="155"/>
      <c r="U637" s="155"/>
      <c r="V637" s="155"/>
      <c r="W637" s="189"/>
      <c r="X637" s="276"/>
      <c r="Y637" s="155"/>
      <c r="Z637" s="155"/>
      <c r="AA637" s="198"/>
      <c r="AB637" s="155">
        <f t="shared" si="26"/>
        <v>0</v>
      </c>
      <c r="AC637" s="155"/>
      <c r="AD637" s="139"/>
    </row>
    <row r="638" spans="2:30" x14ac:dyDescent="0.2">
      <c r="B638" s="137" t="str">
        <f>IF(O638="","",SUBTOTAL(3,$O$8:O638))</f>
        <v/>
      </c>
      <c r="C638" s="138"/>
      <c r="D638" s="139"/>
      <c r="E638" s="139"/>
      <c r="F638" s="139"/>
      <c r="G638" s="139"/>
      <c r="H638" s="87"/>
      <c r="I638" s="139"/>
      <c r="J638" s="169"/>
      <c r="K638" s="139" t="s">
        <v>352</v>
      </c>
      <c r="L638" s="139"/>
      <c r="M638" s="155"/>
      <c r="N638" s="155"/>
      <c r="O638" s="155"/>
      <c r="P638" s="155"/>
      <c r="Q638" s="155"/>
      <c r="R638" s="155"/>
      <c r="S638" s="155"/>
      <c r="T638" s="155"/>
      <c r="U638" s="155"/>
      <c r="V638" s="155"/>
      <c r="W638" s="189"/>
      <c r="X638" s="276"/>
      <c r="Y638" s="155"/>
      <c r="Z638" s="155"/>
      <c r="AA638" s="198"/>
      <c r="AB638" s="155">
        <f t="shared" si="26"/>
        <v>0</v>
      </c>
      <c r="AC638" s="155"/>
      <c r="AD638" s="139"/>
    </row>
    <row r="639" spans="2:30" ht="12.75" customHeight="1" x14ac:dyDescent="0.2">
      <c r="B639" s="137" t="str">
        <f>IF(O639="","",SUBTOTAL(3,$O$8:O639))</f>
        <v/>
      </c>
      <c r="C639" s="138"/>
      <c r="D639" s="139"/>
      <c r="E639" s="139"/>
      <c r="F639" s="139"/>
      <c r="G639" s="139"/>
      <c r="H639" s="87"/>
      <c r="I639" s="139"/>
      <c r="J639" s="169"/>
      <c r="K639" s="139" t="s">
        <v>353</v>
      </c>
      <c r="L639" s="139"/>
      <c r="M639" s="155"/>
      <c r="N639" s="155"/>
      <c r="O639" s="155"/>
      <c r="P639" s="155"/>
      <c r="Q639" s="155"/>
      <c r="R639" s="155"/>
      <c r="S639" s="155"/>
      <c r="T639" s="155"/>
      <c r="U639" s="155"/>
      <c r="V639" s="155"/>
      <c r="W639" s="189"/>
      <c r="X639" s="276"/>
      <c r="Y639" s="155"/>
      <c r="Z639" s="155"/>
      <c r="AA639" s="198"/>
      <c r="AB639" s="155">
        <f t="shared" si="26"/>
        <v>0</v>
      </c>
      <c r="AC639" s="155"/>
      <c r="AD639" s="139"/>
    </row>
    <row r="640" spans="2:30" ht="25.5" x14ac:dyDescent="0.2">
      <c r="B640" s="137" t="str">
        <f>IF(O640="","",SUBTOTAL(3,$O$8:O640))</f>
        <v/>
      </c>
      <c r="C640" s="138"/>
      <c r="D640" s="139"/>
      <c r="E640" s="139"/>
      <c r="F640" s="139"/>
      <c r="G640" s="139"/>
      <c r="H640" s="87"/>
      <c r="I640" s="139"/>
      <c r="J640" s="169"/>
      <c r="K640" s="139" t="s">
        <v>354</v>
      </c>
      <c r="L640" s="139"/>
      <c r="M640" s="155"/>
      <c r="N640" s="155"/>
      <c r="O640" s="155"/>
      <c r="P640" s="155"/>
      <c r="Q640" s="155"/>
      <c r="R640" s="155"/>
      <c r="S640" s="155"/>
      <c r="T640" s="155"/>
      <c r="U640" s="155"/>
      <c r="V640" s="155"/>
      <c r="W640" s="189"/>
      <c r="X640" s="276"/>
      <c r="Y640" s="155"/>
      <c r="Z640" s="155"/>
      <c r="AA640" s="198"/>
      <c r="AB640" s="155">
        <f t="shared" si="26"/>
        <v>0</v>
      </c>
      <c r="AC640" s="155"/>
      <c r="AD640" s="139"/>
    </row>
    <row r="641" spans="1:30" x14ac:dyDescent="0.2">
      <c r="B641" s="137" t="str">
        <f>IF(O641="","",SUBTOTAL(3,$O$8:O641))</f>
        <v/>
      </c>
      <c r="C641" s="138"/>
      <c r="D641" s="139"/>
      <c r="E641" s="139"/>
      <c r="F641" s="139"/>
      <c r="G641" s="139"/>
      <c r="H641" s="87"/>
      <c r="I641" s="139"/>
      <c r="J641" s="169"/>
      <c r="K641" s="139" t="s">
        <v>355</v>
      </c>
      <c r="L641" s="139"/>
      <c r="M641" s="155"/>
      <c r="N641" s="155"/>
      <c r="O641" s="155"/>
      <c r="P641" s="155"/>
      <c r="Q641" s="155"/>
      <c r="R641" s="155"/>
      <c r="S641" s="155"/>
      <c r="T641" s="155"/>
      <c r="U641" s="155"/>
      <c r="V641" s="155"/>
      <c r="W641" s="189"/>
      <c r="X641" s="276"/>
      <c r="Y641" s="155"/>
      <c r="Z641" s="155"/>
      <c r="AA641" s="198"/>
      <c r="AB641" s="155">
        <f t="shared" si="26"/>
        <v>0</v>
      </c>
      <c r="AC641" s="155"/>
      <c r="AD641" s="139"/>
    </row>
    <row r="642" spans="1:30" ht="25.5" x14ac:dyDescent="0.2">
      <c r="B642" s="137" t="str">
        <f>IF(O642="","",SUBTOTAL(3,$O$8:O642))</f>
        <v/>
      </c>
      <c r="C642" s="140"/>
      <c r="D642" s="141"/>
      <c r="E642" s="141"/>
      <c r="F642" s="141"/>
      <c r="G642" s="141"/>
      <c r="H642" s="87"/>
      <c r="I642" s="141"/>
      <c r="J642" s="169"/>
      <c r="K642" s="141" t="s">
        <v>765</v>
      </c>
      <c r="L642" s="141"/>
      <c r="M642" s="156"/>
      <c r="N642" s="156"/>
      <c r="O642" s="156"/>
      <c r="P642" s="156"/>
      <c r="Q642" s="156"/>
      <c r="R642" s="156"/>
      <c r="S642" s="156"/>
      <c r="T642" s="156"/>
      <c r="U642" s="156"/>
      <c r="V642" s="156"/>
      <c r="W642" s="190"/>
      <c r="X642" s="277"/>
      <c r="Y642" s="156"/>
      <c r="Z642" s="156"/>
      <c r="AA642" s="199"/>
      <c r="AB642" s="156">
        <f t="shared" si="26"/>
        <v>0</v>
      </c>
      <c r="AC642" s="156"/>
      <c r="AD642" s="141"/>
    </row>
    <row r="643" spans="1:30" ht="25.5" x14ac:dyDescent="0.2">
      <c r="B643" s="137">
        <f>IF(O643="","",SUBTOTAL(3,$O$8:O643))</f>
        <v>199</v>
      </c>
      <c r="C643" s="135"/>
      <c r="D643" s="136" t="s">
        <v>264</v>
      </c>
      <c r="E643" s="136" t="s">
        <v>334</v>
      </c>
      <c r="F643" s="136" t="s">
        <v>334</v>
      </c>
      <c r="G643" s="136" t="s">
        <v>12</v>
      </c>
      <c r="H643" s="87"/>
      <c r="I643" s="136">
        <v>2158</v>
      </c>
      <c r="J643" s="169" t="s">
        <v>387</v>
      </c>
      <c r="K643" s="136" t="s">
        <v>766</v>
      </c>
      <c r="L643" s="136"/>
      <c r="M643" s="154">
        <v>2419200</v>
      </c>
      <c r="N643" s="154">
        <f t="shared" si="23"/>
        <v>5220633600</v>
      </c>
      <c r="O643" s="154">
        <f>+'[2]TH lop 6'!$E$303</f>
        <v>2419200</v>
      </c>
      <c r="P643" s="154"/>
      <c r="Q643" s="154"/>
      <c r="R643" s="154"/>
      <c r="S643" s="154"/>
      <c r="T643" s="154"/>
      <c r="U643" s="154"/>
      <c r="V643" s="154"/>
      <c r="W643" s="188"/>
      <c r="X643" s="275"/>
      <c r="Y643" s="154">
        <v>2300000</v>
      </c>
      <c r="Z643" s="154">
        <v>3350000</v>
      </c>
      <c r="AA643" s="197"/>
      <c r="AB643" s="156">
        <f t="shared" si="26"/>
        <v>2300000</v>
      </c>
      <c r="AC643" s="154">
        <f>AB643*I643</f>
        <v>4963400000</v>
      </c>
      <c r="AD643" s="136"/>
    </row>
    <row r="644" spans="1:30" ht="38.25" x14ac:dyDescent="0.2">
      <c r="B644" s="137" t="str">
        <f>IF(O644="","",SUBTOTAL(3,$O$8:O644))</f>
        <v/>
      </c>
      <c r="C644" s="138"/>
      <c r="D644" s="139"/>
      <c r="E644" s="139"/>
      <c r="F644" s="139"/>
      <c r="G644" s="139"/>
      <c r="H644" s="87"/>
      <c r="I644" s="139"/>
      <c r="J644" s="169"/>
      <c r="K644" s="139" t="s">
        <v>767</v>
      </c>
      <c r="L644" s="139"/>
      <c r="M644" s="155"/>
      <c r="N644" s="155"/>
      <c r="O644" s="155"/>
      <c r="P644" s="155"/>
      <c r="Q644" s="155"/>
      <c r="R644" s="155"/>
      <c r="S644" s="155"/>
      <c r="T644" s="155"/>
      <c r="U644" s="155"/>
      <c r="V644" s="155"/>
      <c r="W644" s="189"/>
      <c r="X644" s="276"/>
      <c r="Y644" s="155"/>
      <c r="Z644" s="155"/>
      <c r="AA644" s="198"/>
      <c r="AB644" s="155">
        <f t="shared" si="26"/>
        <v>0</v>
      </c>
      <c r="AC644" s="155"/>
      <c r="AD644" s="139"/>
    </row>
    <row r="645" spans="1:30" x14ac:dyDescent="0.2">
      <c r="B645" s="137" t="str">
        <f>IF(O645="","",SUBTOTAL(3,$O$8:O645))</f>
        <v/>
      </c>
      <c r="C645" s="138"/>
      <c r="D645" s="139"/>
      <c r="E645" s="139"/>
      <c r="F645" s="139"/>
      <c r="G645" s="139"/>
      <c r="H645" s="87"/>
      <c r="I645" s="139"/>
      <c r="J645" s="169"/>
      <c r="K645" s="139" t="s">
        <v>768</v>
      </c>
      <c r="L645" s="139"/>
      <c r="M645" s="155"/>
      <c r="N645" s="155"/>
      <c r="O645" s="155"/>
      <c r="P645" s="155"/>
      <c r="Q645" s="155"/>
      <c r="R645" s="155"/>
      <c r="S645" s="155"/>
      <c r="T645" s="155"/>
      <c r="U645" s="155"/>
      <c r="V645" s="155"/>
      <c r="W645" s="189"/>
      <c r="X645" s="276"/>
      <c r="Y645" s="155"/>
      <c r="Z645" s="155"/>
      <c r="AA645" s="198"/>
      <c r="AB645" s="155">
        <f t="shared" si="26"/>
        <v>0</v>
      </c>
      <c r="AC645" s="155"/>
      <c r="AD645" s="139"/>
    </row>
    <row r="646" spans="1:30" ht="25.5" x14ac:dyDescent="0.2">
      <c r="B646" s="137" t="str">
        <f>IF(O646="","",SUBTOTAL(3,$O$8:O646))</f>
        <v/>
      </c>
      <c r="C646" s="138"/>
      <c r="D646" s="139"/>
      <c r="E646" s="139"/>
      <c r="F646" s="139"/>
      <c r="G646" s="139"/>
      <c r="H646" s="87"/>
      <c r="I646" s="139"/>
      <c r="J646" s="169"/>
      <c r="K646" s="139" t="s">
        <v>769</v>
      </c>
      <c r="L646" s="139"/>
      <c r="M646" s="155"/>
      <c r="N646" s="155"/>
      <c r="O646" s="155"/>
      <c r="P646" s="155"/>
      <c r="Q646" s="155"/>
      <c r="R646" s="155"/>
      <c r="S646" s="155"/>
      <c r="T646" s="155"/>
      <c r="U646" s="155"/>
      <c r="V646" s="155"/>
      <c r="W646" s="189"/>
      <c r="X646" s="276"/>
      <c r="Y646" s="155"/>
      <c r="Z646" s="155"/>
      <c r="AA646" s="198"/>
      <c r="AB646" s="155">
        <f t="shared" si="26"/>
        <v>0</v>
      </c>
      <c r="AC646" s="155"/>
      <c r="AD646" s="139"/>
    </row>
    <row r="647" spans="1:30" ht="38.25" x14ac:dyDescent="0.2">
      <c r="B647" s="137" t="str">
        <f>IF(O647="","",SUBTOTAL(3,$O$8:O647))</f>
        <v/>
      </c>
      <c r="C647" s="138"/>
      <c r="D647" s="139"/>
      <c r="E647" s="139"/>
      <c r="F647" s="139"/>
      <c r="G647" s="139"/>
      <c r="H647" s="87"/>
      <c r="I647" s="139"/>
      <c r="J647" s="169"/>
      <c r="K647" s="139" t="s">
        <v>770</v>
      </c>
      <c r="L647" s="139"/>
      <c r="M647" s="155"/>
      <c r="N647" s="155"/>
      <c r="O647" s="155"/>
      <c r="P647" s="155"/>
      <c r="Q647" s="155"/>
      <c r="R647" s="155"/>
      <c r="S647" s="155"/>
      <c r="T647" s="155"/>
      <c r="U647" s="155"/>
      <c r="V647" s="155"/>
      <c r="W647" s="189"/>
      <c r="X647" s="276"/>
      <c r="Y647" s="155"/>
      <c r="Z647" s="155"/>
      <c r="AA647" s="198"/>
      <c r="AB647" s="155">
        <f t="shared" si="26"/>
        <v>0</v>
      </c>
      <c r="AC647" s="155"/>
      <c r="AD647" s="139"/>
    </row>
    <row r="648" spans="1:30" x14ac:dyDescent="0.2">
      <c r="B648" s="137" t="str">
        <f>IF(O648="","",SUBTOTAL(3,$O$8:O648))</f>
        <v/>
      </c>
      <c r="C648" s="140"/>
      <c r="D648" s="141"/>
      <c r="E648" s="141"/>
      <c r="F648" s="141"/>
      <c r="G648" s="141"/>
      <c r="H648" s="87"/>
      <c r="I648" s="141"/>
      <c r="J648" s="169"/>
      <c r="K648" s="141" t="s">
        <v>771</v>
      </c>
      <c r="L648" s="141"/>
      <c r="M648" s="156"/>
      <c r="N648" s="156"/>
      <c r="O648" s="156"/>
      <c r="P648" s="156"/>
      <c r="Q648" s="156"/>
      <c r="R648" s="156"/>
      <c r="S648" s="156"/>
      <c r="T648" s="156"/>
      <c r="U648" s="156"/>
      <c r="V648" s="156"/>
      <c r="W648" s="190"/>
      <c r="X648" s="277"/>
      <c r="Y648" s="156"/>
      <c r="Z648" s="156"/>
      <c r="AA648" s="199"/>
      <c r="AB648" s="156">
        <f t="shared" si="26"/>
        <v>0</v>
      </c>
      <c r="AC648" s="156"/>
      <c r="AD648" s="141"/>
    </row>
    <row r="649" spans="1:30" x14ac:dyDescent="0.2">
      <c r="B649" s="137" t="str">
        <f>IF(O649="","",SUBTOTAL(3,$O$8:O649))</f>
        <v/>
      </c>
      <c r="C649" s="143" t="s">
        <v>44</v>
      </c>
      <c r="D649" s="144" t="s">
        <v>62</v>
      </c>
      <c r="E649" s="122"/>
      <c r="F649" s="122"/>
      <c r="G649" s="122"/>
      <c r="H649" s="87"/>
      <c r="I649" s="169"/>
      <c r="J649" s="169"/>
      <c r="K649" s="144"/>
      <c r="L649" s="144"/>
      <c r="M649" s="157"/>
      <c r="N649" s="157"/>
      <c r="O649" s="157"/>
      <c r="P649" s="157"/>
      <c r="Q649" s="157"/>
      <c r="R649" s="157"/>
      <c r="S649" s="157"/>
      <c r="T649" s="157"/>
      <c r="U649" s="157"/>
      <c r="V649" s="157"/>
      <c r="W649" s="191"/>
      <c r="X649" s="278"/>
      <c r="Y649" s="157"/>
      <c r="Z649" s="157"/>
      <c r="AA649" s="200"/>
      <c r="AB649" s="157">
        <f t="shared" si="26"/>
        <v>0</v>
      </c>
      <c r="AC649" s="157"/>
      <c r="AD649" s="144"/>
    </row>
    <row r="650" spans="1:30" s="214" customFormat="1" ht="13.15" customHeight="1" x14ac:dyDescent="0.2">
      <c r="A650" s="208"/>
      <c r="B650" s="209">
        <f>IF(O650="","",SUBTOTAL(3,$O$8:O650))</f>
        <v>200</v>
      </c>
      <c r="C650" s="215"/>
      <c r="D650" s="216" t="s">
        <v>265</v>
      </c>
      <c r="E650" s="216" t="s">
        <v>334</v>
      </c>
      <c r="F650" s="216" t="s">
        <v>334</v>
      </c>
      <c r="G650" s="216" t="s">
        <v>4</v>
      </c>
      <c r="H650" s="144"/>
      <c r="I650" s="216">
        <v>130</v>
      </c>
      <c r="J650" s="122"/>
      <c r="K650" s="216" t="s">
        <v>772</v>
      </c>
      <c r="L650" s="216"/>
      <c r="M650" s="235">
        <v>2408000</v>
      </c>
      <c r="N650" s="235">
        <f t="shared" ref="N650:N712" si="27">I650*M650</f>
        <v>313040000</v>
      </c>
      <c r="O650" s="235">
        <f>+'[2]TH lop 6'!$E$306</f>
        <v>2408000</v>
      </c>
      <c r="P650" s="235"/>
      <c r="Q650" s="235"/>
      <c r="R650" s="235"/>
      <c r="S650" s="235"/>
      <c r="T650" s="235"/>
      <c r="U650" s="235">
        <v>6500000</v>
      </c>
      <c r="V650" s="235"/>
      <c r="W650" s="236"/>
      <c r="X650" s="280"/>
      <c r="Y650" s="235"/>
      <c r="Z650" s="235">
        <v>2950000</v>
      </c>
      <c r="AA650" s="242" t="s">
        <v>1293</v>
      </c>
      <c r="AB650" s="235"/>
      <c r="AC650" s="235">
        <f>AB650*I650</f>
        <v>0</v>
      </c>
      <c r="AD650" s="400" t="s">
        <v>1303</v>
      </c>
    </row>
    <row r="651" spans="1:30" s="214" customFormat="1" x14ac:dyDescent="0.2">
      <c r="A651" s="208"/>
      <c r="B651" s="209" t="str">
        <f>IF(O651="","",SUBTOTAL(3,$O$8:O651))</f>
        <v/>
      </c>
      <c r="C651" s="221"/>
      <c r="D651" s="222"/>
      <c r="E651" s="222"/>
      <c r="F651" s="222"/>
      <c r="G651" s="222"/>
      <c r="H651" s="144"/>
      <c r="I651" s="222"/>
      <c r="J651" s="122"/>
      <c r="K651" s="222" t="s">
        <v>773</v>
      </c>
      <c r="L651" s="222"/>
      <c r="M651" s="237"/>
      <c r="N651" s="237"/>
      <c r="O651" s="237"/>
      <c r="P651" s="237"/>
      <c r="Q651" s="237"/>
      <c r="R651" s="237"/>
      <c r="S651" s="237"/>
      <c r="T651" s="237"/>
      <c r="U651" s="237"/>
      <c r="V651" s="237"/>
      <c r="W651" s="238"/>
      <c r="X651" s="281"/>
      <c r="Y651" s="237"/>
      <c r="Z651" s="237"/>
      <c r="AA651" s="243"/>
      <c r="AB651" s="237">
        <f>MIN(O651:Z651)</f>
        <v>0</v>
      </c>
      <c r="AC651" s="237"/>
      <c r="AD651" s="401"/>
    </row>
    <row r="652" spans="1:30" s="214" customFormat="1" x14ac:dyDescent="0.2">
      <c r="A652" s="208"/>
      <c r="B652" s="209" t="str">
        <f>IF(O652="","",SUBTOTAL(3,$O$8:O652))</f>
        <v/>
      </c>
      <c r="C652" s="221"/>
      <c r="D652" s="222"/>
      <c r="E652" s="222"/>
      <c r="F652" s="222"/>
      <c r="G652" s="222"/>
      <c r="H652" s="144"/>
      <c r="I652" s="222"/>
      <c r="J652" s="122"/>
      <c r="K652" s="222" t="s">
        <v>774</v>
      </c>
      <c r="L652" s="222"/>
      <c r="M652" s="237"/>
      <c r="N652" s="237"/>
      <c r="O652" s="237"/>
      <c r="P652" s="237"/>
      <c r="Q652" s="237"/>
      <c r="R652" s="237"/>
      <c r="S652" s="237"/>
      <c r="T652" s="237"/>
      <c r="U652" s="237"/>
      <c r="V652" s="237"/>
      <c r="W652" s="238"/>
      <c r="X652" s="281"/>
      <c r="Y652" s="237"/>
      <c r="Z652" s="237"/>
      <c r="AA652" s="243"/>
      <c r="AB652" s="237">
        <f>MIN(O652:Z652)</f>
        <v>0</v>
      </c>
      <c r="AC652" s="237"/>
      <c r="AD652" s="401"/>
    </row>
    <row r="653" spans="1:30" s="214" customFormat="1" x14ac:dyDescent="0.2">
      <c r="A653" s="208"/>
      <c r="B653" s="209" t="str">
        <f>IF(O653="","",SUBTOTAL(3,$O$8:O653))</f>
        <v/>
      </c>
      <c r="C653" s="221"/>
      <c r="D653" s="222"/>
      <c r="E653" s="222"/>
      <c r="F653" s="222"/>
      <c r="G653" s="222"/>
      <c r="H653" s="144"/>
      <c r="I653" s="222"/>
      <c r="J653" s="122"/>
      <c r="K653" s="222" t="s">
        <v>775</v>
      </c>
      <c r="L653" s="222"/>
      <c r="M653" s="237"/>
      <c r="N653" s="237"/>
      <c r="O653" s="237"/>
      <c r="P653" s="237"/>
      <c r="Q653" s="237"/>
      <c r="R653" s="237"/>
      <c r="S653" s="237"/>
      <c r="T653" s="237"/>
      <c r="U653" s="237"/>
      <c r="V653" s="237"/>
      <c r="W653" s="238"/>
      <c r="X653" s="281"/>
      <c r="Y653" s="237"/>
      <c r="Z653" s="237"/>
      <c r="AA653" s="243"/>
      <c r="AB653" s="237">
        <f>MIN(O653:Z653)</f>
        <v>0</v>
      </c>
      <c r="AC653" s="237"/>
      <c r="AD653" s="401"/>
    </row>
    <row r="654" spans="1:30" s="214" customFormat="1" ht="25.5" x14ac:dyDescent="0.2">
      <c r="A654" s="208"/>
      <c r="B654" s="209" t="str">
        <f>IF(O654="","",SUBTOTAL(3,$O$8:O654))</f>
        <v/>
      </c>
      <c r="C654" s="227"/>
      <c r="D654" s="228"/>
      <c r="E654" s="228"/>
      <c r="F654" s="228"/>
      <c r="G654" s="228"/>
      <c r="H654" s="144"/>
      <c r="I654" s="228"/>
      <c r="J654" s="122"/>
      <c r="K654" s="228" t="s">
        <v>776</v>
      </c>
      <c r="L654" s="228"/>
      <c r="M654" s="239"/>
      <c r="N654" s="239"/>
      <c r="O654" s="239"/>
      <c r="P654" s="239"/>
      <c r="Q654" s="239"/>
      <c r="R654" s="239"/>
      <c r="S654" s="239"/>
      <c r="T654" s="239"/>
      <c r="U654" s="239"/>
      <c r="V654" s="239"/>
      <c r="W654" s="240"/>
      <c r="X654" s="282"/>
      <c r="Y654" s="239"/>
      <c r="Z654" s="239"/>
      <c r="AA654" s="244"/>
      <c r="AB654" s="239">
        <f>MIN(O654:Z654)</f>
        <v>0</v>
      </c>
      <c r="AC654" s="239"/>
      <c r="AD654" s="402"/>
    </row>
    <row r="655" spans="1:30" s="214" customFormat="1" ht="13.15" customHeight="1" x14ac:dyDescent="0.2">
      <c r="A655" s="208"/>
      <c r="B655" s="209">
        <f>IF(O655="","",SUBTOTAL(3,$O$8:O655))</f>
        <v>201</v>
      </c>
      <c r="C655" s="215"/>
      <c r="D655" s="216" t="s">
        <v>266</v>
      </c>
      <c r="E655" s="216" t="s">
        <v>334</v>
      </c>
      <c r="F655" s="216" t="s">
        <v>334</v>
      </c>
      <c r="G655" s="216" t="s">
        <v>4</v>
      </c>
      <c r="H655" s="144"/>
      <c r="I655" s="216">
        <v>135</v>
      </c>
      <c r="J655" s="122"/>
      <c r="K655" s="216" t="s">
        <v>777</v>
      </c>
      <c r="L655" s="216"/>
      <c r="M655" s="235">
        <v>4200000</v>
      </c>
      <c r="N655" s="235">
        <f t="shared" si="27"/>
        <v>567000000</v>
      </c>
      <c r="O655" s="235">
        <f>+'[2]TH lop 6'!$E$307</f>
        <v>4200000</v>
      </c>
      <c r="P655" s="235"/>
      <c r="Q655" s="235"/>
      <c r="R655" s="235"/>
      <c r="S655" s="235"/>
      <c r="T655" s="235"/>
      <c r="U655" s="235"/>
      <c r="V655" s="235"/>
      <c r="W655" s="236"/>
      <c r="X655" s="280"/>
      <c r="Y655" s="235"/>
      <c r="Z655" s="235">
        <v>640000</v>
      </c>
      <c r="AA655" s="242" t="s">
        <v>1294</v>
      </c>
      <c r="AB655" s="235"/>
      <c r="AC655" s="235">
        <f>AB655*I655</f>
        <v>0</v>
      </c>
      <c r="AD655" s="400" t="s">
        <v>1303</v>
      </c>
    </row>
    <row r="656" spans="1:30" s="214" customFormat="1" x14ac:dyDescent="0.2">
      <c r="A656" s="208"/>
      <c r="B656" s="209" t="str">
        <f>IF(O656="","",SUBTOTAL(3,$O$8:O656))</f>
        <v/>
      </c>
      <c r="C656" s="221"/>
      <c r="D656" s="222"/>
      <c r="E656" s="222"/>
      <c r="F656" s="222"/>
      <c r="G656" s="222"/>
      <c r="H656" s="144"/>
      <c r="I656" s="222"/>
      <c r="J656" s="122"/>
      <c r="K656" s="222" t="s">
        <v>778</v>
      </c>
      <c r="L656" s="222"/>
      <c r="M656" s="237"/>
      <c r="N656" s="237"/>
      <c r="O656" s="237"/>
      <c r="P656" s="237"/>
      <c r="Q656" s="237"/>
      <c r="R656" s="237"/>
      <c r="S656" s="237"/>
      <c r="T656" s="237"/>
      <c r="U656" s="237"/>
      <c r="V656" s="237"/>
      <c r="W656" s="238"/>
      <c r="X656" s="281"/>
      <c r="Y656" s="237"/>
      <c r="Z656" s="237"/>
      <c r="AA656" s="243"/>
      <c r="AB656" s="237">
        <f t="shared" ref="AB656:AB687" si="28">MIN(O656:Z656)</f>
        <v>0</v>
      </c>
      <c r="AC656" s="237"/>
      <c r="AD656" s="401"/>
    </row>
    <row r="657" spans="1:30" s="214" customFormat="1" x14ac:dyDescent="0.2">
      <c r="A657" s="208"/>
      <c r="B657" s="209" t="str">
        <f>IF(O657="","",SUBTOTAL(3,$O$8:O657))</f>
        <v/>
      </c>
      <c r="C657" s="221"/>
      <c r="D657" s="222"/>
      <c r="E657" s="222"/>
      <c r="F657" s="222"/>
      <c r="G657" s="222"/>
      <c r="H657" s="144"/>
      <c r="I657" s="222"/>
      <c r="J657" s="122"/>
      <c r="K657" s="222" t="s">
        <v>779</v>
      </c>
      <c r="L657" s="222"/>
      <c r="M657" s="237"/>
      <c r="N657" s="237"/>
      <c r="O657" s="237"/>
      <c r="P657" s="237"/>
      <c r="Q657" s="237"/>
      <c r="R657" s="237"/>
      <c r="S657" s="237"/>
      <c r="T657" s="237"/>
      <c r="U657" s="237"/>
      <c r="V657" s="237"/>
      <c r="W657" s="238"/>
      <c r="X657" s="281"/>
      <c r="Y657" s="237"/>
      <c r="Z657" s="237"/>
      <c r="AA657" s="243"/>
      <c r="AB657" s="237">
        <f t="shared" si="28"/>
        <v>0</v>
      </c>
      <c r="AC657" s="237"/>
      <c r="AD657" s="401"/>
    </row>
    <row r="658" spans="1:30" s="214" customFormat="1" x14ac:dyDescent="0.2">
      <c r="A658" s="208"/>
      <c r="B658" s="209" t="str">
        <f>IF(O658="","",SUBTOTAL(3,$O$8:O658))</f>
        <v/>
      </c>
      <c r="C658" s="221"/>
      <c r="D658" s="222"/>
      <c r="E658" s="222"/>
      <c r="F658" s="222"/>
      <c r="G658" s="222"/>
      <c r="H658" s="144"/>
      <c r="I658" s="222"/>
      <c r="J658" s="122"/>
      <c r="K658" s="222" t="s">
        <v>780</v>
      </c>
      <c r="L658" s="222"/>
      <c r="M658" s="237"/>
      <c r="N658" s="237"/>
      <c r="O658" s="237"/>
      <c r="P658" s="237"/>
      <c r="Q658" s="237"/>
      <c r="R658" s="237"/>
      <c r="S658" s="237"/>
      <c r="T658" s="237"/>
      <c r="U658" s="237"/>
      <c r="V658" s="237"/>
      <c r="W658" s="238"/>
      <c r="X658" s="281"/>
      <c r="Y658" s="237"/>
      <c r="Z658" s="237"/>
      <c r="AA658" s="243"/>
      <c r="AB658" s="237">
        <f t="shared" si="28"/>
        <v>0</v>
      </c>
      <c r="AC658" s="237"/>
      <c r="AD658" s="401"/>
    </row>
    <row r="659" spans="1:30" s="214" customFormat="1" x14ac:dyDescent="0.2">
      <c r="A659" s="208"/>
      <c r="B659" s="209" t="str">
        <f>IF(O659="","",SUBTOTAL(3,$O$8:O659))</f>
        <v/>
      </c>
      <c r="C659" s="221"/>
      <c r="D659" s="222"/>
      <c r="E659" s="222"/>
      <c r="F659" s="222"/>
      <c r="G659" s="222"/>
      <c r="H659" s="144"/>
      <c r="I659" s="222"/>
      <c r="J659" s="122"/>
      <c r="K659" s="222" t="s">
        <v>781</v>
      </c>
      <c r="L659" s="222"/>
      <c r="M659" s="237"/>
      <c r="N659" s="237"/>
      <c r="O659" s="237"/>
      <c r="P659" s="237"/>
      <c r="Q659" s="237"/>
      <c r="R659" s="237"/>
      <c r="S659" s="237"/>
      <c r="T659" s="237"/>
      <c r="U659" s="237"/>
      <c r="V659" s="237"/>
      <c r="W659" s="238"/>
      <c r="X659" s="281"/>
      <c r="Y659" s="237"/>
      <c r="Z659" s="237"/>
      <c r="AA659" s="243"/>
      <c r="AB659" s="237">
        <f t="shared" si="28"/>
        <v>0</v>
      </c>
      <c r="AC659" s="237"/>
      <c r="AD659" s="401"/>
    </row>
    <row r="660" spans="1:30" s="214" customFormat="1" ht="25.5" x14ac:dyDescent="0.2">
      <c r="A660" s="208"/>
      <c r="B660" s="209" t="str">
        <f>IF(O660="","",SUBTOTAL(3,$O$8:O660))</f>
        <v/>
      </c>
      <c r="C660" s="221"/>
      <c r="D660" s="222"/>
      <c r="E660" s="222"/>
      <c r="F660" s="222"/>
      <c r="G660" s="222"/>
      <c r="H660" s="144"/>
      <c r="I660" s="222"/>
      <c r="J660" s="122"/>
      <c r="K660" s="222" t="s">
        <v>782</v>
      </c>
      <c r="L660" s="222"/>
      <c r="M660" s="237"/>
      <c r="N660" s="237"/>
      <c r="O660" s="237"/>
      <c r="P660" s="237"/>
      <c r="Q660" s="237"/>
      <c r="R660" s="237"/>
      <c r="S660" s="237"/>
      <c r="T660" s="237"/>
      <c r="U660" s="237"/>
      <c r="V660" s="237"/>
      <c r="W660" s="238"/>
      <c r="X660" s="281"/>
      <c r="Y660" s="237"/>
      <c r="Z660" s="237"/>
      <c r="AA660" s="243"/>
      <c r="AB660" s="237">
        <f t="shared" si="28"/>
        <v>0</v>
      </c>
      <c r="AC660" s="237"/>
      <c r="AD660" s="401"/>
    </row>
    <row r="661" spans="1:30" s="214" customFormat="1" x14ac:dyDescent="0.2">
      <c r="A661" s="208"/>
      <c r="B661" s="209" t="str">
        <f>IF(O661="","",SUBTOTAL(3,$O$8:O661))</f>
        <v/>
      </c>
      <c r="C661" s="221"/>
      <c r="D661" s="222"/>
      <c r="E661" s="222"/>
      <c r="F661" s="222"/>
      <c r="G661" s="222"/>
      <c r="H661" s="144"/>
      <c r="I661" s="222"/>
      <c r="J661" s="122"/>
      <c r="K661" s="222" t="s">
        <v>783</v>
      </c>
      <c r="L661" s="222"/>
      <c r="M661" s="237"/>
      <c r="N661" s="237"/>
      <c r="O661" s="237"/>
      <c r="P661" s="237"/>
      <c r="Q661" s="237"/>
      <c r="R661" s="237"/>
      <c r="S661" s="237"/>
      <c r="T661" s="237"/>
      <c r="U661" s="237"/>
      <c r="V661" s="237"/>
      <c r="W661" s="238"/>
      <c r="X661" s="281"/>
      <c r="Y661" s="237"/>
      <c r="Z661" s="237"/>
      <c r="AA661" s="243"/>
      <c r="AB661" s="237">
        <f t="shared" si="28"/>
        <v>0</v>
      </c>
      <c r="AC661" s="237"/>
      <c r="AD661" s="401"/>
    </row>
    <row r="662" spans="1:30" s="214" customFormat="1" x14ac:dyDescent="0.2">
      <c r="A662" s="208"/>
      <c r="B662" s="209" t="str">
        <f>IF(O662="","",SUBTOTAL(3,$O$8:O662))</f>
        <v/>
      </c>
      <c r="C662" s="227"/>
      <c r="D662" s="228"/>
      <c r="E662" s="228"/>
      <c r="F662" s="228"/>
      <c r="G662" s="228"/>
      <c r="H662" s="144"/>
      <c r="I662" s="228"/>
      <c r="J662" s="122"/>
      <c r="K662" s="228" t="s">
        <v>784</v>
      </c>
      <c r="L662" s="228"/>
      <c r="M662" s="239"/>
      <c r="N662" s="239"/>
      <c r="O662" s="239"/>
      <c r="P662" s="239"/>
      <c r="Q662" s="239"/>
      <c r="R662" s="239"/>
      <c r="S662" s="239"/>
      <c r="T662" s="239"/>
      <c r="U662" s="239"/>
      <c r="V662" s="239"/>
      <c r="W662" s="240"/>
      <c r="X662" s="282"/>
      <c r="Y662" s="239"/>
      <c r="Z662" s="239"/>
      <c r="AA662" s="244"/>
      <c r="AB662" s="239">
        <f t="shared" si="28"/>
        <v>0</v>
      </c>
      <c r="AC662" s="239"/>
      <c r="AD662" s="228"/>
    </row>
    <row r="663" spans="1:30" ht="51" x14ac:dyDescent="0.2">
      <c r="B663" s="137">
        <f>IF(O663="","",SUBTOTAL(3,$O$8:O663))</f>
        <v>202</v>
      </c>
      <c r="C663" s="142"/>
      <c r="D663" s="87" t="s">
        <v>267</v>
      </c>
      <c r="E663" s="169" t="s">
        <v>334</v>
      </c>
      <c r="F663" s="169" t="s">
        <v>334</v>
      </c>
      <c r="G663" s="169" t="s">
        <v>268</v>
      </c>
      <c r="H663" s="87"/>
      <c r="I663" s="169">
        <v>12218</v>
      </c>
      <c r="J663" s="169"/>
      <c r="K663" s="87" t="s">
        <v>785</v>
      </c>
      <c r="L663" s="87"/>
      <c r="M663" s="158">
        <v>21000</v>
      </c>
      <c r="N663" s="158">
        <f t="shared" si="27"/>
        <v>256578000</v>
      </c>
      <c r="O663" s="158">
        <f>+'[2]TH lop 6'!$E$308</f>
        <v>21000</v>
      </c>
      <c r="P663" s="158"/>
      <c r="Q663" s="158"/>
      <c r="R663" s="158"/>
      <c r="S663" s="158"/>
      <c r="T663" s="158"/>
      <c r="U663" s="158"/>
      <c r="V663" s="158"/>
      <c r="W663" s="192"/>
      <c r="X663" s="279"/>
      <c r="Y663" s="158"/>
      <c r="Z663" s="158">
        <v>3150000</v>
      </c>
      <c r="AA663" s="201" t="s">
        <v>1295</v>
      </c>
      <c r="AB663" s="158">
        <f t="shared" si="28"/>
        <v>21000</v>
      </c>
      <c r="AC663" s="158">
        <f>AB663*I663</f>
        <v>256578000</v>
      </c>
      <c r="AD663" s="87"/>
    </row>
    <row r="664" spans="1:30" x14ac:dyDescent="0.2">
      <c r="B664" s="137" t="str">
        <f>IF(O664="","",SUBTOTAL(3,$O$8:O664))</f>
        <v/>
      </c>
      <c r="C664" s="142"/>
      <c r="D664" s="122" t="s">
        <v>269</v>
      </c>
      <c r="E664" s="169"/>
      <c r="F664" s="169"/>
      <c r="G664" s="169"/>
      <c r="H664" s="87"/>
      <c r="I664" s="169"/>
      <c r="J664" s="169"/>
      <c r="K664" s="122"/>
      <c r="L664" s="122"/>
      <c r="M664" s="157"/>
      <c r="N664" s="157"/>
      <c r="O664" s="157"/>
      <c r="P664" s="157"/>
      <c r="Q664" s="157"/>
      <c r="R664" s="157"/>
      <c r="S664" s="157"/>
      <c r="T664" s="157"/>
      <c r="U664" s="157"/>
      <c r="V664" s="157"/>
      <c r="W664" s="191"/>
      <c r="X664" s="278"/>
      <c r="Y664" s="157"/>
      <c r="Z664" s="157"/>
      <c r="AA664" s="200"/>
      <c r="AB664" s="157">
        <f t="shared" si="28"/>
        <v>0</v>
      </c>
      <c r="AC664" s="157"/>
      <c r="AD664" s="122"/>
    </row>
    <row r="665" spans="1:30" x14ac:dyDescent="0.2">
      <c r="B665" s="137" t="str">
        <f>IF(O665="","",SUBTOTAL(3,$O$8:O665))</f>
        <v/>
      </c>
      <c r="C665" s="143" t="s">
        <v>21</v>
      </c>
      <c r="D665" s="144" t="s">
        <v>2</v>
      </c>
      <c r="E665" s="122"/>
      <c r="F665" s="122"/>
      <c r="G665" s="122"/>
      <c r="H665" s="87"/>
      <c r="I665" s="169"/>
      <c r="J665" s="169"/>
      <c r="K665" s="144"/>
      <c r="L665" s="144"/>
      <c r="M665" s="157"/>
      <c r="N665" s="157"/>
      <c r="O665" s="157"/>
      <c r="P665" s="157"/>
      <c r="Q665" s="157"/>
      <c r="R665" s="157"/>
      <c r="S665" s="157"/>
      <c r="T665" s="157"/>
      <c r="U665" s="157"/>
      <c r="V665" s="157"/>
      <c r="W665" s="191"/>
      <c r="X665" s="278"/>
      <c r="Y665" s="157"/>
      <c r="Z665" s="157"/>
      <c r="AA665" s="200"/>
      <c r="AB665" s="157">
        <f t="shared" si="28"/>
        <v>0</v>
      </c>
      <c r="AC665" s="157"/>
      <c r="AD665" s="144"/>
    </row>
    <row r="666" spans="1:30" ht="17.45" customHeight="1" x14ac:dyDescent="0.2">
      <c r="B666" s="137">
        <f>IF(O666="","",SUBTOTAL(3,$O$8:O666))</f>
        <v>203</v>
      </c>
      <c r="C666" s="135"/>
      <c r="D666" s="136" t="s">
        <v>135</v>
      </c>
      <c r="E666" s="136" t="s">
        <v>334</v>
      </c>
      <c r="F666" s="136"/>
      <c r="G666" s="136" t="s">
        <v>4</v>
      </c>
      <c r="H666" s="87"/>
      <c r="I666" s="136">
        <v>190</v>
      </c>
      <c r="J666" s="171"/>
      <c r="K666" s="136" t="s">
        <v>786</v>
      </c>
      <c r="L666" s="136"/>
      <c r="M666" s="154">
        <v>438480</v>
      </c>
      <c r="N666" s="154">
        <f t="shared" si="27"/>
        <v>83311200</v>
      </c>
      <c r="O666" s="154">
        <f>+'[2]TH lop 6'!$E$311</f>
        <v>438480</v>
      </c>
      <c r="P666" s="154">
        <f>'[3]Lớp 6'!$I$412</f>
        <v>590000</v>
      </c>
      <c r="Q666" s="154"/>
      <c r="R666" s="154">
        <f>+[4]L6!$I$586</f>
        <v>640000</v>
      </c>
      <c r="S666" s="154">
        <v>480000</v>
      </c>
      <c r="T666" s="154"/>
      <c r="U666" s="154"/>
      <c r="V666" s="154"/>
      <c r="W666" s="188"/>
      <c r="X666" s="275"/>
      <c r="Y666" s="154">
        <v>440000</v>
      </c>
      <c r="Z666" s="154">
        <v>558000</v>
      </c>
      <c r="AA666" s="197" t="s">
        <v>1296</v>
      </c>
      <c r="AB666" s="154">
        <f t="shared" si="28"/>
        <v>438480</v>
      </c>
      <c r="AC666" s="154">
        <f>AB666*I666</f>
        <v>83311200</v>
      </c>
      <c r="AD666" s="136"/>
    </row>
    <row r="667" spans="1:30" ht="26.45" customHeight="1" x14ac:dyDescent="0.2">
      <c r="B667" s="137" t="str">
        <f>IF(O667="","",SUBTOTAL(3,$O$8:O667))</f>
        <v/>
      </c>
      <c r="C667" s="140"/>
      <c r="D667" s="141"/>
      <c r="E667" s="141"/>
      <c r="F667" s="141"/>
      <c r="G667" s="141"/>
      <c r="H667" s="87"/>
      <c r="I667" s="141"/>
      <c r="J667" s="171"/>
      <c r="K667" s="141"/>
      <c r="L667" s="141"/>
      <c r="M667" s="156"/>
      <c r="N667" s="156"/>
      <c r="O667" s="156"/>
      <c r="P667" s="156"/>
      <c r="Q667" s="156"/>
      <c r="R667" s="156"/>
      <c r="S667" s="156"/>
      <c r="T667" s="156"/>
      <c r="U667" s="156"/>
      <c r="V667" s="156"/>
      <c r="W667" s="190"/>
      <c r="X667" s="277"/>
      <c r="Y667" s="156"/>
      <c r="Z667" s="156"/>
      <c r="AA667" s="199"/>
      <c r="AB667" s="156">
        <f t="shared" si="28"/>
        <v>0</v>
      </c>
      <c r="AC667" s="156"/>
      <c r="AD667" s="141"/>
    </row>
    <row r="668" spans="1:30" ht="12.75" customHeight="1" x14ac:dyDescent="0.2">
      <c r="B668" s="137">
        <f>IF(O668="","",SUBTOTAL(3,$O$8:O668))</f>
        <v>204</v>
      </c>
      <c r="C668" s="135"/>
      <c r="D668" s="136" t="s">
        <v>270</v>
      </c>
      <c r="E668" s="136" t="s">
        <v>334</v>
      </c>
      <c r="F668" s="136"/>
      <c r="G668" s="136" t="s">
        <v>4</v>
      </c>
      <c r="H668" s="87"/>
      <c r="I668" s="136">
        <v>488</v>
      </c>
      <c r="J668" s="171"/>
      <c r="K668" s="136" t="s">
        <v>787</v>
      </c>
      <c r="L668" s="136"/>
      <c r="M668" s="154">
        <v>6000</v>
      </c>
      <c r="N668" s="154">
        <f t="shared" si="27"/>
        <v>2928000</v>
      </c>
      <c r="O668" s="154">
        <f>+'[2]TH lop 6'!$E$312</f>
        <v>7559.9999999999991</v>
      </c>
      <c r="P668" s="154">
        <f>'[3]Lớp 6'!$I$414</f>
        <v>6000</v>
      </c>
      <c r="Q668" s="154"/>
      <c r="R668" s="154">
        <f>+[4]L6!$I$588</f>
        <v>11300</v>
      </c>
      <c r="S668" s="154">
        <v>6000</v>
      </c>
      <c r="T668" s="154"/>
      <c r="U668" s="154"/>
      <c r="V668" s="154"/>
      <c r="W668" s="188"/>
      <c r="X668" s="275"/>
      <c r="Y668" s="154">
        <v>22000</v>
      </c>
      <c r="Z668" s="154">
        <v>9000</v>
      </c>
      <c r="AA668" s="197"/>
      <c r="AB668" s="154">
        <f t="shared" si="28"/>
        <v>6000</v>
      </c>
      <c r="AC668" s="154">
        <f>AB668*I668</f>
        <v>2928000</v>
      </c>
      <c r="AD668" s="136"/>
    </row>
    <row r="669" spans="1:30" x14ac:dyDescent="0.2">
      <c r="B669" s="137" t="str">
        <f>IF(O669="","",SUBTOTAL(3,$O$8:O669))</f>
        <v/>
      </c>
      <c r="C669" s="140"/>
      <c r="D669" s="141"/>
      <c r="E669" s="141"/>
      <c r="F669" s="141"/>
      <c r="G669" s="141"/>
      <c r="H669" s="87"/>
      <c r="I669" s="141"/>
      <c r="J669" s="171"/>
      <c r="K669" s="141"/>
      <c r="L669" s="141"/>
      <c r="M669" s="156"/>
      <c r="N669" s="156"/>
      <c r="O669" s="156"/>
      <c r="P669" s="156"/>
      <c r="Q669" s="156"/>
      <c r="R669" s="156"/>
      <c r="S669" s="156"/>
      <c r="T669" s="156"/>
      <c r="U669" s="156"/>
      <c r="V669" s="156"/>
      <c r="W669" s="190"/>
      <c r="X669" s="277"/>
      <c r="Y669" s="156"/>
      <c r="Z669" s="156"/>
      <c r="AA669" s="199"/>
      <c r="AB669" s="156">
        <f t="shared" si="28"/>
        <v>0</v>
      </c>
      <c r="AC669" s="156"/>
      <c r="AD669" s="141"/>
    </row>
    <row r="670" spans="1:30" ht="13.15" customHeight="1" x14ac:dyDescent="0.2">
      <c r="B670" s="137">
        <f>IF(O670="","",SUBTOTAL(3,$O$8:O670))</f>
        <v>205</v>
      </c>
      <c r="C670" s="135"/>
      <c r="D670" s="136" t="s">
        <v>271</v>
      </c>
      <c r="E670" s="136" t="s">
        <v>334</v>
      </c>
      <c r="F670" s="136"/>
      <c r="G670" s="136" t="s">
        <v>4</v>
      </c>
      <c r="H670" s="87"/>
      <c r="I670" s="136">
        <v>181</v>
      </c>
      <c r="J670" s="169" t="s">
        <v>387</v>
      </c>
      <c r="K670" s="136" t="s">
        <v>788</v>
      </c>
      <c r="L670" s="136"/>
      <c r="M670" s="154">
        <v>68040</v>
      </c>
      <c r="N670" s="154">
        <f t="shared" si="27"/>
        <v>12315240</v>
      </c>
      <c r="O670" s="154">
        <f>+'[2]TH lop 6'!$E$313</f>
        <v>68040</v>
      </c>
      <c r="P670" s="154">
        <f>'[3]Lớp 6'!$I$416</f>
        <v>102600</v>
      </c>
      <c r="Q670" s="154"/>
      <c r="R670" s="154">
        <f>+[4]L6!$I$590</f>
        <v>114000</v>
      </c>
      <c r="S670" s="154">
        <v>125000</v>
      </c>
      <c r="T670" s="154"/>
      <c r="U670" s="154"/>
      <c r="V670" s="154"/>
      <c r="W670" s="188"/>
      <c r="X670" s="275"/>
      <c r="Y670" s="154">
        <v>143000</v>
      </c>
      <c r="Z670" s="154">
        <v>104400</v>
      </c>
      <c r="AA670" s="197"/>
      <c r="AB670" s="154">
        <f t="shared" si="28"/>
        <v>68040</v>
      </c>
      <c r="AC670" s="154">
        <f>AB670*I670</f>
        <v>12315240</v>
      </c>
      <c r="AD670" s="136"/>
    </row>
    <row r="671" spans="1:30" x14ac:dyDescent="0.2">
      <c r="B671" s="137" t="str">
        <f>IF(O671="","",SUBTOTAL(3,$O$8:O671))</f>
        <v/>
      </c>
      <c r="C671" s="140"/>
      <c r="D671" s="141"/>
      <c r="E671" s="141"/>
      <c r="F671" s="141"/>
      <c r="G671" s="141"/>
      <c r="H671" s="87"/>
      <c r="I671" s="141"/>
      <c r="J671" s="169"/>
      <c r="K671" s="141"/>
      <c r="L671" s="141"/>
      <c r="M671" s="156"/>
      <c r="N671" s="156"/>
      <c r="O671" s="156"/>
      <c r="P671" s="156"/>
      <c r="Q671" s="156"/>
      <c r="R671" s="156"/>
      <c r="S671" s="156"/>
      <c r="T671" s="156"/>
      <c r="U671" s="156"/>
      <c r="V671" s="156"/>
      <c r="W671" s="190"/>
      <c r="X671" s="277"/>
      <c r="Y671" s="156"/>
      <c r="Z671" s="156"/>
      <c r="AA671" s="199"/>
      <c r="AB671" s="156">
        <f t="shared" si="28"/>
        <v>0</v>
      </c>
      <c r="AC671" s="156"/>
      <c r="AD671" s="141"/>
    </row>
    <row r="672" spans="1:30" ht="37.9" customHeight="1" x14ac:dyDescent="0.2">
      <c r="B672" s="137">
        <f>IF(O672="","",SUBTOTAL(3,$O$8:O672))</f>
        <v>206</v>
      </c>
      <c r="C672" s="135"/>
      <c r="D672" s="136" t="s">
        <v>272</v>
      </c>
      <c r="E672" s="136" t="s">
        <v>334</v>
      </c>
      <c r="F672" s="136" t="s">
        <v>334</v>
      </c>
      <c r="G672" s="136" t="s">
        <v>4</v>
      </c>
      <c r="H672" s="87"/>
      <c r="I672" s="136">
        <v>687</v>
      </c>
      <c r="J672" s="169" t="s">
        <v>387</v>
      </c>
      <c r="K672" s="136" t="s">
        <v>789</v>
      </c>
      <c r="L672" s="136"/>
      <c r="M672" s="154">
        <v>63200</v>
      </c>
      <c r="N672" s="154">
        <f t="shared" si="27"/>
        <v>43418400</v>
      </c>
      <c r="O672" s="154">
        <f>+'[2]TH lop 6'!$E$314</f>
        <v>143640</v>
      </c>
      <c r="P672" s="154">
        <f>'[3]Lớp 6'!$I$418</f>
        <v>63200</v>
      </c>
      <c r="Q672" s="154"/>
      <c r="R672" s="154">
        <f>+[4]L6!$I$592</f>
        <v>97200</v>
      </c>
      <c r="S672" s="154">
        <v>35000</v>
      </c>
      <c r="T672" s="154"/>
      <c r="U672" s="154"/>
      <c r="V672" s="154"/>
      <c r="W672" s="188">
        <v>32000</v>
      </c>
      <c r="X672" s="275"/>
      <c r="Y672" s="154">
        <v>550000</v>
      </c>
      <c r="Z672" s="154">
        <v>117000</v>
      </c>
      <c r="AA672" s="202" t="s">
        <v>1330</v>
      </c>
      <c r="AB672" s="154">
        <f t="shared" si="28"/>
        <v>32000</v>
      </c>
      <c r="AC672" s="154">
        <f>AB672*I672</f>
        <v>21984000</v>
      </c>
      <c r="AD672" s="136"/>
    </row>
    <row r="673" spans="2:30" ht="37.9" customHeight="1" x14ac:dyDescent="0.2">
      <c r="B673" s="137" t="str">
        <f>IF(O673="","",SUBTOTAL(3,$O$8:O673))</f>
        <v/>
      </c>
      <c r="C673" s="140"/>
      <c r="D673" s="141"/>
      <c r="E673" s="141"/>
      <c r="F673" s="141"/>
      <c r="G673" s="141"/>
      <c r="H673" s="87"/>
      <c r="I673" s="141"/>
      <c r="J673" s="169"/>
      <c r="K673" s="141"/>
      <c r="L673" s="141"/>
      <c r="M673" s="156"/>
      <c r="N673" s="156"/>
      <c r="O673" s="156"/>
      <c r="P673" s="156"/>
      <c r="Q673" s="156"/>
      <c r="R673" s="156"/>
      <c r="S673" s="156"/>
      <c r="T673" s="156"/>
      <c r="U673" s="156"/>
      <c r="V673" s="156"/>
      <c r="W673" s="190"/>
      <c r="X673" s="277"/>
      <c r="Y673" s="156"/>
      <c r="Z673" s="156"/>
      <c r="AA673" s="203"/>
      <c r="AB673" s="156">
        <f t="shared" si="28"/>
        <v>0</v>
      </c>
      <c r="AC673" s="156"/>
      <c r="AD673" s="141"/>
    </row>
    <row r="674" spans="2:30" ht="12.75" customHeight="1" x14ac:dyDescent="0.2">
      <c r="B674" s="137">
        <f>IF(O674="","",SUBTOTAL(3,$O$8:O674))</f>
        <v>207</v>
      </c>
      <c r="C674" s="135"/>
      <c r="D674" s="136" t="s">
        <v>273</v>
      </c>
      <c r="E674" s="136" t="s">
        <v>334</v>
      </c>
      <c r="F674" s="136" t="s">
        <v>334</v>
      </c>
      <c r="G674" s="136" t="s">
        <v>12</v>
      </c>
      <c r="H674" s="87"/>
      <c r="I674" s="136">
        <v>205</v>
      </c>
      <c r="J674" s="169" t="s">
        <v>387</v>
      </c>
      <c r="K674" s="136" t="s">
        <v>790</v>
      </c>
      <c r="L674" s="136"/>
      <c r="M674" s="154">
        <v>468719.99999999994</v>
      </c>
      <c r="N674" s="154">
        <f t="shared" si="27"/>
        <v>96087599.999999985</v>
      </c>
      <c r="O674" s="154">
        <f>+'[2]TH lop 6'!$E$315</f>
        <v>468719.99999999994</v>
      </c>
      <c r="P674" s="154">
        <f>'[3]Lớp 6'!$I$420</f>
        <v>626400</v>
      </c>
      <c r="Q674" s="154"/>
      <c r="R674" s="154">
        <f>+[4]L6!$I$594</f>
        <v>626400</v>
      </c>
      <c r="S674" s="154"/>
      <c r="T674" s="154"/>
      <c r="U674" s="154"/>
      <c r="V674" s="154"/>
      <c r="W674" s="188"/>
      <c r="X674" s="275"/>
      <c r="Y674" s="154">
        <v>1056000</v>
      </c>
      <c r="Z674" s="154">
        <v>568000</v>
      </c>
      <c r="AA674" s="197"/>
      <c r="AB674" s="154">
        <f t="shared" si="28"/>
        <v>468719.99999999994</v>
      </c>
      <c r="AC674" s="154">
        <f>AB674*I674</f>
        <v>96087599.999999985</v>
      </c>
      <c r="AD674" s="136"/>
    </row>
    <row r="675" spans="2:30" x14ac:dyDescent="0.2">
      <c r="B675" s="137" t="str">
        <f>IF(O675="","",SUBTOTAL(3,$O$8:O675))</f>
        <v/>
      </c>
      <c r="C675" s="140"/>
      <c r="D675" s="141"/>
      <c r="E675" s="141"/>
      <c r="F675" s="141"/>
      <c r="G675" s="141"/>
      <c r="H675" s="87"/>
      <c r="I675" s="141"/>
      <c r="J675" s="169"/>
      <c r="K675" s="141"/>
      <c r="L675" s="141"/>
      <c r="M675" s="156"/>
      <c r="N675" s="156"/>
      <c r="O675" s="156"/>
      <c r="P675" s="156"/>
      <c r="Q675" s="156"/>
      <c r="R675" s="156"/>
      <c r="S675" s="156"/>
      <c r="T675" s="156"/>
      <c r="U675" s="156"/>
      <c r="V675" s="156"/>
      <c r="W675" s="190"/>
      <c r="X675" s="277"/>
      <c r="Y675" s="156"/>
      <c r="Z675" s="156"/>
      <c r="AA675" s="199"/>
      <c r="AB675" s="156">
        <f t="shared" si="28"/>
        <v>0</v>
      </c>
      <c r="AC675" s="156"/>
      <c r="AD675" s="141"/>
    </row>
    <row r="676" spans="2:30" ht="18.75" customHeight="1" x14ac:dyDescent="0.2">
      <c r="B676" s="137">
        <f>IF(O676="","",SUBTOTAL(3,$O$8:O676))</f>
        <v>208</v>
      </c>
      <c r="C676" s="135"/>
      <c r="D676" s="136" t="s">
        <v>274</v>
      </c>
      <c r="E676" s="136" t="s">
        <v>334</v>
      </c>
      <c r="F676" s="136" t="s">
        <v>334</v>
      </c>
      <c r="G676" s="136" t="s">
        <v>4</v>
      </c>
      <c r="H676" s="87"/>
      <c r="I676" s="136">
        <v>3663</v>
      </c>
      <c r="J676" s="169" t="s">
        <v>387</v>
      </c>
      <c r="K676" s="136" t="s">
        <v>791</v>
      </c>
      <c r="L676" s="136"/>
      <c r="M676" s="154">
        <v>13910.4</v>
      </c>
      <c r="N676" s="154">
        <f t="shared" si="27"/>
        <v>50953795.199999996</v>
      </c>
      <c r="O676" s="154">
        <f>+'[2]TH lop 6'!$E$316</f>
        <v>13910.4</v>
      </c>
      <c r="P676" s="154">
        <f>'[3]Lớp 6'!$I$422</f>
        <v>19000</v>
      </c>
      <c r="Q676" s="154"/>
      <c r="R676" s="154">
        <f>+[4]L6!$I$596</f>
        <v>19000</v>
      </c>
      <c r="S676" s="154"/>
      <c r="T676" s="154"/>
      <c r="U676" s="154"/>
      <c r="V676" s="154"/>
      <c r="W676" s="188"/>
      <c r="X676" s="275"/>
      <c r="Y676" s="154">
        <v>55000</v>
      </c>
      <c r="Z676" s="154">
        <v>15000</v>
      </c>
      <c r="AA676" s="197"/>
      <c r="AB676" s="154">
        <f t="shared" si="28"/>
        <v>13910.4</v>
      </c>
      <c r="AC676" s="154">
        <f>AB676*I676</f>
        <v>50953795.199999996</v>
      </c>
      <c r="AD676" s="136"/>
    </row>
    <row r="677" spans="2:30" ht="23.25" customHeight="1" x14ac:dyDescent="0.2">
      <c r="B677" s="137" t="str">
        <f>IF(O677="","",SUBTOTAL(3,$O$8:O677))</f>
        <v/>
      </c>
      <c r="C677" s="140"/>
      <c r="D677" s="141"/>
      <c r="E677" s="141"/>
      <c r="F677" s="141"/>
      <c r="G677" s="141"/>
      <c r="H677" s="87"/>
      <c r="I677" s="141"/>
      <c r="J677" s="169"/>
      <c r="K677" s="141"/>
      <c r="L677" s="141"/>
      <c r="M677" s="156"/>
      <c r="N677" s="156"/>
      <c r="O677" s="156"/>
      <c r="P677" s="156"/>
      <c r="Q677" s="156"/>
      <c r="R677" s="156"/>
      <c r="S677" s="156"/>
      <c r="T677" s="156"/>
      <c r="U677" s="156"/>
      <c r="V677" s="156"/>
      <c r="W677" s="190"/>
      <c r="X677" s="277"/>
      <c r="Y677" s="156"/>
      <c r="Z677" s="156"/>
      <c r="AA677" s="199"/>
      <c r="AB677" s="156">
        <f t="shared" si="28"/>
        <v>0</v>
      </c>
      <c r="AC677" s="156"/>
      <c r="AD677" s="141"/>
    </row>
    <row r="678" spans="2:30" ht="12.75" customHeight="1" x14ac:dyDescent="0.2">
      <c r="B678" s="137">
        <f>IF(O678="","",SUBTOTAL(3,$O$8:O678))</f>
        <v>209</v>
      </c>
      <c r="C678" s="135"/>
      <c r="D678" s="136" t="s">
        <v>275</v>
      </c>
      <c r="E678" s="136" t="s">
        <v>334</v>
      </c>
      <c r="F678" s="136" t="s">
        <v>334</v>
      </c>
      <c r="G678" s="136" t="s">
        <v>4</v>
      </c>
      <c r="H678" s="87"/>
      <c r="I678" s="136">
        <v>3637</v>
      </c>
      <c r="J678" s="169" t="s">
        <v>387</v>
      </c>
      <c r="K678" s="136" t="s">
        <v>792</v>
      </c>
      <c r="L678" s="136"/>
      <c r="M678" s="154">
        <v>21000</v>
      </c>
      <c r="N678" s="154">
        <f t="shared" si="27"/>
        <v>76377000</v>
      </c>
      <c r="O678" s="154">
        <f>+'[2]TH lop 6'!$E$317</f>
        <v>33264</v>
      </c>
      <c r="P678" s="154">
        <f>'[3]Lớp 6'!$I$424</f>
        <v>21000</v>
      </c>
      <c r="Q678" s="154"/>
      <c r="R678" s="154">
        <f>+[4]L6!$I$598</f>
        <v>29400</v>
      </c>
      <c r="S678" s="154">
        <v>20500</v>
      </c>
      <c r="T678" s="154">
        <v>24000</v>
      </c>
      <c r="U678" s="154"/>
      <c r="V678" s="154"/>
      <c r="W678" s="188"/>
      <c r="X678" s="275"/>
      <c r="Y678" s="154">
        <v>31000</v>
      </c>
      <c r="Z678" s="154">
        <v>45000</v>
      </c>
      <c r="AA678" s="197"/>
      <c r="AB678" s="154">
        <f t="shared" si="28"/>
        <v>20500</v>
      </c>
      <c r="AC678" s="154">
        <f>AB678*I678</f>
        <v>74558500</v>
      </c>
      <c r="AD678" s="136"/>
    </row>
    <row r="679" spans="2:30" ht="17.25" customHeight="1" x14ac:dyDescent="0.2">
      <c r="B679" s="137" t="str">
        <f>IF(O679="","",SUBTOTAL(3,$O$8:O679))</f>
        <v/>
      </c>
      <c r="C679" s="140"/>
      <c r="D679" s="141"/>
      <c r="E679" s="141"/>
      <c r="F679" s="141"/>
      <c r="G679" s="141"/>
      <c r="H679" s="87"/>
      <c r="I679" s="141"/>
      <c r="J679" s="169"/>
      <c r="K679" s="141"/>
      <c r="L679" s="141"/>
      <c r="M679" s="156"/>
      <c r="N679" s="156"/>
      <c r="O679" s="156"/>
      <c r="P679" s="156"/>
      <c r="Q679" s="156"/>
      <c r="R679" s="156"/>
      <c r="S679" s="156"/>
      <c r="T679" s="156"/>
      <c r="U679" s="156"/>
      <c r="V679" s="156"/>
      <c r="W679" s="190"/>
      <c r="X679" s="277"/>
      <c r="Y679" s="156"/>
      <c r="Z679" s="156"/>
      <c r="AA679" s="199"/>
      <c r="AB679" s="156">
        <f t="shared" si="28"/>
        <v>0</v>
      </c>
      <c r="AC679" s="156"/>
      <c r="AD679" s="141"/>
    </row>
    <row r="680" spans="2:30" ht="12.75" customHeight="1" x14ac:dyDescent="0.2">
      <c r="B680" s="137">
        <f>IF(O680="","",SUBTOTAL(3,$O$8:O680))</f>
        <v>210</v>
      </c>
      <c r="C680" s="135"/>
      <c r="D680" s="136" t="s">
        <v>276</v>
      </c>
      <c r="E680" s="136" t="s">
        <v>334</v>
      </c>
      <c r="F680" s="136" t="s">
        <v>334</v>
      </c>
      <c r="G680" s="136" t="s">
        <v>4</v>
      </c>
      <c r="H680" s="87"/>
      <c r="I680" s="136">
        <v>199</v>
      </c>
      <c r="J680" s="169" t="s">
        <v>387</v>
      </c>
      <c r="K680" s="136" t="s">
        <v>793</v>
      </c>
      <c r="L680" s="136"/>
      <c r="M680" s="154">
        <v>49100</v>
      </c>
      <c r="N680" s="154">
        <f t="shared" si="27"/>
        <v>9770900</v>
      </c>
      <c r="O680" s="154">
        <f>+'[2]TH lop 6'!$E$318</f>
        <v>57455.999999999993</v>
      </c>
      <c r="P680" s="154">
        <f>'[3]Lớp 6'!$I$426</f>
        <v>49100</v>
      </c>
      <c r="Q680" s="154"/>
      <c r="R680" s="154">
        <f>+[4]L6!$I$600</f>
        <v>58800</v>
      </c>
      <c r="S680" s="154">
        <v>50000</v>
      </c>
      <c r="T680" s="154"/>
      <c r="U680" s="154"/>
      <c r="V680" s="154"/>
      <c r="W680" s="188"/>
      <c r="X680" s="275"/>
      <c r="Y680" s="154">
        <v>66000</v>
      </c>
      <c r="Z680" s="154">
        <v>98000</v>
      </c>
      <c r="AA680" s="197"/>
      <c r="AB680" s="154">
        <f t="shared" si="28"/>
        <v>49100</v>
      </c>
      <c r="AC680" s="154">
        <f>AB680*I680</f>
        <v>9770900</v>
      </c>
      <c r="AD680" s="136"/>
    </row>
    <row r="681" spans="2:30" x14ac:dyDescent="0.2">
      <c r="B681" s="137" t="str">
        <f>IF(O681="","",SUBTOTAL(3,$O$8:O681))</f>
        <v/>
      </c>
      <c r="C681" s="140"/>
      <c r="D681" s="141"/>
      <c r="E681" s="141"/>
      <c r="F681" s="141"/>
      <c r="G681" s="141"/>
      <c r="H681" s="87"/>
      <c r="I681" s="141"/>
      <c r="J681" s="169"/>
      <c r="K681" s="141"/>
      <c r="L681" s="141"/>
      <c r="M681" s="156"/>
      <c r="N681" s="156"/>
      <c r="O681" s="156"/>
      <c r="P681" s="156"/>
      <c r="Q681" s="156"/>
      <c r="R681" s="156"/>
      <c r="S681" s="156"/>
      <c r="T681" s="156"/>
      <c r="U681" s="156"/>
      <c r="V681" s="156"/>
      <c r="W681" s="190"/>
      <c r="X681" s="277"/>
      <c r="Y681" s="156"/>
      <c r="Z681" s="156"/>
      <c r="AA681" s="199"/>
      <c r="AB681" s="156">
        <f t="shared" si="28"/>
        <v>0</v>
      </c>
      <c r="AC681" s="156"/>
      <c r="AD681" s="141"/>
    </row>
    <row r="682" spans="2:30" ht="13.15" customHeight="1" x14ac:dyDescent="0.2">
      <c r="B682" s="137">
        <f>IF(O682="","",SUBTOTAL(3,$O$8:O682))</f>
        <v>211</v>
      </c>
      <c r="C682" s="135"/>
      <c r="D682" s="136" t="s">
        <v>277</v>
      </c>
      <c r="E682" s="136" t="s">
        <v>334</v>
      </c>
      <c r="F682" s="136" t="s">
        <v>334</v>
      </c>
      <c r="G682" s="136" t="s">
        <v>278</v>
      </c>
      <c r="H682" s="87"/>
      <c r="I682" s="136">
        <v>342</v>
      </c>
      <c r="J682" s="169" t="s">
        <v>387</v>
      </c>
      <c r="K682" s="136" t="s">
        <v>794</v>
      </c>
      <c r="L682" s="136"/>
      <c r="M682" s="154">
        <v>317520</v>
      </c>
      <c r="N682" s="154">
        <f t="shared" si="27"/>
        <v>108591840</v>
      </c>
      <c r="O682" s="154">
        <f>+'[2]TH lop 6'!$E$319</f>
        <v>317520</v>
      </c>
      <c r="P682" s="154">
        <f>'[3]Lớp 6'!$I$428</f>
        <v>392800</v>
      </c>
      <c r="Q682" s="154"/>
      <c r="R682" s="154">
        <f>+[4]L6!$I$602</f>
        <v>500000</v>
      </c>
      <c r="S682" s="154"/>
      <c r="T682" s="154"/>
      <c r="U682" s="154"/>
      <c r="V682" s="154"/>
      <c r="W682" s="188"/>
      <c r="X682" s="275"/>
      <c r="Y682" s="154">
        <v>400000</v>
      </c>
      <c r="Z682" s="154">
        <v>550000</v>
      </c>
      <c r="AA682" s="197"/>
      <c r="AB682" s="154">
        <f t="shared" si="28"/>
        <v>317520</v>
      </c>
      <c r="AC682" s="154">
        <f>AB682*I682</f>
        <v>108591840</v>
      </c>
      <c r="AD682" s="136"/>
    </row>
    <row r="683" spans="2:30" x14ac:dyDescent="0.2">
      <c r="B683" s="137" t="str">
        <f>IF(O683="","",SUBTOTAL(3,$O$8:O683))</f>
        <v/>
      </c>
      <c r="C683" s="140"/>
      <c r="D683" s="141"/>
      <c r="E683" s="141"/>
      <c r="F683" s="141"/>
      <c r="G683" s="141"/>
      <c r="H683" s="87"/>
      <c r="I683" s="141"/>
      <c r="J683" s="169"/>
      <c r="K683" s="141"/>
      <c r="L683" s="141"/>
      <c r="M683" s="156"/>
      <c r="N683" s="156"/>
      <c r="O683" s="156"/>
      <c r="P683" s="156"/>
      <c r="Q683" s="156"/>
      <c r="R683" s="156"/>
      <c r="S683" s="156"/>
      <c r="T683" s="156"/>
      <c r="U683" s="156"/>
      <c r="V683" s="156"/>
      <c r="W683" s="190"/>
      <c r="X683" s="277"/>
      <c r="Y683" s="156"/>
      <c r="Z683" s="156"/>
      <c r="AA683" s="199"/>
      <c r="AB683" s="156">
        <f t="shared" si="28"/>
        <v>0</v>
      </c>
      <c r="AC683" s="156"/>
      <c r="AD683" s="141"/>
    </row>
    <row r="684" spans="2:30" ht="12.75" customHeight="1" x14ac:dyDescent="0.2">
      <c r="B684" s="137">
        <f>IF(O684="","",SUBTOTAL(3,$O$8:O684))</f>
        <v>212</v>
      </c>
      <c r="C684" s="135"/>
      <c r="D684" s="136" t="s">
        <v>279</v>
      </c>
      <c r="E684" s="136" t="s">
        <v>334</v>
      </c>
      <c r="F684" s="136" t="s">
        <v>334</v>
      </c>
      <c r="G684" s="136" t="s">
        <v>280</v>
      </c>
      <c r="H684" s="87"/>
      <c r="I684" s="136">
        <v>228</v>
      </c>
      <c r="J684" s="169" t="s">
        <v>387</v>
      </c>
      <c r="K684" s="136" t="s">
        <v>795</v>
      </c>
      <c r="L684" s="136"/>
      <c r="M684" s="154">
        <v>869400</v>
      </c>
      <c r="N684" s="154">
        <f t="shared" si="27"/>
        <v>198223200</v>
      </c>
      <c r="O684" s="154">
        <f>+'[2]TH lop 6'!$E$320</f>
        <v>869400</v>
      </c>
      <c r="P684" s="154">
        <f>'[3]Lớp 6'!$I$430</f>
        <v>1200000</v>
      </c>
      <c r="Q684" s="154"/>
      <c r="R684" s="154">
        <f>+[4]L6!$I$604</f>
        <v>1360000</v>
      </c>
      <c r="S684" s="154"/>
      <c r="T684" s="154"/>
      <c r="U684" s="154"/>
      <c r="V684" s="154"/>
      <c r="W684" s="188"/>
      <c r="X684" s="275"/>
      <c r="Y684" s="154">
        <v>1870000</v>
      </c>
      <c r="Z684" s="154">
        <v>980000</v>
      </c>
      <c r="AA684" s="197"/>
      <c r="AB684" s="154">
        <f t="shared" si="28"/>
        <v>869400</v>
      </c>
      <c r="AC684" s="154">
        <f>AB684*I684</f>
        <v>198223200</v>
      </c>
      <c r="AD684" s="136"/>
    </row>
    <row r="685" spans="2:30" x14ac:dyDescent="0.2">
      <c r="B685" s="137" t="str">
        <f>IF(O685="","",SUBTOTAL(3,$O$8:O685))</f>
        <v/>
      </c>
      <c r="C685" s="140"/>
      <c r="D685" s="141"/>
      <c r="E685" s="141"/>
      <c r="F685" s="141"/>
      <c r="G685" s="141"/>
      <c r="H685" s="87"/>
      <c r="I685" s="141"/>
      <c r="J685" s="169"/>
      <c r="K685" s="141"/>
      <c r="L685" s="141"/>
      <c r="M685" s="156"/>
      <c r="N685" s="156"/>
      <c r="O685" s="156"/>
      <c r="P685" s="156"/>
      <c r="Q685" s="156"/>
      <c r="R685" s="156"/>
      <c r="S685" s="156"/>
      <c r="T685" s="156"/>
      <c r="U685" s="156"/>
      <c r="V685" s="156"/>
      <c r="W685" s="190"/>
      <c r="X685" s="277"/>
      <c r="Y685" s="156"/>
      <c r="Z685" s="156"/>
      <c r="AA685" s="199"/>
      <c r="AB685" s="156">
        <f t="shared" si="28"/>
        <v>0</v>
      </c>
      <c r="AC685" s="156"/>
      <c r="AD685" s="141"/>
    </row>
    <row r="686" spans="2:30" ht="16.5" customHeight="1" x14ac:dyDescent="0.2">
      <c r="B686" s="137" t="str">
        <f>IF(O686="","",SUBTOTAL(3,$O$8:O686))</f>
        <v/>
      </c>
      <c r="C686" s="143" t="s">
        <v>43</v>
      </c>
      <c r="D686" s="144" t="s">
        <v>281</v>
      </c>
      <c r="E686" s="122"/>
      <c r="F686" s="122"/>
      <c r="G686" s="122"/>
      <c r="H686" s="87"/>
      <c r="I686" s="169"/>
      <c r="J686" s="169"/>
      <c r="K686" s="144"/>
      <c r="L686" s="144"/>
      <c r="M686" s="157"/>
      <c r="N686" s="157"/>
      <c r="O686" s="157"/>
      <c r="P686" s="157"/>
      <c r="Q686" s="157"/>
      <c r="R686" s="157"/>
      <c r="S686" s="157"/>
      <c r="T686" s="157"/>
      <c r="U686" s="157"/>
      <c r="V686" s="157"/>
      <c r="W686" s="191"/>
      <c r="X686" s="278"/>
      <c r="Y686" s="157"/>
      <c r="Z686" s="157"/>
      <c r="AA686" s="200"/>
      <c r="AB686" s="157">
        <f t="shared" si="28"/>
        <v>0</v>
      </c>
      <c r="AC686" s="157"/>
      <c r="AD686" s="144"/>
    </row>
    <row r="687" spans="2:30" x14ac:dyDescent="0.2">
      <c r="B687" s="137" t="str">
        <f>IF(O687="","",SUBTOTAL(3,$O$8:O687))</f>
        <v/>
      </c>
      <c r="C687" s="143">
        <v>1</v>
      </c>
      <c r="D687" s="144" t="s">
        <v>282</v>
      </c>
      <c r="E687" s="122"/>
      <c r="F687" s="122"/>
      <c r="G687" s="122"/>
      <c r="H687" s="87"/>
      <c r="I687" s="169"/>
      <c r="J687" s="169"/>
      <c r="K687" s="144"/>
      <c r="L687" s="144"/>
      <c r="M687" s="157"/>
      <c r="N687" s="157"/>
      <c r="O687" s="157"/>
      <c r="P687" s="157"/>
      <c r="Q687" s="157"/>
      <c r="R687" s="157"/>
      <c r="S687" s="157"/>
      <c r="T687" s="157"/>
      <c r="U687" s="157"/>
      <c r="V687" s="157"/>
      <c r="W687" s="191"/>
      <c r="X687" s="278"/>
      <c r="Y687" s="157"/>
      <c r="Z687" s="157"/>
      <c r="AA687" s="200"/>
      <c r="AB687" s="157">
        <f t="shared" si="28"/>
        <v>0</v>
      </c>
      <c r="AC687" s="157"/>
      <c r="AD687" s="144"/>
    </row>
    <row r="688" spans="2:30" ht="12.75" customHeight="1" x14ac:dyDescent="0.2">
      <c r="B688" s="137">
        <f>IF(O688="","",SUBTOTAL(3,$O$8:O688))</f>
        <v>213</v>
      </c>
      <c r="C688" s="135"/>
      <c r="D688" s="136" t="s">
        <v>283</v>
      </c>
      <c r="E688" s="136" t="s">
        <v>334</v>
      </c>
      <c r="F688" s="136" t="s">
        <v>334</v>
      </c>
      <c r="G688" s="136" t="s">
        <v>278</v>
      </c>
      <c r="H688" s="87"/>
      <c r="I688" s="136">
        <v>1736</v>
      </c>
      <c r="J688" s="169" t="s">
        <v>387</v>
      </c>
      <c r="K688" s="136" t="s">
        <v>796</v>
      </c>
      <c r="L688" s="136"/>
      <c r="M688" s="154">
        <v>14363.999999999998</v>
      </c>
      <c r="N688" s="154">
        <f t="shared" si="27"/>
        <v>24935903.999999996</v>
      </c>
      <c r="O688" s="154">
        <f>+'[2]TH lop 6'!$E$323</f>
        <v>14363.999999999998</v>
      </c>
      <c r="P688" s="154">
        <f>'[3]Lớp 6'!$I$434</f>
        <v>21000</v>
      </c>
      <c r="Q688" s="154"/>
      <c r="R688" s="154">
        <f>+[4]L6!$I$608</f>
        <v>21000</v>
      </c>
      <c r="S688" s="154"/>
      <c r="T688" s="154"/>
      <c r="U688" s="154"/>
      <c r="V688" s="154"/>
      <c r="W688" s="188"/>
      <c r="X688" s="275"/>
      <c r="Y688" s="154">
        <v>15000</v>
      </c>
      <c r="Z688" s="154">
        <v>27000</v>
      </c>
      <c r="AA688" s="197"/>
      <c r="AB688" s="154">
        <f t="shared" ref="AB688:AB720" si="29">MIN(O688:Z688)</f>
        <v>14363.999999999998</v>
      </c>
      <c r="AC688" s="154">
        <f>AB688*I688</f>
        <v>24935903.999999996</v>
      </c>
      <c r="AD688" s="136"/>
    </row>
    <row r="689" spans="2:30" x14ac:dyDescent="0.2">
      <c r="B689" s="137" t="str">
        <f>IF(O689="","",SUBTOTAL(3,$O$8:O689))</f>
        <v/>
      </c>
      <c r="C689" s="140"/>
      <c r="D689" s="141"/>
      <c r="E689" s="141"/>
      <c r="F689" s="141"/>
      <c r="G689" s="141"/>
      <c r="H689" s="87"/>
      <c r="I689" s="141"/>
      <c r="J689" s="169"/>
      <c r="K689" s="141"/>
      <c r="L689" s="141"/>
      <c r="M689" s="156"/>
      <c r="N689" s="156"/>
      <c r="O689" s="156"/>
      <c r="P689" s="156"/>
      <c r="Q689" s="156"/>
      <c r="R689" s="156"/>
      <c r="S689" s="156"/>
      <c r="T689" s="156"/>
      <c r="U689" s="156"/>
      <c r="V689" s="156"/>
      <c r="W689" s="190"/>
      <c r="X689" s="277"/>
      <c r="Y689" s="156"/>
      <c r="Z689" s="156"/>
      <c r="AA689" s="199"/>
      <c r="AB689" s="156">
        <f t="shared" si="29"/>
        <v>0</v>
      </c>
      <c r="AC689" s="156"/>
      <c r="AD689" s="141"/>
    </row>
    <row r="690" spans="2:30" ht="12.75" customHeight="1" x14ac:dyDescent="0.2">
      <c r="B690" s="137">
        <f>IF(O690="","",SUBTOTAL(3,$O$8:O690))</f>
        <v>214</v>
      </c>
      <c r="C690" s="135"/>
      <c r="D690" s="136" t="s">
        <v>284</v>
      </c>
      <c r="E690" s="136"/>
      <c r="F690" s="136" t="s">
        <v>334</v>
      </c>
      <c r="G690" s="136" t="s">
        <v>19</v>
      </c>
      <c r="H690" s="87"/>
      <c r="I690" s="136">
        <v>261</v>
      </c>
      <c r="J690" s="169" t="s">
        <v>387</v>
      </c>
      <c r="K690" s="136" t="s">
        <v>797</v>
      </c>
      <c r="L690" s="136"/>
      <c r="M690" s="154">
        <v>808920</v>
      </c>
      <c r="N690" s="154">
        <f t="shared" si="27"/>
        <v>211128120</v>
      </c>
      <c r="O690" s="154">
        <f>+'[2]TH lop 6'!$E$324</f>
        <v>808920</v>
      </c>
      <c r="P690" s="154">
        <f>'[3]Lớp 6'!$I$436</f>
        <v>1080000</v>
      </c>
      <c r="Q690" s="154"/>
      <c r="R690" s="154">
        <f>+[4]L6!$I$610</f>
        <v>1080000</v>
      </c>
      <c r="S690" s="154"/>
      <c r="T690" s="154"/>
      <c r="U690" s="154"/>
      <c r="V690" s="154"/>
      <c r="W690" s="188"/>
      <c r="X690" s="275"/>
      <c r="Y690" s="154">
        <v>980000</v>
      </c>
      <c r="Z690" s="154">
        <v>1764000</v>
      </c>
      <c r="AA690" s="197"/>
      <c r="AB690" s="154">
        <f t="shared" si="29"/>
        <v>808920</v>
      </c>
      <c r="AC690" s="154">
        <f>AB690*I690</f>
        <v>211128120</v>
      </c>
      <c r="AD690" s="136"/>
    </row>
    <row r="691" spans="2:30" x14ac:dyDescent="0.2">
      <c r="B691" s="137" t="str">
        <f>IF(O691="","",SUBTOTAL(3,$O$8:O691))</f>
        <v/>
      </c>
      <c r="C691" s="140"/>
      <c r="D691" s="141"/>
      <c r="E691" s="141"/>
      <c r="F691" s="141"/>
      <c r="G691" s="141"/>
      <c r="H691" s="87"/>
      <c r="I691" s="141"/>
      <c r="J691" s="169"/>
      <c r="K691" s="141"/>
      <c r="L691" s="141"/>
      <c r="M691" s="156"/>
      <c r="N691" s="156"/>
      <c r="O691" s="156"/>
      <c r="P691" s="156"/>
      <c r="Q691" s="156"/>
      <c r="R691" s="156"/>
      <c r="S691" s="156"/>
      <c r="T691" s="156"/>
      <c r="U691" s="156"/>
      <c r="V691" s="156"/>
      <c r="W691" s="190"/>
      <c r="X691" s="277"/>
      <c r="Y691" s="156"/>
      <c r="Z691" s="156"/>
      <c r="AA691" s="199"/>
      <c r="AB691" s="156">
        <f t="shared" si="29"/>
        <v>0</v>
      </c>
      <c r="AC691" s="156"/>
      <c r="AD691" s="141"/>
    </row>
    <row r="692" spans="2:30" ht="26.25" customHeight="1" x14ac:dyDescent="0.2">
      <c r="B692" s="137" t="str">
        <f>IF(O692="","",SUBTOTAL(3,$O$8:O692))</f>
        <v/>
      </c>
      <c r="C692" s="143" t="s">
        <v>44</v>
      </c>
      <c r="D692" s="144" t="s">
        <v>798</v>
      </c>
      <c r="E692" s="122"/>
      <c r="F692" s="122"/>
      <c r="G692" s="122"/>
      <c r="H692" s="87"/>
      <c r="I692" s="169"/>
      <c r="J692" s="169"/>
      <c r="K692" s="144"/>
      <c r="L692" s="144"/>
      <c r="M692" s="157"/>
      <c r="N692" s="157"/>
      <c r="O692" s="157"/>
      <c r="P692" s="157"/>
      <c r="Q692" s="157"/>
      <c r="R692" s="157"/>
      <c r="S692" s="157"/>
      <c r="T692" s="157"/>
      <c r="U692" s="157"/>
      <c r="V692" s="157"/>
      <c r="W692" s="191"/>
      <c r="X692" s="278"/>
      <c r="Y692" s="157"/>
      <c r="Z692" s="157"/>
      <c r="AA692" s="200"/>
      <c r="AB692" s="157">
        <f t="shared" si="29"/>
        <v>0</v>
      </c>
      <c r="AC692" s="157"/>
      <c r="AD692" s="144"/>
    </row>
    <row r="693" spans="2:30" x14ac:dyDescent="0.2">
      <c r="B693" s="137" t="str">
        <f>IF(O693="","",SUBTOTAL(3,$O$8:O693))</f>
        <v/>
      </c>
      <c r="C693" s="143">
        <v>1</v>
      </c>
      <c r="D693" s="144" t="s">
        <v>285</v>
      </c>
      <c r="E693" s="122"/>
      <c r="F693" s="122"/>
      <c r="G693" s="122"/>
      <c r="H693" s="87"/>
      <c r="I693" s="169"/>
      <c r="J693" s="169"/>
      <c r="K693" s="144"/>
      <c r="L693" s="144"/>
      <c r="M693" s="157"/>
      <c r="N693" s="157"/>
      <c r="O693" s="157"/>
      <c r="P693" s="157"/>
      <c r="Q693" s="157"/>
      <c r="R693" s="157"/>
      <c r="S693" s="157"/>
      <c r="T693" s="157"/>
      <c r="U693" s="157"/>
      <c r="V693" s="157"/>
      <c r="W693" s="191"/>
      <c r="X693" s="278"/>
      <c r="Y693" s="157"/>
      <c r="Z693" s="157"/>
      <c r="AA693" s="200"/>
      <c r="AB693" s="157">
        <f t="shared" si="29"/>
        <v>0</v>
      </c>
      <c r="AC693" s="157"/>
      <c r="AD693" s="144"/>
    </row>
    <row r="694" spans="2:30" ht="29.45" customHeight="1" x14ac:dyDescent="0.2">
      <c r="B694" s="137">
        <f>IF(O694="","",SUBTOTAL(3,$O$8:O694))</f>
        <v>215</v>
      </c>
      <c r="C694" s="135"/>
      <c r="D694" s="136" t="s">
        <v>286</v>
      </c>
      <c r="E694" s="136" t="s">
        <v>334</v>
      </c>
      <c r="F694" s="136" t="s">
        <v>334</v>
      </c>
      <c r="G694" s="136" t="s">
        <v>278</v>
      </c>
      <c r="H694" s="87"/>
      <c r="I694" s="136">
        <v>1917</v>
      </c>
      <c r="J694" s="169" t="s">
        <v>387</v>
      </c>
      <c r="K694" s="136" t="s">
        <v>799</v>
      </c>
      <c r="L694" s="136"/>
      <c r="M694" s="154">
        <v>181700</v>
      </c>
      <c r="N694" s="154">
        <f t="shared" si="27"/>
        <v>348318900</v>
      </c>
      <c r="O694" s="154">
        <f>+'[2]TH lop 6'!$E$329</f>
        <v>204120</v>
      </c>
      <c r="P694" s="154">
        <f>'[3]Lớp 6'!$I$440</f>
        <v>181700</v>
      </c>
      <c r="Q694" s="154"/>
      <c r="R694" s="154">
        <f>+[4]L6!$I$614</f>
        <v>206000</v>
      </c>
      <c r="S694" s="154"/>
      <c r="T694" s="154">
        <v>200000</v>
      </c>
      <c r="U694" s="154"/>
      <c r="V694" s="154"/>
      <c r="W694" s="188"/>
      <c r="X694" s="275"/>
      <c r="Y694" s="154">
        <v>242000</v>
      </c>
      <c r="Z694" s="154">
        <v>285000</v>
      </c>
      <c r="AA694" s="197"/>
      <c r="AB694" s="154">
        <f t="shared" si="29"/>
        <v>181700</v>
      </c>
      <c r="AC694" s="154">
        <f>AB694*I694</f>
        <v>348318900</v>
      </c>
      <c r="AD694" s="136"/>
    </row>
    <row r="695" spans="2:30" x14ac:dyDescent="0.2">
      <c r="B695" s="137" t="str">
        <f>IF(O695="","",SUBTOTAL(3,$O$8:O695))</f>
        <v/>
      </c>
      <c r="C695" s="140"/>
      <c r="D695" s="141"/>
      <c r="E695" s="141"/>
      <c r="F695" s="141"/>
      <c r="G695" s="141"/>
      <c r="H695" s="87"/>
      <c r="I695" s="141"/>
      <c r="J695" s="169"/>
      <c r="K695" s="141"/>
      <c r="L695" s="141"/>
      <c r="M695" s="156"/>
      <c r="N695" s="156"/>
      <c r="O695" s="156"/>
      <c r="P695" s="156"/>
      <c r="Q695" s="156"/>
      <c r="R695" s="156"/>
      <c r="S695" s="156"/>
      <c r="T695" s="156"/>
      <c r="U695" s="156"/>
      <c r="V695" s="156"/>
      <c r="W695" s="190"/>
      <c r="X695" s="277"/>
      <c r="Y695" s="156"/>
      <c r="Z695" s="156"/>
      <c r="AA695" s="199"/>
      <c r="AB695" s="156">
        <f t="shared" si="29"/>
        <v>0</v>
      </c>
      <c r="AC695" s="156"/>
      <c r="AD695" s="141"/>
    </row>
    <row r="696" spans="2:30" ht="38.25" x14ac:dyDescent="0.2">
      <c r="B696" s="137">
        <f>IF(O696="","",SUBTOTAL(3,$O$8:O696))</f>
        <v>216</v>
      </c>
      <c r="C696" s="135"/>
      <c r="D696" s="136" t="s">
        <v>287</v>
      </c>
      <c r="E696" s="136"/>
      <c r="F696" s="136" t="s">
        <v>334</v>
      </c>
      <c r="G696" s="136" t="s">
        <v>12</v>
      </c>
      <c r="H696" s="87"/>
      <c r="I696" s="136">
        <v>63</v>
      </c>
      <c r="J696" s="169" t="s">
        <v>387</v>
      </c>
      <c r="K696" s="136" t="s">
        <v>800</v>
      </c>
      <c r="L696" s="136"/>
      <c r="M696" s="154">
        <v>9120000</v>
      </c>
      <c r="N696" s="154">
        <f t="shared" si="27"/>
        <v>574560000</v>
      </c>
      <c r="O696" s="154">
        <f>+'[2]TH lop 6'!$E$330</f>
        <v>15875999.999999998</v>
      </c>
      <c r="P696" s="154">
        <f>'[3]Lớp 6'!$I$442</f>
        <v>9120000</v>
      </c>
      <c r="Q696" s="154"/>
      <c r="R696" s="154">
        <f>+[4]L6!$I$616</f>
        <v>12160000</v>
      </c>
      <c r="S696" s="154"/>
      <c r="T696" s="154"/>
      <c r="U696" s="154">
        <v>24000000</v>
      </c>
      <c r="V696" s="154"/>
      <c r="W696" s="188"/>
      <c r="X696" s="275"/>
      <c r="Y696" s="154">
        <v>12100000</v>
      </c>
      <c r="Z696" s="154">
        <v>13530000</v>
      </c>
      <c r="AA696" s="197"/>
      <c r="AB696" s="154">
        <f t="shared" si="29"/>
        <v>9120000</v>
      </c>
      <c r="AC696" s="154">
        <f>AB696*I696</f>
        <v>574560000</v>
      </c>
      <c r="AD696" s="136"/>
    </row>
    <row r="697" spans="2:30" ht="38.25" x14ac:dyDescent="0.2">
      <c r="B697" s="137" t="str">
        <f>IF(O697="","",SUBTOTAL(3,$O$8:O697))</f>
        <v/>
      </c>
      <c r="C697" s="140"/>
      <c r="D697" s="141"/>
      <c r="E697" s="141"/>
      <c r="F697" s="141"/>
      <c r="G697" s="141"/>
      <c r="H697" s="87"/>
      <c r="I697" s="141"/>
      <c r="J697" s="169"/>
      <c r="K697" s="141" t="s">
        <v>801</v>
      </c>
      <c r="L697" s="141"/>
      <c r="M697" s="156"/>
      <c r="N697" s="156"/>
      <c r="O697" s="156"/>
      <c r="P697" s="156"/>
      <c r="Q697" s="156"/>
      <c r="R697" s="156"/>
      <c r="S697" s="156"/>
      <c r="T697" s="156"/>
      <c r="U697" s="156"/>
      <c r="V697" s="156"/>
      <c r="W697" s="190"/>
      <c r="X697" s="277"/>
      <c r="Y697" s="156"/>
      <c r="Z697" s="156"/>
      <c r="AA697" s="199"/>
      <c r="AB697" s="156">
        <f t="shared" si="29"/>
        <v>0</v>
      </c>
      <c r="AC697" s="156"/>
      <c r="AD697" s="141"/>
    </row>
    <row r="698" spans="2:30" x14ac:dyDescent="0.2">
      <c r="B698" s="137" t="str">
        <f>IF(O698="","",SUBTOTAL(3,$O$8:O698))</f>
        <v/>
      </c>
      <c r="C698" s="143">
        <v>2</v>
      </c>
      <c r="D698" s="144" t="s">
        <v>288</v>
      </c>
      <c r="E698" s="122"/>
      <c r="F698" s="122"/>
      <c r="G698" s="122"/>
      <c r="H698" s="87"/>
      <c r="I698" s="169"/>
      <c r="J698" s="169"/>
      <c r="K698" s="144"/>
      <c r="L698" s="144"/>
      <c r="M698" s="157"/>
      <c r="N698" s="157"/>
      <c r="O698" s="157"/>
      <c r="P698" s="157"/>
      <c r="Q698" s="157"/>
      <c r="R698" s="157"/>
      <c r="S698" s="157"/>
      <c r="T698" s="157"/>
      <c r="U698" s="157"/>
      <c r="V698" s="157"/>
      <c r="W698" s="191"/>
      <c r="X698" s="278"/>
      <c r="Y698" s="157"/>
      <c r="Z698" s="157"/>
      <c r="AA698" s="200"/>
      <c r="AB698" s="157">
        <f t="shared" si="29"/>
        <v>0</v>
      </c>
      <c r="AC698" s="157"/>
      <c r="AD698" s="144"/>
    </row>
    <row r="699" spans="2:30" ht="58.15" customHeight="1" x14ac:dyDescent="0.2">
      <c r="B699" s="137">
        <f>IF(O699="","",SUBTOTAL(3,$O$8:O699))</f>
        <v>217</v>
      </c>
      <c r="C699" s="135"/>
      <c r="D699" s="136" t="s">
        <v>289</v>
      </c>
      <c r="E699" s="136" t="s">
        <v>334</v>
      </c>
      <c r="F699" s="136" t="s">
        <v>334</v>
      </c>
      <c r="G699" s="136" t="s">
        <v>278</v>
      </c>
      <c r="H699" s="87"/>
      <c r="I699" s="136">
        <v>1682</v>
      </c>
      <c r="J699" s="169" t="s">
        <v>387</v>
      </c>
      <c r="K699" s="136" t="s">
        <v>802</v>
      </c>
      <c r="L699" s="136"/>
      <c r="M699" s="154">
        <v>142400</v>
      </c>
      <c r="N699" s="154">
        <f t="shared" si="27"/>
        <v>239516800</v>
      </c>
      <c r="O699" s="154">
        <f>+'[2]TH lop 6'!$E$332</f>
        <v>317520</v>
      </c>
      <c r="P699" s="154">
        <f>'[3]Lớp 6'!$I$445</f>
        <v>142400</v>
      </c>
      <c r="Q699" s="154"/>
      <c r="R699" s="154">
        <f>+[4]L6!$I$619</f>
        <v>160000</v>
      </c>
      <c r="S699" s="154"/>
      <c r="T699" s="154">
        <v>308000</v>
      </c>
      <c r="U699" s="154"/>
      <c r="V699" s="154"/>
      <c r="W699" s="188"/>
      <c r="X699" s="275"/>
      <c r="Y699" s="154">
        <v>209000</v>
      </c>
      <c r="Z699" s="154">
        <v>260000</v>
      </c>
      <c r="AA699" s="197"/>
      <c r="AB699" s="154">
        <f t="shared" si="29"/>
        <v>142400</v>
      </c>
      <c r="AC699" s="154">
        <f>AB699*I699</f>
        <v>239516800</v>
      </c>
      <c r="AD699" s="136"/>
    </row>
    <row r="700" spans="2:30" ht="33" customHeight="1" x14ac:dyDescent="0.2">
      <c r="B700" s="137" t="str">
        <f>IF(O700="","",SUBTOTAL(3,$O$8:O700))</f>
        <v/>
      </c>
      <c r="C700" s="140"/>
      <c r="D700" s="141"/>
      <c r="E700" s="141"/>
      <c r="F700" s="141"/>
      <c r="G700" s="141"/>
      <c r="H700" s="87"/>
      <c r="I700" s="141"/>
      <c r="J700" s="169"/>
      <c r="K700" s="141"/>
      <c r="L700" s="141"/>
      <c r="M700" s="156"/>
      <c r="N700" s="156"/>
      <c r="O700" s="156"/>
      <c r="P700" s="156"/>
      <c r="Q700" s="156"/>
      <c r="R700" s="156"/>
      <c r="S700" s="156"/>
      <c r="T700" s="156"/>
      <c r="U700" s="156">
        <v>340000</v>
      </c>
      <c r="V700" s="156"/>
      <c r="W700" s="190"/>
      <c r="X700" s="277"/>
      <c r="Y700" s="156"/>
      <c r="Z700" s="156"/>
      <c r="AA700" s="199"/>
      <c r="AB700" s="156">
        <f t="shared" si="29"/>
        <v>340000</v>
      </c>
      <c r="AC700" s="156"/>
      <c r="AD700" s="141"/>
    </row>
    <row r="701" spans="2:30" ht="92.45" customHeight="1" x14ac:dyDescent="0.2">
      <c r="B701" s="137">
        <f>IF(O701="","",SUBTOTAL(3,$O$8:O701))</f>
        <v>218</v>
      </c>
      <c r="C701" s="135"/>
      <c r="D701" s="136" t="s">
        <v>290</v>
      </c>
      <c r="E701" s="136"/>
      <c r="F701" s="136" t="s">
        <v>334</v>
      </c>
      <c r="G701" s="136" t="s">
        <v>12</v>
      </c>
      <c r="H701" s="87"/>
      <c r="I701" s="136">
        <v>148</v>
      </c>
      <c r="J701" s="169" t="s">
        <v>387</v>
      </c>
      <c r="K701" s="136" t="s">
        <v>803</v>
      </c>
      <c r="L701" s="136"/>
      <c r="M701" s="154">
        <v>8347000</v>
      </c>
      <c r="N701" s="154">
        <f t="shared" si="27"/>
        <v>1235356000</v>
      </c>
      <c r="O701" s="154">
        <f>+'[2]TH lop 6'!$E$333</f>
        <v>59270399.999999993</v>
      </c>
      <c r="P701" s="154">
        <f>'[3]Lớp 6'!$I$447</f>
        <v>8347000</v>
      </c>
      <c r="Q701" s="154"/>
      <c r="R701" s="154">
        <f>+[4]L6!$I$621</f>
        <v>11664000</v>
      </c>
      <c r="S701" s="154"/>
      <c r="T701" s="154"/>
      <c r="U701" s="154">
        <v>13320000</v>
      </c>
      <c r="V701" s="154"/>
      <c r="W701" s="188"/>
      <c r="X701" s="275"/>
      <c r="Y701" s="154">
        <v>9900000</v>
      </c>
      <c r="Z701" s="154">
        <v>15500000</v>
      </c>
      <c r="AA701" s="197"/>
      <c r="AB701" s="154">
        <f t="shared" si="29"/>
        <v>8347000</v>
      </c>
      <c r="AC701" s="154">
        <f>AB701*I701</f>
        <v>1235356000</v>
      </c>
      <c r="AD701" s="136"/>
    </row>
    <row r="702" spans="2:30" ht="39.75" customHeight="1" x14ac:dyDescent="0.2">
      <c r="B702" s="137" t="str">
        <f>IF(O702="","",SUBTOTAL(3,$O$8:O702))</f>
        <v/>
      </c>
      <c r="C702" s="140"/>
      <c r="D702" s="141"/>
      <c r="E702" s="141"/>
      <c r="F702" s="141"/>
      <c r="G702" s="141"/>
      <c r="H702" s="87"/>
      <c r="I702" s="141"/>
      <c r="J702" s="169"/>
      <c r="K702" s="141"/>
      <c r="L702" s="141"/>
      <c r="M702" s="156"/>
      <c r="N702" s="156"/>
      <c r="O702" s="156"/>
      <c r="P702" s="156"/>
      <c r="Q702" s="156"/>
      <c r="R702" s="156"/>
      <c r="S702" s="156"/>
      <c r="T702" s="156"/>
      <c r="U702" s="156"/>
      <c r="V702" s="156"/>
      <c r="W702" s="190"/>
      <c r="X702" s="277"/>
      <c r="Y702" s="156"/>
      <c r="Z702" s="156"/>
      <c r="AA702" s="199"/>
      <c r="AB702" s="156">
        <f t="shared" si="29"/>
        <v>0</v>
      </c>
      <c r="AC702" s="156"/>
      <c r="AD702" s="141"/>
    </row>
    <row r="703" spans="2:30" x14ac:dyDescent="0.2">
      <c r="B703" s="137" t="str">
        <f>IF(O703="","",SUBTOTAL(3,$O$8:O703))</f>
        <v/>
      </c>
      <c r="C703" s="143">
        <v>6</v>
      </c>
      <c r="D703" s="144" t="s">
        <v>292</v>
      </c>
      <c r="E703" s="122"/>
      <c r="F703" s="122"/>
      <c r="G703" s="122"/>
      <c r="H703" s="87"/>
      <c r="I703" s="169"/>
      <c r="J703" s="169"/>
      <c r="K703" s="144"/>
      <c r="L703" s="144"/>
      <c r="M703" s="157"/>
      <c r="N703" s="157"/>
      <c r="O703" s="157"/>
      <c r="P703" s="157"/>
      <c r="Q703" s="157"/>
      <c r="R703" s="157"/>
      <c r="S703" s="157"/>
      <c r="T703" s="157"/>
      <c r="U703" s="157"/>
      <c r="V703" s="157"/>
      <c r="W703" s="191"/>
      <c r="X703" s="278"/>
      <c r="Y703" s="157"/>
      <c r="Z703" s="157"/>
      <c r="AA703" s="200"/>
      <c r="AB703" s="157">
        <f t="shared" si="29"/>
        <v>0</v>
      </c>
      <c r="AC703" s="157"/>
      <c r="AD703" s="144"/>
    </row>
    <row r="704" spans="2:30" ht="12.75" customHeight="1" x14ac:dyDescent="0.2">
      <c r="B704" s="137">
        <f>IF(O704="","",SUBTOTAL(3,$O$8:O704))</f>
        <v>219</v>
      </c>
      <c r="C704" s="135"/>
      <c r="D704" s="136" t="s">
        <v>293</v>
      </c>
      <c r="E704" s="136" t="s">
        <v>334</v>
      </c>
      <c r="F704" s="136"/>
      <c r="G704" s="136" t="s">
        <v>278</v>
      </c>
      <c r="H704" s="87"/>
      <c r="I704" s="136">
        <v>4044</v>
      </c>
      <c r="J704" s="169" t="s">
        <v>387</v>
      </c>
      <c r="K704" s="136" t="s">
        <v>804</v>
      </c>
      <c r="L704" s="136"/>
      <c r="M704" s="154">
        <v>12852</v>
      </c>
      <c r="N704" s="154">
        <f t="shared" si="27"/>
        <v>51973488</v>
      </c>
      <c r="O704" s="154">
        <f>+'[2]TH lop 6'!$E$340</f>
        <v>12852</v>
      </c>
      <c r="P704" s="154">
        <f>'[3]Lớp 6'!$I$455</f>
        <v>16200</v>
      </c>
      <c r="Q704" s="154"/>
      <c r="R704" s="154">
        <f>+[4]L6!$I$629</f>
        <v>19000</v>
      </c>
      <c r="S704" s="154"/>
      <c r="T704" s="154"/>
      <c r="U704" s="154">
        <v>24000</v>
      </c>
      <c r="V704" s="154"/>
      <c r="W704" s="188"/>
      <c r="X704" s="275"/>
      <c r="Y704" s="154">
        <v>28000</v>
      </c>
      <c r="Z704" s="154">
        <v>15000</v>
      </c>
      <c r="AA704" s="197"/>
      <c r="AB704" s="154">
        <f t="shared" si="29"/>
        <v>12852</v>
      </c>
      <c r="AC704" s="154">
        <f>AB704*I704</f>
        <v>51973488</v>
      </c>
      <c r="AD704" s="136"/>
    </row>
    <row r="705" spans="2:30" x14ac:dyDescent="0.2">
      <c r="B705" s="137" t="str">
        <f>IF(O705="","",SUBTOTAL(3,$O$8:O705))</f>
        <v/>
      </c>
      <c r="C705" s="140"/>
      <c r="D705" s="141"/>
      <c r="E705" s="141"/>
      <c r="F705" s="141"/>
      <c r="G705" s="141"/>
      <c r="H705" s="87"/>
      <c r="I705" s="141"/>
      <c r="J705" s="169"/>
      <c r="K705" s="141"/>
      <c r="L705" s="141"/>
      <c r="M705" s="156"/>
      <c r="N705" s="156"/>
      <c r="O705" s="156"/>
      <c r="P705" s="156"/>
      <c r="Q705" s="156"/>
      <c r="R705" s="156"/>
      <c r="S705" s="156"/>
      <c r="T705" s="156"/>
      <c r="U705" s="156"/>
      <c r="V705" s="156"/>
      <c r="W705" s="190"/>
      <c r="X705" s="277"/>
      <c r="Y705" s="156"/>
      <c r="Z705" s="156"/>
      <c r="AA705" s="199"/>
      <c r="AB705" s="156">
        <f t="shared" si="29"/>
        <v>0</v>
      </c>
      <c r="AC705" s="156"/>
      <c r="AD705" s="141"/>
    </row>
    <row r="706" spans="2:30" ht="31.5" customHeight="1" x14ac:dyDescent="0.2">
      <c r="B706" s="137">
        <f>IF(O706="","",SUBTOTAL(3,$O$8:O706))</f>
        <v>220</v>
      </c>
      <c r="C706" s="135"/>
      <c r="D706" s="136" t="s">
        <v>291</v>
      </c>
      <c r="E706" s="136" t="s">
        <v>334</v>
      </c>
      <c r="F706" s="136" t="s">
        <v>334</v>
      </c>
      <c r="G706" s="136" t="s">
        <v>12</v>
      </c>
      <c r="H706" s="87"/>
      <c r="I706" s="136">
        <v>197</v>
      </c>
      <c r="J706" s="169" t="s">
        <v>387</v>
      </c>
      <c r="K706" s="136" t="s">
        <v>805</v>
      </c>
      <c r="L706" s="136"/>
      <c r="M706" s="154">
        <v>1782000</v>
      </c>
      <c r="N706" s="154">
        <f t="shared" si="27"/>
        <v>351054000</v>
      </c>
      <c r="O706" s="154">
        <f>+'[2]TH lop 6'!$E$341</f>
        <v>3296160</v>
      </c>
      <c r="P706" s="154">
        <f>'[3]Lớp 6'!$I$457</f>
        <v>1782000</v>
      </c>
      <c r="Q706" s="154"/>
      <c r="R706" s="154">
        <f>+[4]L6!$I$631</f>
        <v>2376000</v>
      </c>
      <c r="S706" s="154"/>
      <c r="T706" s="154"/>
      <c r="U706" s="154">
        <v>6000000</v>
      </c>
      <c r="V706" s="154"/>
      <c r="W706" s="188"/>
      <c r="X706" s="275"/>
      <c r="Y706" s="154">
        <v>2750000</v>
      </c>
      <c r="Z706" s="154">
        <v>297000</v>
      </c>
      <c r="AA706" s="197"/>
      <c r="AB706" s="154">
        <f t="shared" si="29"/>
        <v>297000</v>
      </c>
      <c r="AC706" s="154">
        <f>AB706*I706</f>
        <v>58509000</v>
      </c>
      <c r="AD706" s="136"/>
    </row>
    <row r="707" spans="2:30" ht="27.75" customHeight="1" x14ac:dyDescent="0.2">
      <c r="B707" s="137" t="str">
        <f>IF(O707="","",SUBTOTAL(3,$O$8:O707))</f>
        <v/>
      </c>
      <c r="C707" s="140"/>
      <c r="D707" s="141"/>
      <c r="E707" s="141"/>
      <c r="F707" s="141"/>
      <c r="G707" s="141"/>
      <c r="H707" s="87"/>
      <c r="I707" s="141"/>
      <c r="J707" s="169"/>
      <c r="K707" s="141"/>
      <c r="L707" s="141"/>
      <c r="M707" s="156"/>
      <c r="N707" s="156"/>
      <c r="O707" s="156"/>
      <c r="P707" s="156"/>
      <c r="Q707" s="156"/>
      <c r="R707" s="156"/>
      <c r="S707" s="156"/>
      <c r="T707" s="156"/>
      <c r="U707" s="156"/>
      <c r="V707" s="156"/>
      <c r="W707" s="190"/>
      <c r="X707" s="277"/>
      <c r="Y707" s="156"/>
      <c r="Z707" s="156"/>
      <c r="AA707" s="199"/>
      <c r="AB707" s="156">
        <f t="shared" si="29"/>
        <v>0</v>
      </c>
      <c r="AC707" s="156"/>
      <c r="AD707" s="141"/>
    </row>
    <row r="708" spans="2:30" x14ac:dyDescent="0.2">
      <c r="B708" s="137" t="str">
        <f>IF(O708="","",SUBTOTAL(3,$O$8:O708))</f>
        <v/>
      </c>
      <c r="C708" s="142"/>
      <c r="D708" s="122" t="s">
        <v>294</v>
      </c>
      <c r="E708" s="169"/>
      <c r="F708" s="169"/>
      <c r="G708" s="169"/>
      <c r="H708" s="87"/>
      <c r="I708" s="169"/>
      <c r="J708" s="169"/>
      <c r="K708" s="122"/>
      <c r="L708" s="122"/>
      <c r="M708" s="157"/>
      <c r="N708" s="157"/>
      <c r="O708" s="157"/>
      <c r="P708" s="157"/>
      <c r="Q708" s="157"/>
      <c r="R708" s="157"/>
      <c r="S708" s="157"/>
      <c r="T708" s="157"/>
      <c r="U708" s="157"/>
      <c r="V708" s="157"/>
      <c r="W708" s="191"/>
      <c r="X708" s="278"/>
      <c r="Y708" s="157"/>
      <c r="Z708" s="157"/>
      <c r="AA708" s="200"/>
      <c r="AB708" s="157">
        <f t="shared" si="29"/>
        <v>0</v>
      </c>
      <c r="AC708" s="157"/>
      <c r="AD708" s="122"/>
    </row>
    <row r="709" spans="2:30" x14ac:dyDescent="0.2">
      <c r="B709" s="137" t="str">
        <f>IF(O709="","",SUBTOTAL(3,$O$8:O709))</f>
        <v/>
      </c>
      <c r="C709" s="143" t="s">
        <v>21</v>
      </c>
      <c r="D709" s="144" t="s">
        <v>295</v>
      </c>
      <c r="E709" s="122"/>
      <c r="F709" s="122"/>
      <c r="G709" s="122"/>
      <c r="H709" s="87"/>
      <c r="I709" s="169"/>
      <c r="J709" s="169"/>
      <c r="K709" s="144"/>
      <c r="L709" s="144"/>
      <c r="M709" s="157"/>
      <c r="N709" s="157"/>
      <c r="O709" s="157"/>
      <c r="P709" s="157"/>
      <c r="Q709" s="157"/>
      <c r="R709" s="157"/>
      <c r="S709" s="157"/>
      <c r="T709" s="157"/>
      <c r="U709" s="157"/>
      <c r="V709" s="157"/>
      <c r="W709" s="191"/>
      <c r="X709" s="278"/>
      <c r="Y709" s="157"/>
      <c r="Z709" s="157"/>
      <c r="AA709" s="200"/>
      <c r="AB709" s="157">
        <f t="shared" si="29"/>
        <v>0</v>
      </c>
      <c r="AC709" s="157"/>
      <c r="AD709" s="144"/>
    </row>
    <row r="710" spans="2:30" ht="25.9" customHeight="1" x14ac:dyDescent="0.2">
      <c r="B710" s="137">
        <f>IF(O710="","",SUBTOTAL(3,$O$8:O710))</f>
        <v>221</v>
      </c>
      <c r="C710" s="135"/>
      <c r="D710" s="136" t="s">
        <v>296</v>
      </c>
      <c r="E710" s="136" t="s">
        <v>334</v>
      </c>
      <c r="F710" s="136" t="s">
        <v>334</v>
      </c>
      <c r="G710" s="136" t="s">
        <v>12</v>
      </c>
      <c r="H710" s="87"/>
      <c r="I710" s="136">
        <v>743</v>
      </c>
      <c r="J710" s="169" t="s">
        <v>387</v>
      </c>
      <c r="K710" s="136" t="s">
        <v>806</v>
      </c>
      <c r="L710" s="136"/>
      <c r="M710" s="154">
        <v>115500</v>
      </c>
      <c r="N710" s="154">
        <f t="shared" si="27"/>
        <v>85816500</v>
      </c>
      <c r="O710" s="154">
        <f>+'[2]TH lop 6'!$E$351</f>
        <v>128519.99999999999</v>
      </c>
      <c r="P710" s="154">
        <f>'[3]Lớp 6'!$I$461</f>
        <v>115500</v>
      </c>
      <c r="Q710" s="154"/>
      <c r="R710" s="154">
        <f>+[4]L6!$I$635</f>
        <v>115500</v>
      </c>
      <c r="S710" s="154">
        <v>110000</v>
      </c>
      <c r="T710" s="154">
        <v>152000</v>
      </c>
      <c r="U710" s="154">
        <v>180000</v>
      </c>
      <c r="V710" s="154"/>
      <c r="W710" s="188"/>
      <c r="X710" s="275"/>
      <c r="Y710" s="154">
        <v>165000</v>
      </c>
      <c r="Z710" s="154">
        <v>135000</v>
      </c>
      <c r="AA710" s="197"/>
      <c r="AB710" s="154">
        <f t="shared" si="29"/>
        <v>110000</v>
      </c>
      <c r="AC710" s="154">
        <f>AB710*I710</f>
        <v>81730000</v>
      </c>
      <c r="AD710" s="136"/>
    </row>
    <row r="711" spans="2:30" x14ac:dyDescent="0.2">
      <c r="B711" s="137" t="str">
        <f>IF(O711="","",SUBTOTAL(3,$O$8:O711))</f>
        <v/>
      </c>
      <c r="C711" s="140"/>
      <c r="D711" s="141"/>
      <c r="E711" s="141"/>
      <c r="F711" s="141"/>
      <c r="G711" s="141"/>
      <c r="H711" s="87"/>
      <c r="I711" s="141"/>
      <c r="J711" s="169"/>
      <c r="K711" s="141"/>
      <c r="L711" s="141"/>
      <c r="M711" s="156"/>
      <c r="N711" s="156"/>
      <c r="O711" s="156"/>
      <c r="P711" s="156"/>
      <c r="Q711" s="156"/>
      <c r="R711" s="156"/>
      <c r="S711" s="156"/>
      <c r="T711" s="156"/>
      <c r="U711" s="156"/>
      <c r="V711" s="156"/>
      <c r="W711" s="190"/>
      <c r="X711" s="277"/>
      <c r="Y711" s="156"/>
      <c r="Z711" s="156"/>
      <c r="AA711" s="199"/>
      <c r="AB711" s="156">
        <f t="shared" si="29"/>
        <v>0</v>
      </c>
      <c r="AC711" s="156"/>
      <c r="AD711" s="141"/>
    </row>
    <row r="712" spans="2:30" ht="26.45" customHeight="1" x14ac:dyDescent="0.2">
      <c r="B712" s="137">
        <f>IF(O712="","",SUBTOTAL(3,$O$8:O712))</f>
        <v>222</v>
      </c>
      <c r="C712" s="135"/>
      <c r="D712" s="136" t="s">
        <v>297</v>
      </c>
      <c r="E712" s="136" t="s">
        <v>334</v>
      </c>
      <c r="F712" s="136" t="s">
        <v>334</v>
      </c>
      <c r="G712" s="136" t="s">
        <v>19</v>
      </c>
      <c r="H712" s="87"/>
      <c r="I712" s="136">
        <v>1488</v>
      </c>
      <c r="J712" s="169" t="s">
        <v>387</v>
      </c>
      <c r="K712" s="136" t="s">
        <v>807</v>
      </c>
      <c r="L712" s="136"/>
      <c r="M712" s="154">
        <v>16800</v>
      </c>
      <c r="N712" s="154">
        <f t="shared" si="27"/>
        <v>24998400</v>
      </c>
      <c r="O712" s="154">
        <f>+'[2]TH lop 6'!$E$352</f>
        <v>18144</v>
      </c>
      <c r="P712" s="154">
        <f>'[3]Lớp 6'!$I$463</f>
        <v>16800</v>
      </c>
      <c r="Q712" s="154"/>
      <c r="R712" s="154">
        <f>+[4]L6!$I$637</f>
        <v>16800</v>
      </c>
      <c r="S712" s="154"/>
      <c r="T712" s="154"/>
      <c r="U712" s="154"/>
      <c r="V712" s="154"/>
      <c r="W712" s="188"/>
      <c r="X712" s="275"/>
      <c r="Y712" s="154">
        <v>40000</v>
      </c>
      <c r="Z712" s="154">
        <v>28800</v>
      </c>
      <c r="AA712" s="197"/>
      <c r="AB712" s="154">
        <f t="shared" si="29"/>
        <v>16800</v>
      </c>
      <c r="AC712" s="154">
        <f>AB712*I712</f>
        <v>24998400</v>
      </c>
      <c r="AD712" s="136"/>
    </row>
    <row r="713" spans="2:30" x14ac:dyDescent="0.2">
      <c r="B713" s="137" t="str">
        <f>IF(O713="","",SUBTOTAL(3,$O$8:O713))</f>
        <v/>
      </c>
      <c r="C713" s="140"/>
      <c r="D713" s="141"/>
      <c r="E713" s="141"/>
      <c r="F713" s="141"/>
      <c r="G713" s="141"/>
      <c r="H713" s="87"/>
      <c r="I713" s="141"/>
      <c r="J713" s="169"/>
      <c r="K713" s="141"/>
      <c r="L713" s="141"/>
      <c r="M713" s="156"/>
      <c r="N713" s="156"/>
      <c r="O713" s="156"/>
      <c r="P713" s="156"/>
      <c r="Q713" s="156"/>
      <c r="R713" s="156"/>
      <c r="S713" s="156"/>
      <c r="T713" s="156"/>
      <c r="U713" s="156"/>
      <c r="V713" s="156"/>
      <c r="W713" s="190"/>
      <c r="X713" s="277"/>
      <c r="Y713" s="156"/>
      <c r="Z713" s="156"/>
      <c r="AA713" s="199"/>
      <c r="AB713" s="156">
        <f t="shared" si="29"/>
        <v>0</v>
      </c>
      <c r="AC713" s="156"/>
      <c r="AD713" s="141"/>
    </row>
    <row r="714" spans="2:30" ht="27" customHeight="1" x14ac:dyDescent="0.2">
      <c r="B714" s="137">
        <f>IF(O714="","",SUBTOTAL(3,$O$8:O714))</f>
        <v>223</v>
      </c>
      <c r="C714" s="135"/>
      <c r="D714" s="136" t="s">
        <v>298</v>
      </c>
      <c r="E714" s="136" t="s">
        <v>334</v>
      </c>
      <c r="F714" s="136" t="s">
        <v>334</v>
      </c>
      <c r="G714" s="136" t="s">
        <v>299</v>
      </c>
      <c r="H714" s="87"/>
      <c r="I714" s="136">
        <v>3005</v>
      </c>
      <c r="J714" s="169" t="s">
        <v>387</v>
      </c>
      <c r="K714" s="136" t="s">
        <v>808</v>
      </c>
      <c r="L714" s="136"/>
      <c r="M714" s="154">
        <v>15100</v>
      </c>
      <c r="N714" s="154">
        <f t="shared" ref="N714:N775" si="30">I714*M714</f>
        <v>45375500</v>
      </c>
      <c r="O714" s="154">
        <f>+'[2]TH lop 6'!$E$353</f>
        <v>15875.999999999998</v>
      </c>
      <c r="P714" s="154">
        <f>'[3]Lớp 6'!$I$465</f>
        <v>15100</v>
      </c>
      <c r="Q714" s="154"/>
      <c r="R714" s="154">
        <f>+[4]L6!$I$639</f>
        <v>15100</v>
      </c>
      <c r="S714" s="154"/>
      <c r="T714" s="154">
        <v>12000</v>
      </c>
      <c r="U714" s="154"/>
      <c r="V714" s="154"/>
      <c r="W714" s="188"/>
      <c r="X714" s="275"/>
      <c r="Y714" s="154">
        <v>22000</v>
      </c>
      <c r="Z714" s="154">
        <v>27000</v>
      </c>
      <c r="AA714" s="197"/>
      <c r="AB714" s="154">
        <f t="shared" si="29"/>
        <v>12000</v>
      </c>
      <c r="AC714" s="154">
        <f>AB714*I714</f>
        <v>36060000</v>
      </c>
      <c r="AD714" s="136"/>
    </row>
    <row r="715" spans="2:30" x14ac:dyDescent="0.2">
      <c r="B715" s="137" t="str">
        <f>IF(O715="","",SUBTOTAL(3,$O$8:O715))</f>
        <v/>
      </c>
      <c r="C715" s="140"/>
      <c r="D715" s="141"/>
      <c r="E715" s="141"/>
      <c r="F715" s="141"/>
      <c r="G715" s="141"/>
      <c r="H715" s="87"/>
      <c r="I715" s="141"/>
      <c r="J715" s="169"/>
      <c r="K715" s="141" t="s">
        <v>809</v>
      </c>
      <c r="L715" s="141"/>
      <c r="M715" s="156"/>
      <c r="N715" s="156"/>
      <c r="O715" s="156"/>
      <c r="P715" s="156"/>
      <c r="Q715" s="156"/>
      <c r="R715" s="156"/>
      <c r="S715" s="156"/>
      <c r="T715" s="156"/>
      <c r="U715" s="156"/>
      <c r="V715" s="156"/>
      <c r="W715" s="190"/>
      <c r="X715" s="277"/>
      <c r="Y715" s="156"/>
      <c r="Z715" s="156"/>
      <c r="AA715" s="199"/>
      <c r="AB715" s="156">
        <f t="shared" si="29"/>
        <v>0</v>
      </c>
      <c r="AC715" s="156"/>
      <c r="AD715" s="141"/>
    </row>
    <row r="716" spans="2:30" ht="28.15" customHeight="1" x14ac:dyDescent="0.2">
      <c r="B716" s="137">
        <f>IF(O716="","",SUBTOTAL(3,$O$8:O716))</f>
        <v>224</v>
      </c>
      <c r="C716" s="135"/>
      <c r="D716" s="136" t="s">
        <v>300</v>
      </c>
      <c r="E716" s="136" t="s">
        <v>334</v>
      </c>
      <c r="F716" s="136" t="s">
        <v>334</v>
      </c>
      <c r="G716" s="136" t="s">
        <v>12</v>
      </c>
      <c r="H716" s="87"/>
      <c r="I716" s="136">
        <v>736</v>
      </c>
      <c r="J716" s="169" t="s">
        <v>387</v>
      </c>
      <c r="K716" s="136" t="s">
        <v>810</v>
      </c>
      <c r="L716" s="136"/>
      <c r="M716" s="154">
        <v>83160</v>
      </c>
      <c r="N716" s="154">
        <f t="shared" si="30"/>
        <v>61205760</v>
      </c>
      <c r="O716" s="154">
        <f>+'[2]TH lop 6'!$E$354</f>
        <v>83160</v>
      </c>
      <c r="P716" s="154">
        <f>'[3]Lớp 6'!$I$467</f>
        <v>105000</v>
      </c>
      <c r="Q716" s="154"/>
      <c r="R716" s="154">
        <f>+[4]L6!$I$641</f>
        <v>121800</v>
      </c>
      <c r="S716" s="154">
        <v>100000</v>
      </c>
      <c r="T716" s="154">
        <v>82000</v>
      </c>
      <c r="U716" s="154"/>
      <c r="V716" s="154"/>
      <c r="W716" s="188"/>
      <c r="X716" s="275"/>
      <c r="Y716" s="154">
        <v>99000</v>
      </c>
      <c r="Z716" s="154">
        <v>99000</v>
      </c>
      <c r="AA716" s="197"/>
      <c r="AB716" s="154">
        <f t="shared" si="29"/>
        <v>82000</v>
      </c>
      <c r="AC716" s="154">
        <f>AB716*I716</f>
        <v>60352000</v>
      </c>
      <c r="AD716" s="136"/>
    </row>
    <row r="717" spans="2:30" x14ac:dyDescent="0.2">
      <c r="B717" s="137" t="str">
        <f>IF(O717="","",SUBTOTAL(3,$O$8:O717))</f>
        <v/>
      </c>
      <c r="C717" s="140"/>
      <c r="D717" s="141"/>
      <c r="E717" s="141"/>
      <c r="F717" s="141"/>
      <c r="G717" s="141"/>
      <c r="H717" s="87"/>
      <c r="I717" s="141"/>
      <c r="J717" s="169"/>
      <c r="K717" s="141"/>
      <c r="L717" s="141"/>
      <c r="M717" s="156"/>
      <c r="N717" s="156"/>
      <c r="O717" s="156"/>
      <c r="P717" s="156"/>
      <c r="Q717" s="156"/>
      <c r="R717" s="156"/>
      <c r="S717" s="156"/>
      <c r="T717" s="156"/>
      <c r="U717" s="156"/>
      <c r="V717" s="156"/>
      <c r="W717" s="190"/>
      <c r="X717" s="277"/>
      <c r="Y717" s="156"/>
      <c r="Z717" s="156"/>
      <c r="AA717" s="199"/>
      <c r="AB717" s="156">
        <f t="shared" si="29"/>
        <v>0</v>
      </c>
      <c r="AC717" s="156"/>
      <c r="AD717" s="141"/>
    </row>
    <row r="718" spans="2:30" ht="28.9" customHeight="1" x14ac:dyDescent="0.2">
      <c r="B718" s="137">
        <f>IF(O718="","",SUBTOTAL(3,$O$8:O718))</f>
        <v>225</v>
      </c>
      <c r="C718" s="135"/>
      <c r="D718" s="136" t="s">
        <v>301</v>
      </c>
      <c r="E718" s="136" t="s">
        <v>334</v>
      </c>
      <c r="F718" s="136" t="s">
        <v>334</v>
      </c>
      <c r="G718" s="136" t="s">
        <v>19</v>
      </c>
      <c r="H718" s="87"/>
      <c r="I718" s="136">
        <v>742</v>
      </c>
      <c r="J718" s="169" t="s">
        <v>387</v>
      </c>
      <c r="K718" s="136" t="s">
        <v>811</v>
      </c>
      <c r="L718" s="136"/>
      <c r="M718" s="154">
        <v>347760</v>
      </c>
      <c r="N718" s="154">
        <f t="shared" si="30"/>
        <v>258037920</v>
      </c>
      <c r="O718" s="154">
        <f>+'[2]TH lop 6'!$E$355</f>
        <v>347760</v>
      </c>
      <c r="P718" s="154">
        <f>'[3]Lớp 6'!$I$469</f>
        <v>499800</v>
      </c>
      <c r="Q718" s="154"/>
      <c r="R718" s="154">
        <f>+[4]L6!$I$643</f>
        <v>588000</v>
      </c>
      <c r="S718" s="154">
        <v>490000</v>
      </c>
      <c r="T718" s="154">
        <v>406000</v>
      </c>
      <c r="U718" s="154"/>
      <c r="V718" s="154"/>
      <c r="W718" s="188"/>
      <c r="X718" s="275"/>
      <c r="Y718" s="154">
        <v>440000</v>
      </c>
      <c r="Z718" s="154">
        <v>432000</v>
      </c>
      <c r="AA718" s="197"/>
      <c r="AB718" s="154">
        <f t="shared" si="29"/>
        <v>347760</v>
      </c>
      <c r="AC718" s="154">
        <f>AB718*I718</f>
        <v>258037920</v>
      </c>
      <c r="AD718" s="136"/>
    </row>
    <row r="719" spans="2:30" x14ac:dyDescent="0.2">
      <c r="B719" s="137" t="str">
        <f>IF(O719="","",SUBTOTAL(3,$O$8:O719))</f>
        <v/>
      </c>
      <c r="C719" s="140"/>
      <c r="D719" s="141"/>
      <c r="E719" s="141"/>
      <c r="F719" s="141"/>
      <c r="G719" s="141"/>
      <c r="H719" s="87"/>
      <c r="I719" s="141"/>
      <c r="J719" s="169"/>
      <c r="K719" s="141"/>
      <c r="L719" s="141"/>
      <c r="M719" s="156"/>
      <c r="N719" s="156"/>
      <c r="O719" s="156"/>
      <c r="P719" s="156"/>
      <c r="Q719" s="156"/>
      <c r="R719" s="156"/>
      <c r="S719" s="156"/>
      <c r="T719" s="156"/>
      <c r="U719" s="156"/>
      <c r="V719" s="156"/>
      <c r="W719" s="190"/>
      <c r="X719" s="277"/>
      <c r="Y719" s="156"/>
      <c r="Z719" s="156"/>
      <c r="AA719" s="199"/>
      <c r="AB719" s="156">
        <f t="shared" si="29"/>
        <v>0</v>
      </c>
      <c r="AC719" s="156"/>
      <c r="AD719" s="141"/>
    </row>
    <row r="720" spans="2:30" x14ac:dyDescent="0.2">
      <c r="B720" s="137" t="str">
        <f>IF(O720="","",SUBTOTAL(3,$O$8:O720))</f>
        <v/>
      </c>
      <c r="C720" s="143" t="s">
        <v>43</v>
      </c>
      <c r="D720" s="144" t="s">
        <v>302</v>
      </c>
      <c r="E720" s="122"/>
      <c r="F720" s="122"/>
      <c r="G720" s="122"/>
      <c r="H720" s="87"/>
      <c r="I720" s="169"/>
      <c r="J720" s="169"/>
      <c r="K720" s="144"/>
      <c r="L720" s="144"/>
      <c r="M720" s="157"/>
      <c r="N720" s="157"/>
      <c r="O720" s="157"/>
      <c r="P720" s="157"/>
      <c r="Q720" s="157"/>
      <c r="R720" s="157"/>
      <c r="S720" s="157"/>
      <c r="T720" s="157"/>
      <c r="U720" s="157"/>
      <c r="V720" s="157"/>
      <c r="W720" s="191"/>
      <c r="X720" s="278"/>
      <c r="Y720" s="157"/>
      <c r="Z720" s="157"/>
      <c r="AA720" s="200"/>
      <c r="AB720" s="157">
        <f t="shared" si="29"/>
        <v>0</v>
      </c>
      <c r="AC720" s="157"/>
      <c r="AD720" s="144"/>
    </row>
    <row r="721" spans="1:30" s="214" customFormat="1" ht="52.9" customHeight="1" x14ac:dyDescent="0.2">
      <c r="A721" s="208" t="s">
        <v>334</v>
      </c>
      <c r="B721" s="209">
        <f>IF(O721="","",SUBTOTAL(3,$O$8:O721))</f>
        <v>226</v>
      </c>
      <c r="C721" s="215"/>
      <c r="D721" s="216" t="s">
        <v>304</v>
      </c>
      <c r="E721" s="216" t="s">
        <v>334</v>
      </c>
      <c r="F721" s="216"/>
      <c r="G721" s="216" t="s">
        <v>303</v>
      </c>
      <c r="H721" s="144"/>
      <c r="I721" s="216">
        <v>139</v>
      </c>
      <c r="J721" s="241"/>
      <c r="K721" s="216" t="s">
        <v>812</v>
      </c>
      <c r="L721" s="216"/>
      <c r="M721" s="235">
        <v>18144000</v>
      </c>
      <c r="N721" s="235">
        <f t="shared" si="30"/>
        <v>2522016000</v>
      </c>
      <c r="O721" s="235">
        <f>+'[2]TH lop 6'!$E$357</f>
        <v>18144000</v>
      </c>
      <c r="P721" s="235"/>
      <c r="Q721" s="235"/>
      <c r="R721" s="235"/>
      <c r="S721" s="235"/>
      <c r="T721" s="235">
        <v>11980000</v>
      </c>
      <c r="U721" s="235"/>
      <c r="V721" s="235">
        <v>9790000</v>
      </c>
      <c r="W721" s="236"/>
      <c r="X721" s="280"/>
      <c r="Y721" s="235">
        <v>13000000</v>
      </c>
      <c r="Z721" s="235">
        <v>13600000</v>
      </c>
      <c r="AA721" s="242" t="s">
        <v>1297</v>
      </c>
      <c r="AB721" s="235"/>
      <c r="AC721" s="235">
        <f>AB721*I721</f>
        <v>0</v>
      </c>
      <c r="AD721" s="216" t="s">
        <v>1303</v>
      </c>
    </row>
    <row r="722" spans="1:30" s="214" customFormat="1" ht="51" x14ac:dyDescent="0.2">
      <c r="A722" s="208" t="s">
        <v>334</v>
      </c>
      <c r="B722" s="209" t="str">
        <f>IF(O722="","",SUBTOTAL(3,$O$8:O722))</f>
        <v/>
      </c>
      <c r="C722" s="221"/>
      <c r="D722" s="222"/>
      <c r="E722" s="222"/>
      <c r="F722" s="222"/>
      <c r="G722" s="222"/>
      <c r="H722" s="144"/>
      <c r="I722" s="222"/>
      <c r="J722" s="241"/>
      <c r="K722" s="222" t="s">
        <v>813</v>
      </c>
      <c r="L722" s="222"/>
      <c r="M722" s="237"/>
      <c r="N722" s="237"/>
      <c r="O722" s="237"/>
      <c r="P722" s="237"/>
      <c r="Q722" s="237"/>
      <c r="R722" s="237"/>
      <c r="S722" s="237"/>
      <c r="T722" s="237"/>
      <c r="U722" s="237"/>
      <c r="V722" s="237"/>
      <c r="W722" s="238"/>
      <c r="X722" s="281"/>
      <c r="Y722" s="237"/>
      <c r="Z722" s="237"/>
      <c r="AA722" s="243"/>
      <c r="AB722" s="237">
        <f t="shared" ref="AB722:AB753" si="31">MIN(O722:Z722)</f>
        <v>0</v>
      </c>
      <c r="AC722" s="237"/>
      <c r="AD722" s="222"/>
    </row>
    <row r="723" spans="1:30" s="214" customFormat="1" ht="38.25" x14ac:dyDescent="0.2">
      <c r="A723" s="208" t="s">
        <v>334</v>
      </c>
      <c r="B723" s="209" t="str">
        <f>IF(O723="","",SUBTOTAL(3,$O$8:O723))</f>
        <v/>
      </c>
      <c r="C723" s="221"/>
      <c r="D723" s="222"/>
      <c r="E723" s="222"/>
      <c r="F723" s="222"/>
      <c r="G723" s="222"/>
      <c r="H723" s="144"/>
      <c r="I723" s="222"/>
      <c r="J723" s="241"/>
      <c r="K723" s="222" t="s">
        <v>814</v>
      </c>
      <c r="L723" s="222"/>
      <c r="M723" s="237"/>
      <c r="N723" s="237"/>
      <c r="O723" s="237"/>
      <c r="P723" s="237"/>
      <c r="Q723" s="237"/>
      <c r="R723" s="237"/>
      <c r="S723" s="237"/>
      <c r="T723" s="237"/>
      <c r="U723" s="237"/>
      <c r="V723" s="237"/>
      <c r="W723" s="238"/>
      <c r="X723" s="281"/>
      <c r="Y723" s="237"/>
      <c r="Z723" s="237"/>
      <c r="AA723" s="243"/>
      <c r="AB723" s="237">
        <f t="shared" si="31"/>
        <v>0</v>
      </c>
      <c r="AC723" s="237"/>
      <c r="AD723" s="222"/>
    </row>
    <row r="724" spans="1:30" s="214" customFormat="1" x14ac:dyDescent="0.2">
      <c r="A724" s="208" t="s">
        <v>334</v>
      </c>
      <c r="B724" s="209" t="str">
        <f>IF(O724="","",SUBTOTAL(3,$O$8:O724))</f>
        <v/>
      </c>
      <c r="C724" s="221"/>
      <c r="D724" s="222"/>
      <c r="E724" s="222"/>
      <c r="F724" s="222"/>
      <c r="G724" s="222"/>
      <c r="H724" s="144"/>
      <c r="I724" s="222"/>
      <c r="J724" s="241"/>
      <c r="K724" s="222" t="s">
        <v>815</v>
      </c>
      <c r="L724" s="222"/>
      <c r="M724" s="237"/>
      <c r="N724" s="237"/>
      <c r="O724" s="237"/>
      <c r="P724" s="237"/>
      <c r="Q724" s="237"/>
      <c r="R724" s="237"/>
      <c r="S724" s="237"/>
      <c r="T724" s="237"/>
      <c r="U724" s="237"/>
      <c r="V724" s="237"/>
      <c r="W724" s="238"/>
      <c r="X724" s="281"/>
      <c r="Y724" s="237"/>
      <c r="Z724" s="237"/>
      <c r="AA724" s="243"/>
      <c r="AB724" s="237">
        <f t="shared" si="31"/>
        <v>0</v>
      </c>
      <c r="AC724" s="237"/>
      <c r="AD724" s="222"/>
    </row>
    <row r="725" spans="1:30" s="214" customFormat="1" ht="25.5" x14ac:dyDescent="0.2">
      <c r="A725" s="208" t="s">
        <v>334</v>
      </c>
      <c r="B725" s="209" t="str">
        <f>IF(O725="","",SUBTOTAL(3,$O$8:O725))</f>
        <v/>
      </c>
      <c r="C725" s="221"/>
      <c r="D725" s="222"/>
      <c r="E725" s="222"/>
      <c r="F725" s="222"/>
      <c r="G725" s="222"/>
      <c r="H725" s="144"/>
      <c r="I725" s="222"/>
      <c r="J725" s="241"/>
      <c r="K725" s="222" t="s">
        <v>816</v>
      </c>
      <c r="L725" s="222"/>
      <c r="M725" s="237"/>
      <c r="N725" s="237"/>
      <c r="O725" s="237"/>
      <c r="P725" s="237"/>
      <c r="Q725" s="237"/>
      <c r="R725" s="237"/>
      <c r="S725" s="237"/>
      <c r="T725" s="237"/>
      <c r="U725" s="237"/>
      <c r="V725" s="237"/>
      <c r="W725" s="238"/>
      <c r="X725" s="281"/>
      <c r="Y725" s="237"/>
      <c r="Z725" s="237"/>
      <c r="AA725" s="243"/>
      <c r="AB725" s="237">
        <f t="shared" si="31"/>
        <v>0</v>
      </c>
      <c r="AC725" s="237"/>
      <c r="AD725" s="222"/>
    </row>
    <row r="726" spans="1:30" s="214" customFormat="1" x14ac:dyDescent="0.2">
      <c r="A726" s="208" t="s">
        <v>334</v>
      </c>
      <c r="B726" s="209" t="str">
        <f>IF(O726="","",SUBTOTAL(3,$O$8:O726))</f>
        <v/>
      </c>
      <c r="C726" s="221"/>
      <c r="D726" s="222"/>
      <c r="E726" s="222"/>
      <c r="F726" s="222"/>
      <c r="G726" s="222"/>
      <c r="H726" s="144"/>
      <c r="I726" s="222"/>
      <c r="J726" s="241"/>
      <c r="K726" s="222" t="s">
        <v>817</v>
      </c>
      <c r="L726" s="222"/>
      <c r="M726" s="237"/>
      <c r="N726" s="237"/>
      <c r="O726" s="237"/>
      <c r="P726" s="237"/>
      <c r="Q726" s="237"/>
      <c r="R726" s="237"/>
      <c r="S726" s="237"/>
      <c r="T726" s="237"/>
      <c r="U726" s="237"/>
      <c r="V726" s="237"/>
      <c r="W726" s="238"/>
      <c r="X726" s="281"/>
      <c r="Y726" s="237"/>
      <c r="Z726" s="237"/>
      <c r="AA726" s="243"/>
      <c r="AB726" s="237">
        <f t="shared" si="31"/>
        <v>0</v>
      </c>
      <c r="AC726" s="237"/>
      <c r="AD726" s="222"/>
    </row>
    <row r="727" spans="1:30" s="214" customFormat="1" x14ac:dyDescent="0.2">
      <c r="A727" s="208" t="s">
        <v>334</v>
      </c>
      <c r="B727" s="209" t="str">
        <f>IF(O727="","",SUBTOTAL(3,$O$8:O727))</f>
        <v/>
      </c>
      <c r="C727" s="221"/>
      <c r="D727" s="222"/>
      <c r="E727" s="222"/>
      <c r="F727" s="222"/>
      <c r="G727" s="222"/>
      <c r="H727" s="144"/>
      <c r="I727" s="222"/>
      <c r="J727" s="241"/>
      <c r="K727" s="222" t="s">
        <v>818</v>
      </c>
      <c r="L727" s="222"/>
      <c r="M727" s="237"/>
      <c r="N727" s="237"/>
      <c r="O727" s="237"/>
      <c r="P727" s="237"/>
      <c r="Q727" s="237"/>
      <c r="R727" s="237"/>
      <c r="S727" s="237"/>
      <c r="T727" s="237"/>
      <c r="U727" s="237"/>
      <c r="V727" s="237"/>
      <c r="W727" s="238"/>
      <c r="X727" s="281"/>
      <c r="Y727" s="237"/>
      <c r="Z727" s="237"/>
      <c r="AA727" s="243"/>
      <c r="AB727" s="237">
        <f t="shared" si="31"/>
        <v>0</v>
      </c>
      <c r="AC727" s="237"/>
      <c r="AD727" s="222"/>
    </row>
    <row r="728" spans="1:30" s="214" customFormat="1" x14ac:dyDescent="0.2">
      <c r="A728" s="208" t="s">
        <v>334</v>
      </c>
      <c r="B728" s="209" t="str">
        <f>IF(O728="","",SUBTOTAL(3,$O$8:O728))</f>
        <v/>
      </c>
      <c r="C728" s="221"/>
      <c r="D728" s="222"/>
      <c r="E728" s="222"/>
      <c r="F728" s="222"/>
      <c r="G728" s="222"/>
      <c r="H728" s="144"/>
      <c r="I728" s="222"/>
      <c r="J728" s="241"/>
      <c r="K728" s="222" t="s">
        <v>819</v>
      </c>
      <c r="L728" s="222"/>
      <c r="M728" s="237"/>
      <c r="N728" s="237"/>
      <c r="O728" s="237"/>
      <c r="P728" s="237"/>
      <c r="Q728" s="237"/>
      <c r="R728" s="237"/>
      <c r="S728" s="237"/>
      <c r="T728" s="237"/>
      <c r="U728" s="237"/>
      <c r="V728" s="237"/>
      <c r="W728" s="238"/>
      <c r="X728" s="281"/>
      <c r="Y728" s="237"/>
      <c r="Z728" s="237"/>
      <c r="AA728" s="243"/>
      <c r="AB728" s="237">
        <f t="shared" si="31"/>
        <v>0</v>
      </c>
      <c r="AC728" s="237"/>
      <c r="AD728" s="222"/>
    </row>
    <row r="729" spans="1:30" s="214" customFormat="1" x14ac:dyDescent="0.2">
      <c r="A729" s="208" t="s">
        <v>334</v>
      </c>
      <c r="B729" s="209" t="str">
        <f>IF(O729="","",SUBTOTAL(3,$O$8:O729))</f>
        <v/>
      </c>
      <c r="C729" s="221"/>
      <c r="D729" s="222"/>
      <c r="E729" s="222"/>
      <c r="F729" s="222"/>
      <c r="G729" s="222"/>
      <c r="H729" s="144"/>
      <c r="I729" s="222"/>
      <c r="J729" s="241"/>
      <c r="K729" s="222" t="s">
        <v>820</v>
      </c>
      <c r="L729" s="222"/>
      <c r="M729" s="237"/>
      <c r="N729" s="237"/>
      <c r="O729" s="237"/>
      <c r="P729" s="237"/>
      <c r="Q729" s="237"/>
      <c r="R729" s="237"/>
      <c r="S729" s="237"/>
      <c r="T729" s="237"/>
      <c r="U729" s="237"/>
      <c r="V729" s="237"/>
      <c r="W729" s="238"/>
      <c r="X729" s="281"/>
      <c r="Y729" s="237"/>
      <c r="Z729" s="237"/>
      <c r="AA729" s="243"/>
      <c r="AB729" s="237">
        <f t="shared" si="31"/>
        <v>0</v>
      </c>
      <c r="AC729" s="237"/>
      <c r="AD729" s="222"/>
    </row>
    <row r="730" spans="1:30" s="214" customFormat="1" x14ac:dyDescent="0.2">
      <c r="A730" s="208" t="s">
        <v>334</v>
      </c>
      <c r="B730" s="209" t="str">
        <f>IF(O730="","",SUBTOTAL(3,$O$8:O730))</f>
        <v/>
      </c>
      <c r="C730" s="221"/>
      <c r="D730" s="222"/>
      <c r="E730" s="222"/>
      <c r="F730" s="222"/>
      <c r="G730" s="222"/>
      <c r="H730" s="144"/>
      <c r="I730" s="222"/>
      <c r="J730" s="241"/>
      <c r="K730" s="222" t="s">
        <v>821</v>
      </c>
      <c r="L730" s="222"/>
      <c r="M730" s="237"/>
      <c r="N730" s="237"/>
      <c r="O730" s="237"/>
      <c r="P730" s="237"/>
      <c r="Q730" s="237"/>
      <c r="R730" s="237"/>
      <c r="S730" s="237"/>
      <c r="T730" s="237"/>
      <c r="U730" s="237"/>
      <c r="V730" s="237"/>
      <c r="W730" s="238"/>
      <c r="X730" s="281"/>
      <c r="Y730" s="237"/>
      <c r="Z730" s="237"/>
      <c r="AA730" s="243"/>
      <c r="AB730" s="237">
        <f t="shared" si="31"/>
        <v>0</v>
      </c>
      <c r="AC730" s="237"/>
      <c r="AD730" s="222"/>
    </row>
    <row r="731" spans="1:30" s="214" customFormat="1" x14ac:dyDescent="0.2">
      <c r="A731" s="208" t="s">
        <v>334</v>
      </c>
      <c r="B731" s="209" t="str">
        <f>IF(O731="","",SUBTOTAL(3,$O$8:O731))</f>
        <v/>
      </c>
      <c r="C731" s="221"/>
      <c r="D731" s="222"/>
      <c r="E731" s="222"/>
      <c r="F731" s="222"/>
      <c r="G731" s="222"/>
      <c r="H731" s="144"/>
      <c r="I731" s="222"/>
      <c r="J731" s="241"/>
      <c r="K731" s="222" t="s">
        <v>822</v>
      </c>
      <c r="L731" s="222"/>
      <c r="M731" s="237"/>
      <c r="N731" s="237"/>
      <c r="O731" s="237"/>
      <c r="P731" s="237"/>
      <c r="Q731" s="237"/>
      <c r="R731" s="237"/>
      <c r="S731" s="237"/>
      <c r="T731" s="237"/>
      <c r="U731" s="237"/>
      <c r="V731" s="237"/>
      <c r="W731" s="238"/>
      <c r="X731" s="281"/>
      <c r="Y731" s="237"/>
      <c r="Z731" s="237"/>
      <c r="AA731" s="243"/>
      <c r="AB731" s="237">
        <f t="shared" si="31"/>
        <v>0</v>
      </c>
      <c r="AC731" s="237"/>
      <c r="AD731" s="222"/>
    </row>
    <row r="732" spans="1:30" s="214" customFormat="1" x14ac:dyDescent="0.2">
      <c r="A732" s="208" t="s">
        <v>334</v>
      </c>
      <c r="B732" s="209" t="str">
        <f>IF(O732="","",SUBTOTAL(3,$O$8:O732))</f>
        <v/>
      </c>
      <c r="C732" s="221"/>
      <c r="D732" s="222"/>
      <c r="E732" s="222"/>
      <c r="F732" s="222"/>
      <c r="G732" s="222"/>
      <c r="H732" s="144"/>
      <c r="I732" s="222"/>
      <c r="J732" s="241"/>
      <c r="K732" s="222" t="s">
        <v>823</v>
      </c>
      <c r="L732" s="222"/>
      <c r="M732" s="237"/>
      <c r="N732" s="237"/>
      <c r="O732" s="237"/>
      <c r="P732" s="237"/>
      <c r="Q732" s="237"/>
      <c r="R732" s="237"/>
      <c r="S732" s="237"/>
      <c r="T732" s="237"/>
      <c r="U732" s="237"/>
      <c r="V732" s="237"/>
      <c r="W732" s="238"/>
      <c r="X732" s="281"/>
      <c r="Y732" s="237"/>
      <c r="Z732" s="237"/>
      <c r="AA732" s="243"/>
      <c r="AB732" s="237">
        <f t="shared" si="31"/>
        <v>0</v>
      </c>
      <c r="AC732" s="237"/>
      <c r="AD732" s="222"/>
    </row>
    <row r="733" spans="1:30" s="214" customFormat="1" x14ac:dyDescent="0.2">
      <c r="A733" s="208" t="s">
        <v>334</v>
      </c>
      <c r="B733" s="209" t="str">
        <f>IF(O733="","",SUBTOTAL(3,$O$8:O733))</f>
        <v/>
      </c>
      <c r="C733" s="221"/>
      <c r="D733" s="222"/>
      <c r="E733" s="222"/>
      <c r="F733" s="222"/>
      <c r="G733" s="222"/>
      <c r="H733" s="144"/>
      <c r="I733" s="222"/>
      <c r="J733" s="241"/>
      <c r="K733" s="222" t="s">
        <v>824</v>
      </c>
      <c r="L733" s="222"/>
      <c r="M733" s="237"/>
      <c r="N733" s="237"/>
      <c r="O733" s="237"/>
      <c r="P733" s="237"/>
      <c r="Q733" s="237"/>
      <c r="R733" s="237"/>
      <c r="S733" s="237"/>
      <c r="T733" s="237"/>
      <c r="U733" s="237"/>
      <c r="V733" s="237"/>
      <c r="W733" s="238"/>
      <c r="X733" s="281"/>
      <c r="Y733" s="237"/>
      <c r="Z733" s="237"/>
      <c r="AA733" s="243"/>
      <c r="AB733" s="237">
        <f t="shared" si="31"/>
        <v>0</v>
      </c>
      <c r="AC733" s="237"/>
      <c r="AD733" s="222"/>
    </row>
    <row r="734" spans="1:30" s="214" customFormat="1" x14ac:dyDescent="0.2">
      <c r="A734" s="208" t="s">
        <v>334</v>
      </c>
      <c r="B734" s="209" t="str">
        <f>IF(O734="","",SUBTOTAL(3,$O$8:O734))</f>
        <v/>
      </c>
      <c r="C734" s="221"/>
      <c r="D734" s="222"/>
      <c r="E734" s="222"/>
      <c r="F734" s="222"/>
      <c r="G734" s="222"/>
      <c r="H734" s="144"/>
      <c r="I734" s="222"/>
      <c r="J734" s="241"/>
      <c r="K734" s="222" t="s">
        <v>825</v>
      </c>
      <c r="L734" s="222"/>
      <c r="M734" s="237"/>
      <c r="N734" s="237"/>
      <c r="O734" s="237"/>
      <c r="P734" s="237"/>
      <c r="Q734" s="237"/>
      <c r="R734" s="237"/>
      <c r="S734" s="237"/>
      <c r="T734" s="237"/>
      <c r="U734" s="237"/>
      <c r="V734" s="237"/>
      <c r="W734" s="238"/>
      <c r="X734" s="281"/>
      <c r="Y734" s="237"/>
      <c r="Z734" s="237"/>
      <c r="AA734" s="243"/>
      <c r="AB734" s="237">
        <f t="shared" si="31"/>
        <v>0</v>
      </c>
      <c r="AC734" s="237"/>
      <c r="AD734" s="222"/>
    </row>
    <row r="735" spans="1:30" s="214" customFormat="1" x14ac:dyDescent="0.2">
      <c r="A735" s="208" t="s">
        <v>334</v>
      </c>
      <c r="B735" s="209" t="str">
        <f>IF(O735="","",SUBTOTAL(3,$O$8:O735))</f>
        <v/>
      </c>
      <c r="C735" s="221"/>
      <c r="D735" s="222"/>
      <c r="E735" s="222"/>
      <c r="F735" s="222"/>
      <c r="G735" s="222"/>
      <c r="H735" s="144"/>
      <c r="I735" s="222"/>
      <c r="J735" s="241"/>
      <c r="K735" s="222" t="s">
        <v>826</v>
      </c>
      <c r="L735" s="222"/>
      <c r="M735" s="237"/>
      <c r="N735" s="237"/>
      <c r="O735" s="237"/>
      <c r="P735" s="237"/>
      <c r="Q735" s="237"/>
      <c r="R735" s="237"/>
      <c r="S735" s="237"/>
      <c r="T735" s="237"/>
      <c r="U735" s="237"/>
      <c r="V735" s="237"/>
      <c r="W735" s="238"/>
      <c r="X735" s="281"/>
      <c r="Y735" s="237"/>
      <c r="Z735" s="237"/>
      <c r="AA735" s="243"/>
      <c r="AB735" s="237">
        <f t="shared" si="31"/>
        <v>0</v>
      </c>
      <c r="AC735" s="237"/>
      <c r="AD735" s="222"/>
    </row>
    <row r="736" spans="1:30" s="214" customFormat="1" x14ac:dyDescent="0.2">
      <c r="A736" s="208" t="s">
        <v>334</v>
      </c>
      <c r="B736" s="209" t="str">
        <f>IF(O736="","",SUBTOTAL(3,$O$8:O736))</f>
        <v/>
      </c>
      <c r="C736" s="221"/>
      <c r="D736" s="222"/>
      <c r="E736" s="222"/>
      <c r="F736" s="222"/>
      <c r="G736" s="222"/>
      <c r="H736" s="144"/>
      <c r="I736" s="222"/>
      <c r="J736" s="241"/>
      <c r="K736" s="222" t="s">
        <v>827</v>
      </c>
      <c r="L736" s="222"/>
      <c r="M736" s="237"/>
      <c r="N736" s="237"/>
      <c r="O736" s="237"/>
      <c r="P736" s="237"/>
      <c r="Q736" s="237"/>
      <c r="R736" s="237"/>
      <c r="S736" s="237"/>
      <c r="T736" s="237"/>
      <c r="U736" s="237"/>
      <c r="V736" s="237"/>
      <c r="W736" s="238"/>
      <c r="X736" s="281"/>
      <c r="Y736" s="237"/>
      <c r="Z736" s="237"/>
      <c r="AA736" s="243"/>
      <c r="AB736" s="237">
        <f t="shared" si="31"/>
        <v>0</v>
      </c>
      <c r="AC736" s="237"/>
      <c r="AD736" s="222"/>
    </row>
    <row r="737" spans="1:30" s="214" customFormat="1" x14ac:dyDescent="0.2">
      <c r="A737" s="208" t="s">
        <v>334</v>
      </c>
      <c r="B737" s="209" t="str">
        <f>IF(O737="","",SUBTOTAL(3,$O$8:O737))</f>
        <v/>
      </c>
      <c r="C737" s="221"/>
      <c r="D737" s="222"/>
      <c r="E737" s="222"/>
      <c r="F737" s="222"/>
      <c r="G737" s="222"/>
      <c r="H737" s="144"/>
      <c r="I737" s="222"/>
      <c r="J737" s="241"/>
      <c r="K737" s="222" t="s">
        <v>828</v>
      </c>
      <c r="L737" s="222"/>
      <c r="M737" s="237"/>
      <c r="N737" s="237"/>
      <c r="O737" s="237"/>
      <c r="P737" s="237"/>
      <c r="Q737" s="237"/>
      <c r="R737" s="237"/>
      <c r="S737" s="237"/>
      <c r="T737" s="237"/>
      <c r="U737" s="237"/>
      <c r="V737" s="237"/>
      <c r="W737" s="238"/>
      <c r="X737" s="281"/>
      <c r="Y737" s="237"/>
      <c r="Z737" s="237"/>
      <c r="AA737" s="243"/>
      <c r="AB737" s="237">
        <f t="shared" si="31"/>
        <v>0</v>
      </c>
      <c r="AC737" s="237"/>
      <c r="AD737" s="222"/>
    </row>
    <row r="738" spans="1:30" s="214" customFormat="1" x14ac:dyDescent="0.2">
      <c r="A738" s="208" t="s">
        <v>334</v>
      </c>
      <c r="B738" s="209" t="str">
        <f>IF(O738="","",SUBTOTAL(3,$O$8:O738))</f>
        <v/>
      </c>
      <c r="C738" s="221"/>
      <c r="D738" s="222"/>
      <c r="E738" s="222"/>
      <c r="F738" s="222"/>
      <c r="G738" s="222"/>
      <c r="H738" s="144"/>
      <c r="I738" s="222"/>
      <c r="J738" s="241"/>
      <c r="K738" s="222" t="s">
        <v>829</v>
      </c>
      <c r="L738" s="222"/>
      <c r="M738" s="237"/>
      <c r="N738" s="237"/>
      <c r="O738" s="237"/>
      <c r="P738" s="237"/>
      <c r="Q738" s="237"/>
      <c r="R738" s="237"/>
      <c r="S738" s="237"/>
      <c r="T738" s="237"/>
      <c r="U738" s="237"/>
      <c r="V738" s="237"/>
      <c r="W738" s="238"/>
      <c r="X738" s="281"/>
      <c r="Y738" s="237"/>
      <c r="Z738" s="237"/>
      <c r="AA738" s="243"/>
      <c r="AB738" s="237">
        <f t="shared" si="31"/>
        <v>0</v>
      </c>
      <c r="AC738" s="237"/>
      <c r="AD738" s="222"/>
    </row>
    <row r="739" spans="1:30" s="214" customFormat="1" x14ac:dyDescent="0.2">
      <c r="A739" s="208" t="s">
        <v>334</v>
      </c>
      <c r="B739" s="209" t="str">
        <f>IF(O739="","",SUBTOTAL(3,$O$8:O739))</f>
        <v/>
      </c>
      <c r="C739" s="221"/>
      <c r="D739" s="222"/>
      <c r="E739" s="222"/>
      <c r="F739" s="222"/>
      <c r="G739" s="222"/>
      <c r="H739" s="144"/>
      <c r="I739" s="222"/>
      <c r="J739" s="241"/>
      <c r="K739" s="222" t="s">
        <v>830</v>
      </c>
      <c r="L739" s="222"/>
      <c r="M739" s="237"/>
      <c r="N739" s="237"/>
      <c r="O739" s="237"/>
      <c r="P739" s="237"/>
      <c r="Q739" s="237"/>
      <c r="R739" s="237"/>
      <c r="S739" s="237"/>
      <c r="T739" s="237"/>
      <c r="U739" s="237"/>
      <c r="V739" s="237"/>
      <c r="W739" s="238"/>
      <c r="X739" s="281"/>
      <c r="Y739" s="237"/>
      <c r="Z739" s="237"/>
      <c r="AA739" s="243"/>
      <c r="AB739" s="237">
        <f t="shared" si="31"/>
        <v>0</v>
      </c>
      <c r="AC739" s="237"/>
      <c r="AD739" s="222"/>
    </row>
    <row r="740" spans="1:30" s="214" customFormat="1" x14ac:dyDescent="0.2">
      <c r="A740" s="208" t="s">
        <v>334</v>
      </c>
      <c r="B740" s="209" t="str">
        <f>IF(O740="","",SUBTOTAL(3,$O$8:O740))</f>
        <v/>
      </c>
      <c r="C740" s="221"/>
      <c r="D740" s="222"/>
      <c r="E740" s="222"/>
      <c r="F740" s="222"/>
      <c r="G740" s="222"/>
      <c r="H740" s="144"/>
      <c r="I740" s="222"/>
      <c r="J740" s="241"/>
      <c r="K740" s="222" t="s">
        <v>831</v>
      </c>
      <c r="L740" s="222"/>
      <c r="M740" s="237"/>
      <c r="N740" s="237"/>
      <c r="O740" s="237"/>
      <c r="P740" s="237"/>
      <c r="Q740" s="237"/>
      <c r="R740" s="237"/>
      <c r="S740" s="237"/>
      <c r="T740" s="237"/>
      <c r="U740" s="237"/>
      <c r="V740" s="237"/>
      <c r="W740" s="238"/>
      <c r="X740" s="281"/>
      <c r="Y740" s="237"/>
      <c r="Z740" s="237"/>
      <c r="AA740" s="243"/>
      <c r="AB740" s="237">
        <f t="shared" si="31"/>
        <v>0</v>
      </c>
      <c r="AC740" s="237"/>
      <c r="AD740" s="222"/>
    </row>
    <row r="741" spans="1:30" s="214" customFormat="1" x14ac:dyDescent="0.2">
      <c r="A741" s="208" t="s">
        <v>334</v>
      </c>
      <c r="B741" s="209" t="str">
        <f>IF(O741="","",SUBTOTAL(3,$O$8:O741))</f>
        <v/>
      </c>
      <c r="C741" s="221"/>
      <c r="D741" s="222"/>
      <c r="E741" s="222"/>
      <c r="F741" s="222"/>
      <c r="G741" s="222"/>
      <c r="H741" s="144"/>
      <c r="I741" s="222"/>
      <c r="J741" s="241"/>
      <c r="K741" s="222" t="s">
        <v>832</v>
      </c>
      <c r="L741" s="222"/>
      <c r="M741" s="237"/>
      <c r="N741" s="237"/>
      <c r="O741" s="237"/>
      <c r="P741" s="237"/>
      <c r="Q741" s="237"/>
      <c r="R741" s="237"/>
      <c r="S741" s="237"/>
      <c r="T741" s="237"/>
      <c r="U741" s="237"/>
      <c r="V741" s="237"/>
      <c r="W741" s="238"/>
      <c r="X741" s="281"/>
      <c r="Y741" s="237"/>
      <c r="Z741" s="237"/>
      <c r="AA741" s="243"/>
      <c r="AB741" s="237">
        <f t="shared" si="31"/>
        <v>0</v>
      </c>
      <c r="AC741" s="237"/>
      <c r="AD741" s="222"/>
    </row>
    <row r="742" spans="1:30" s="214" customFormat="1" x14ac:dyDescent="0.2">
      <c r="A742" s="208" t="s">
        <v>334</v>
      </c>
      <c r="B742" s="209" t="str">
        <f>IF(O742="","",SUBTOTAL(3,$O$8:O742))</f>
        <v/>
      </c>
      <c r="C742" s="221"/>
      <c r="D742" s="222"/>
      <c r="E742" s="222"/>
      <c r="F742" s="222"/>
      <c r="G742" s="222"/>
      <c r="H742" s="144"/>
      <c r="I742" s="222"/>
      <c r="J742" s="241"/>
      <c r="K742" s="222" t="s">
        <v>833</v>
      </c>
      <c r="L742" s="222"/>
      <c r="M742" s="237"/>
      <c r="N742" s="237"/>
      <c r="O742" s="237"/>
      <c r="P742" s="237"/>
      <c r="Q742" s="237"/>
      <c r="R742" s="237"/>
      <c r="S742" s="237"/>
      <c r="T742" s="237"/>
      <c r="U742" s="237"/>
      <c r="V742" s="237"/>
      <c r="W742" s="238"/>
      <c r="X742" s="281"/>
      <c r="Y742" s="237"/>
      <c r="Z742" s="237"/>
      <c r="AA742" s="243"/>
      <c r="AB742" s="237">
        <f t="shared" si="31"/>
        <v>0</v>
      </c>
      <c r="AC742" s="237"/>
      <c r="AD742" s="222"/>
    </row>
    <row r="743" spans="1:30" s="214" customFormat="1" x14ac:dyDescent="0.2">
      <c r="A743" s="208" t="s">
        <v>334</v>
      </c>
      <c r="B743" s="209" t="str">
        <f>IF(O743="","",SUBTOTAL(3,$O$8:O743))</f>
        <v/>
      </c>
      <c r="C743" s="221"/>
      <c r="D743" s="222"/>
      <c r="E743" s="222"/>
      <c r="F743" s="222"/>
      <c r="G743" s="222"/>
      <c r="H743" s="144"/>
      <c r="I743" s="222"/>
      <c r="J743" s="241"/>
      <c r="K743" s="222" t="s">
        <v>834</v>
      </c>
      <c r="L743" s="222"/>
      <c r="M743" s="237"/>
      <c r="N743" s="237"/>
      <c r="O743" s="237"/>
      <c r="P743" s="237"/>
      <c r="Q743" s="237"/>
      <c r="R743" s="237"/>
      <c r="S743" s="237"/>
      <c r="T743" s="237"/>
      <c r="U743" s="237"/>
      <c r="V743" s="237"/>
      <c r="W743" s="238"/>
      <c r="X743" s="281"/>
      <c r="Y743" s="237"/>
      <c r="Z743" s="237"/>
      <c r="AA743" s="243"/>
      <c r="AB743" s="237">
        <f t="shared" si="31"/>
        <v>0</v>
      </c>
      <c r="AC743" s="237"/>
      <c r="AD743" s="222"/>
    </row>
    <row r="744" spans="1:30" s="214" customFormat="1" ht="12.75" customHeight="1" x14ac:dyDescent="0.2">
      <c r="A744" s="208"/>
      <c r="B744" s="209" t="str">
        <f>IF(O744="","",SUBTOTAL(3,$O$8:O744))</f>
        <v/>
      </c>
      <c r="C744" s="227"/>
      <c r="D744" s="228"/>
      <c r="E744" s="228"/>
      <c r="F744" s="228"/>
      <c r="G744" s="228"/>
      <c r="H744" s="144"/>
      <c r="I744" s="228"/>
      <c r="J744" s="241"/>
      <c r="K744" s="228"/>
      <c r="L744" s="228"/>
      <c r="M744" s="239"/>
      <c r="N744" s="239"/>
      <c r="O744" s="239"/>
      <c r="P744" s="239"/>
      <c r="Q744" s="239"/>
      <c r="R744" s="239"/>
      <c r="S744" s="239"/>
      <c r="T744" s="239"/>
      <c r="U744" s="239"/>
      <c r="V744" s="239"/>
      <c r="W744" s="240"/>
      <c r="X744" s="282"/>
      <c r="Y744" s="239"/>
      <c r="Z744" s="239"/>
      <c r="AA744" s="244"/>
      <c r="AB744" s="239">
        <f t="shared" si="31"/>
        <v>0</v>
      </c>
      <c r="AC744" s="239"/>
      <c r="AD744" s="228"/>
    </row>
    <row r="745" spans="1:30" x14ac:dyDescent="0.2">
      <c r="B745" s="137" t="str">
        <f>IF(O745="","",SUBTOTAL(3,$O$8:O745))</f>
        <v/>
      </c>
      <c r="C745" s="142"/>
      <c r="D745" s="122" t="s">
        <v>305</v>
      </c>
      <c r="E745" s="169"/>
      <c r="F745" s="169"/>
      <c r="G745" s="169"/>
      <c r="H745" s="87"/>
      <c r="I745" s="169"/>
      <c r="J745" s="169"/>
      <c r="K745" s="122"/>
      <c r="L745" s="122"/>
      <c r="M745" s="157"/>
      <c r="N745" s="157"/>
      <c r="O745" s="157"/>
      <c r="P745" s="157"/>
      <c r="Q745" s="157"/>
      <c r="R745" s="157"/>
      <c r="S745" s="157"/>
      <c r="T745" s="157"/>
      <c r="U745" s="157"/>
      <c r="V745" s="157"/>
      <c r="W745" s="191"/>
      <c r="X745" s="278"/>
      <c r="Y745" s="157"/>
      <c r="Z745" s="157"/>
      <c r="AA745" s="200"/>
      <c r="AB745" s="157">
        <f t="shared" si="31"/>
        <v>0</v>
      </c>
      <c r="AC745" s="157"/>
      <c r="AD745" s="122"/>
    </row>
    <row r="746" spans="1:30" x14ac:dyDescent="0.2">
      <c r="B746" s="137" t="str">
        <f>IF(O746="","",SUBTOTAL(3,$O$8:O746))</f>
        <v/>
      </c>
      <c r="C746" s="143" t="s">
        <v>21</v>
      </c>
      <c r="D746" s="144" t="s">
        <v>2</v>
      </c>
      <c r="E746" s="122"/>
      <c r="F746" s="122"/>
      <c r="G746" s="122"/>
      <c r="H746" s="87"/>
      <c r="I746" s="169"/>
      <c r="J746" s="169"/>
      <c r="K746" s="144"/>
      <c r="L746" s="144"/>
      <c r="M746" s="157"/>
      <c r="N746" s="157"/>
      <c r="O746" s="157"/>
      <c r="P746" s="157"/>
      <c r="Q746" s="157"/>
      <c r="R746" s="157"/>
      <c r="S746" s="157"/>
      <c r="T746" s="157"/>
      <c r="U746" s="157"/>
      <c r="V746" s="157"/>
      <c r="W746" s="191"/>
      <c r="X746" s="278"/>
      <c r="Y746" s="157"/>
      <c r="Z746" s="157"/>
      <c r="AA746" s="200"/>
      <c r="AB746" s="157">
        <f t="shared" si="31"/>
        <v>0</v>
      </c>
      <c r="AC746" s="157"/>
      <c r="AD746" s="144"/>
    </row>
    <row r="747" spans="1:30" ht="43.15" customHeight="1" x14ac:dyDescent="0.2">
      <c r="A747" s="118" t="s">
        <v>334</v>
      </c>
      <c r="B747" s="137">
        <f>IF(O747="","",SUBTOTAL(3,$O$8:O747))</f>
        <v>227</v>
      </c>
      <c r="C747" s="135"/>
      <c r="D747" s="136" t="s">
        <v>306</v>
      </c>
      <c r="E747" s="136" t="s">
        <v>334</v>
      </c>
      <c r="F747" s="136" t="s">
        <v>334</v>
      </c>
      <c r="G747" s="136" t="s">
        <v>19</v>
      </c>
      <c r="H747" s="87"/>
      <c r="I747" s="136">
        <v>244</v>
      </c>
      <c r="J747" s="169" t="s">
        <v>387</v>
      </c>
      <c r="K747" s="136" t="s">
        <v>950</v>
      </c>
      <c r="L747" s="136"/>
      <c r="M747" s="154">
        <v>1965599.9999999998</v>
      </c>
      <c r="N747" s="154">
        <f t="shared" si="30"/>
        <v>479606399.99999994</v>
      </c>
      <c r="O747" s="154">
        <f>+'[2]TH lop 6'!$E$361</f>
        <v>1965599.9999999998</v>
      </c>
      <c r="P747" s="154">
        <f>'[3]Lớp 6'!$I$473</f>
        <v>2793000</v>
      </c>
      <c r="Q747" s="154"/>
      <c r="R747" s="154">
        <f>+[4]L6!$I$647</f>
        <v>2940000</v>
      </c>
      <c r="S747" s="154"/>
      <c r="T747" s="154"/>
      <c r="U747" s="154"/>
      <c r="V747" s="154"/>
      <c r="W747" s="188"/>
      <c r="X747" s="275"/>
      <c r="Y747" s="154">
        <v>4000000</v>
      </c>
      <c r="Z747" s="154">
        <v>2610000</v>
      </c>
      <c r="AA747" s="197" t="s">
        <v>1298</v>
      </c>
      <c r="AB747" s="154">
        <f t="shared" si="31"/>
        <v>1965599.9999999998</v>
      </c>
      <c r="AC747" s="154">
        <f>AB747*I747</f>
        <v>479606399.99999994</v>
      </c>
      <c r="AD747" s="136"/>
    </row>
    <row r="748" spans="1:30" ht="27.6" customHeight="1" x14ac:dyDescent="0.2">
      <c r="A748" s="118" t="s">
        <v>334</v>
      </c>
      <c r="B748" s="137" t="str">
        <f>IF(O748="","",SUBTOTAL(3,$O$8:O748))</f>
        <v/>
      </c>
      <c r="C748" s="140"/>
      <c r="D748" s="141"/>
      <c r="E748" s="141"/>
      <c r="F748" s="141"/>
      <c r="G748" s="141"/>
      <c r="H748" s="87"/>
      <c r="I748" s="141"/>
      <c r="J748" s="169"/>
      <c r="K748" s="141" t="s">
        <v>951</v>
      </c>
      <c r="L748" s="141"/>
      <c r="M748" s="156"/>
      <c r="N748" s="156"/>
      <c r="O748" s="156"/>
      <c r="P748" s="156"/>
      <c r="Q748" s="156"/>
      <c r="R748" s="156"/>
      <c r="S748" s="156"/>
      <c r="T748" s="156"/>
      <c r="U748" s="156"/>
      <c r="V748" s="156"/>
      <c r="W748" s="190"/>
      <c r="X748" s="277"/>
      <c r="Y748" s="156"/>
      <c r="Z748" s="156"/>
      <c r="AA748" s="199"/>
      <c r="AB748" s="156">
        <f t="shared" si="31"/>
        <v>0</v>
      </c>
      <c r="AC748" s="156"/>
      <c r="AD748" s="141"/>
    </row>
    <row r="749" spans="1:30" ht="25.5" x14ac:dyDescent="0.2">
      <c r="A749" s="118" t="s">
        <v>334</v>
      </c>
      <c r="B749" s="137">
        <f>IF(O749="","",SUBTOTAL(3,$O$8:O749))</f>
        <v>228</v>
      </c>
      <c r="C749" s="135"/>
      <c r="D749" s="136" t="s">
        <v>307</v>
      </c>
      <c r="E749" s="136"/>
      <c r="F749" s="136" t="s">
        <v>334</v>
      </c>
      <c r="G749" s="136" t="s">
        <v>12</v>
      </c>
      <c r="H749" s="87"/>
      <c r="I749" s="136">
        <v>204</v>
      </c>
      <c r="J749" s="169" t="s">
        <v>387</v>
      </c>
      <c r="K749" s="136" t="s">
        <v>838</v>
      </c>
      <c r="L749" s="136"/>
      <c r="M749" s="154">
        <v>1965599.9999999998</v>
      </c>
      <c r="N749" s="154">
        <f t="shared" si="30"/>
        <v>400982399.99999994</v>
      </c>
      <c r="O749" s="154">
        <f>+'[2]TH lop 6'!$E$362</f>
        <v>1965599.9999999998</v>
      </c>
      <c r="P749" s="154">
        <f>'[3]Lớp 6'!$I$475</f>
        <v>2693300</v>
      </c>
      <c r="Q749" s="154"/>
      <c r="R749" s="154">
        <f>+[4]L6!$I$649</f>
        <v>2835000</v>
      </c>
      <c r="S749" s="154"/>
      <c r="T749" s="154"/>
      <c r="U749" s="154"/>
      <c r="V749" s="154"/>
      <c r="W749" s="188"/>
      <c r="X749" s="275"/>
      <c r="Y749" s="154">
        <v>3600000</v>
      </c>
      <c r="Z749" s="154">
        <v>6480000</v>
      </c>
      <c r="AA749" s="197"/>
      <c r="AB749" s="154">
        <f t="shared" si="31"/>
        <v>1965599.9999999998</v>
      </c>
      <c r="AC749" s="154">
        <f>AB749*I749</f>
        <v>400982399.99999994</v>
      </c>
      <c r="AD749" s="136"/>
    </row>
    <row r="750" spans="1:30" ht="38.25" x14ac:dyDescent="0.2">
      <c r="A750" s="118" t="s">
        <v>334</v>
      </c>
      <c r="B750" s="137" t="str">
        <f>IF(O750="","",SUBTOTAL(3,$O$8:O750))</f>
        <v/>
      </c>
      <c r="C750" s="140"/>
      <c r="D750" s="141"/>
      <c r="E750" s="141"/>
      <c r="F750" s="141"/>
      <c r="G750" s="141"/>
      <c r="H750" s="87"/>
      <c r="I750" s="141"/>
      <c r="J750" s="169"/>
      <c r="K750" s="141" t="s">
        <v>1321</v>
      </c>
      <c r="L750" s="141"/>
      <c r="M750" s="156"/>
      <c r="N750" s="156"/>
      <c r="O750" s="156"/>
      <c r="P750" s="156"/>
      <c r="Q750" s="156"/>
      <c r="R750" s="156"/>
      <c r="S750" s="156"/>
      <c r="T750" s="156"/>
      <c r="U750" s="156"/>
      <c r="V750" s="156"/>
      <c r="W750" s="190"/>
      <c r="X750" s="277"/>
      <c r="Y750" s="156"/>
      <c r="Z750" s="156"/>
      <c r="AA750" s="199"/>
      <c r="AB750" s="156">
        <f t="shared" si="31"/>
        <v>0</v>
      </c>
      <c r="AC750" s="156"/>
      <c r="AD750" s="141"/>
    </row>
    <row r="751" spans="1:30" ht="13.15" customHeight="1" x14ac:dyDescent="0.2">
      <c r="A751" s="118" t="s">
        <v>334</v>
      </c>
      <c r="B751" s="137">
        <f>IF(O751="","",SUBTOTAL(3,$O$8:O751))</f>
        <v>229</v>
      </c>
      <c r="C751" s="135"/>
      <c r="D751" s="136" t="s">
        <v>308</v>
      </c>
      <c r="E751" s="136"/>
      <c r="F751" s="136" t="s">
        <v>334</v>
      </c>
      <c r="G751" s="136" t="s">
        <v>12</v>
      </c>
      <c r="H751" s="87"/>
      <c r="I751" s="136">
        <v>126</v>
      </c>
      <c r="J751" s="169" t="s">
        <v>387</v>
      </c>
      <c r="K751" s="136" t="s">
        <v>840</v>
      </c>
      <c r="L751" s="136"/>
      <c r="M751" s="154">
        <v>1071000</v>
      </c>
      <c r="N751" s="154">
        <f t="shared" si="30"/>
        <v>134946000</v>
      </c>
      <c r="O751" s="154">
        <f>+'[2]TH lop 6'!$E$363</f>
        <v>1910999.9999999998</v>
      </c>
      <c r="P751" s="154">
        <f>'[3]Lớp 6'!$I$477</f>
        <v>1071000</v>
      </c>
      <c r="Q751" s="154"/>
      <c r="R751" s="154">
        <f>+[4]L6!$I$651</f>
        <v>1785000</v>
      </c>
      <c r="S751" s="154">
        <v>900000</v>
      </c>
      <c r="T751" s="154"/>
      <c r="U751" s="154"/>
      <c r="V751" s="154"/>
      <c r="W751" s="188"/>
      <c r="X751" s="275"/>
      <c r="Y751" s="154">
        <v>2815000</v>
      </c>
      <c r="Z751" s="154">
        <v>1350000</v>
      </c>
      <c r="AA751" s="197"/>
      <c r="AB751" s="154">
        <f t="shared" si="31"/>
        <v>900000</v>
      </c>
      <c r="AC751" s="154">
        <f>AB751*I751</f>
        <v>113400000</v>
      </c>
      <c r="AD751" s="136"/>
    </row>
    <row r="752" spans="1:30" x14ac:dyDescent="0.2">
      <c r="A752" s="118" t="s">
        <v>334</v>
      </c>
      <c r="B752" s="137" t="str">
        <f>IF(O752="","",SUBTOTAL(3,$O$8:O752))</f>
        <v/>
      </c>
      <c r="C752" s="138"/>
      <c r="D752" s="139"/>
      <c r="E752" s="139"/>
      <c r="F752" s="139"/>
      <c r="G752" s="139"/>
      <c r="H752" s="87"/>
      <c r="I752" s="139"/>
      <c r="J752" s="169"/>
      <c r="K752" s="139" t="s">
        <v>841</v>
      </c>
      <c r="L752" s="139"/>
      <c r="M752" s="155"/>
      <c r="N752" s="155"/>
      <c r="O752" s="155"/>
      <c r="P752" s="155"/>
      <c r="Q752" s="155"/>
      <c r="R752" s="155"/>
      <c r="S752" s="155"/>
      <c r="T752" s="155"/>
      <c r="U752" s="155"/>
      <c r="V752" s="155"/>
      <c r="W752" s="189"/>
      <c r="X752" s="276"/>
      <c r="Y752" s="155"/>
      <c r="Z752" s="155"/>
      <c r="AA752" s="198"/>
      <c r="AB752" s="155">
        <f t="shared" si="31"/>
        <v>0</v>
      </c>
      <c r="AC752" s="155"/>
      <c r="AD752" s="139"/>
    </row>
    <row r="753" spans="1:30" x14ac:dyDescent="0.2">
      <c r="A753" s="118" t="s">
        <v>334</v>
      </c>
      <c r="B753" s="137" t="str">
        <f>IF(O753="","",SUBTOTAL(3,$O$8:O753))</f>
        <v/>
      </c>
      <c r="C753" s="138"/>
      <c r="D753" s="139"/>
      <c r="E753" s="139"/>
      <c r="F753" s="139"/>
      <c r="G753" s="139"/>
      <c r="H753" s="87"/>
      <c r="I753" s="139"/>
      <c r="J753" s="169"/>
      <c r="K753" s="139" t="s">
        <v>842</v>
      </c>
      <c r="L753" s="139"/>
      <c r="M753" s="155"/>
      <c r="N753" s="155"/>
      <c r="O753" s="155"/>
      <c r="P753" s="155"/>
      <c r="Q753" s="155"/>
      <c r="R753" s="155"/>
      <c r="S753" s="155"/>
      <c r="T753" s="155"/>
      <c r="U753" s="155"/>
      <c r="V753" s="155"/>
      <c r="W753" s="189"/>
      <c r="X753" s="276"/>
      <c r="Y753" s="155"/>
      <c r="Z753" s="155"/>
      <c r="AA753" s="198"/>
      <c r="AB753" s="155">
        <f t="shared" si="31"/>
        <v>0</v>
      </c>
      <c r="AC753" s="155"/>
      <c r="AD753" s="139"/>
    </row>
    <row r="754" spans="1:30" x14ac:dyDescent="0.2">
      <c r="A754" s="118" t="s">
        <v>334</v>
      </c>
      <c r="B754" s="137" t="str">
        <f>IF(O754="","",SUBTOTAL(3,$O$8:O754))</f>
        <v/>
      </c>
      <c r="C754" s="138"/>
      <c r="D754" s="139"/>
      <c r="E754" s="139"/>
      <c r="F754" s="139"/>
      <c r="G754" s="139"/>
      <c r="H754" s="87"/>
      <c r="I754" s="139"/>
      <c r="J754" s="169"/>
      <c r="K754" s="139" t="s">
        <v>843</v>
      </c>
      <c r="L754" s="139"/>
      <c r="M754" s="155"/>
      <c r="N754" s="155"/>
      <c r="O754" s="155"/>
      <c r="P754" s="155"/>
      <c r="Q754" s="155"/>
      <c r="R754" s="155"/>
      <c r="S754" s="155"/>
      <c r="T754" s="155"/>
      <c r="U754" s="155"/>
      <c r="V754" s="155"/>
      <c r="W754" s="189"/>
      <c r="X754" s="276"/>
      <c r="Y754" s="155"/>
      <c r="Z754" s="155"/>
      <c r="AA754" s="198"/>
      <c r="AB754" s="155">
        <f t="shared" ref="AB754:AB775" si="32">MIN(O754:Z754)</f>
        <v>0</v>
      </c>
      <c r="AC754" s="155"/>
      <c r="AD754" s="139"/>
    </row>
    <row r="755" spans="1:30" ht="25.5" x14ac:dyDescent="0.2">
      <c r="A755" s="118" t="s">
        <v>334</v>
      </c>
      <c r="B755" s="137" t="str">
        <f>IF(O755="","",SUBTOTAL(3,$O$8:O755))</f>
        <v/>
      </c>
      <c r="C755" s="138"/>
      <c r="D755" s="139"/>
      <c r="E755" s="139"/>
      <c r="F755" s="139"/>
      <c r="G755" s="139"/>
      <c r="H755" s="87"/>
      <c r="I755" s="139"/>
      <c r="J755" s="169"/>
      <c r="K755" s="139" t="s">
        <v>844</v>
      </c>
      <c r="L755" s="139"/>
      <c r="M755" s="155"/>
      <c r="N755" s="155"/>
      <c r="O755" s="155"/>
      <c r="P755" s="155"/>
      <c r="Q755" s="155"/>
      <c r="R755" s="155"/>
      <c r="S755" s="155"/>
      <c r="T755" s="155"/>
      <c r="U755" s="155"/>
      <c r="V755" s="155"/>
      <c r="W755" s="189"/>
      <c r="X755" s="276"/>
      <c r="Y755" s="155"/>
      <c r="Z755" s="155"/>
      <c r="AA755" s="198"/>
      <c r="AB755" s="155">
        <f t="shared" si="32"/>
        <v>0</v>
      </c>
      <c r="AC755" s="155"/>
      <c r="AD755" s="139"/>
    </row>
    <row r="756" spans="1:30" x14ac:dyDescent="0.2">
      <c r="A756" s="118" t="s">
        <v>334</v>
      </c>
      <c r="B756" s="137" t="str">
        <f>IF(O756="","",SUBTOTAL(3,$O$8:O756))</f>
        <v/>
      </c>
      <c r="C756" s="138"/>
      <c r="D756" s="139"/>
      <c r="E756" s="139"/>
      <c r="F756" s="139"/>
      <c r="G756" s="139"/>
      <c r="H756" s="87"/>
      <c r="I756" s="139"/>
      <c r="J756" s="169"/>
      <c r="K756" s="139" t="s">
        <v>845</v>
      </c>
      <c r="L756" s="139"/>
      <c r="M756" s="155"/>
      <c r="N756" s="155"/>
      <c r="O756" s="155"/>
      <c r="P756" s="155"/>
      <c r="Q756" s="155"/>
      <c r="R756" s="155"/>
      <c r="S756" s="155"/>
      <c r="T756" s="155"/>
      <c r="U756" s="155"/>
      <c r="V756" s="155"/>
      <c r="W756" s="189"/>
      <c r="X756" s="276"/>
      <c r="Y756" s="155"/>
      <c r="Z756" s="155"/>
      <c r="AA756" s="198"/>
      <c r="AB756" s="155">
        <f t="shared" si="32"/>
        <v>0</v>
      </c>
      <c r="AC756" s="155"/>
      <c r="AD756" s="139"/>
    </row>
    <row r="757" spans="1:30" x14ac:dyDescent="0.2">
      <c r="A757" s="118" t="s">
        <v>334</v>
      </c>
      <c r="B757" s="137" t="str">
        <f>IF(O757="","",SUBTOTAL(3,$O$8:O757))</f>
        <v/>
      </c>
      <c r="C757" s="138"/>
      <c r="D757" s="139"/>
      <c r="E757" s="139"/>
      <c r="F757" s="139"/>
      <c r="G757" s="139"/>
      <c r="H757" s="87"/>
      <c r="I757" s="139"/>
      <c r="J757" s="169"/>
      <c r="K757" s="139" t="s">
        <v>846</v>
      </c>
      <c r="L757" s="139"/>
      <c r="M757" s="155"/>
      <c r="N757" s="155"/>
      <c r="O757" s="155"/>
      <c r="P757" s="155"/>
      <c r="Q757" s="155"/>
      <c r="R757" s="155"/>
      <c r="S757" s="155"/>
      <c r="T757" s="155"/>
      <c r="U757" s="155"/>
      <c r="V757" s="155"/>
      <c r="W757" s="189"/>
      <c r="X757" s="276"/>
      <c r="Y757" s="155"/>
      <c r="Z757" s="155"/>
      <c r="AA757" s="198"/>
      <c r="AB757" s="155">
        <f t="shared" si="32"/>
        <v>0</v>
      </c>
      <c r="AC757" s="155"/>
      <c r="AD757" s="139"/>
    </row>
    <row r="758" spans="1:30" x14ac:dyDescent="0.2">
      <c r="A758" s="118" t="s">
        <v>334</v>
      </c>
      <c r="B758" s="137" t="str">
        <f>IF(O758="","",SUBTOTAL(3,$O$8:O758))</f>
        <v/>
      </c>
      <c r="C758" s="138"/>
      <c r="D758" s="139"/>
      <c r="E758" s="139"/>
      <c r="F758" s="139"/>
      <c r="G758" s="139"/>
      <c r="H758" s="87"/>
      <c r="I758" s="139"/>
      <c r="J758" s="169"/>
      <c r="K758" s="139" t="s">
        <v>847</v>
      </c>
      <c r="L758" s="139"/>
      <c r="M758" s="155"/>
      <c r="N758" s="155"/>
      <c r="O758" s="155"/>
      <c r="P758" s="155"/>
      <c r="Q758" s="155"/>
      <c r="R758" s="155"/>
      <c r="S758" s="155"/>
      <c r="T758" s="155"/>
      <c r="U758" s="155"/>
      <c r="V758" s="155"/>
      <c r="W758" s="189"/>
      <c r="X758" s="276"/>
      <c r="Y758" s="155"/>
      <c r="Z758" s="155"/>
      <c r="AA758" s="198"/>
      <c r="AB758" s="155">
        <f t="shared" si="32"/>
        <v>0</v>
      </c>
      <c r="AC758" s="155"/>
      <c r="AD758" s="139"/>
    </row>
    <row r="759" spans="1:30" x14ac:dyDescent="0.2">
      <c r="A759" s="118" t="s">
        <v>334</v>
      </c>
      <c r="B759" s="137" t="str">
        <f>IF(O759="","",SUBTOTAL(3,$O$8:O759))</f>
        <v/>
      </c>
      <c r="C759" s="138"/>
      <c r="D759" s="139"/>
      <c r="E759" s="139"/>
      <c r="F759" s="139"/>
      <c r="G759" s="139"/>
      <c r="H759" s="87"/>
      <c r="I759" s="139"/>
      <c r="J759" s="169"/>
      <c r="K759" s="139" t="s">
        <v>848</v>
      </c>
      <c r="L759" s="139"/>
      <c r="M759" s="155"/>
      <c r="N759" s="155"/>
      <c r="O759" s="155"/>
      <c r="P759" s="155"/>
      <c r="Q759" s="155"/>
      <c r="R759" s="155"/>
      <c r="S759" s="155"/>
      <c r="T759" s="155"/>
      <c r="U759" s="155"/>
      <c r="V759" s="155"/>
      <c r="W759" s="189"/>
      <c r="X759" s="276"/>
      <c r="Y759" s="155"/>
      <c r="Z759" s="155"/>
      <c r="AA759" s="198"/>
      <c r="AB759" s="155">
        <f t="shared" si="32"/>
        <v>0</v>
      </c>
      <c r="AC759" s="155"/>
      <c r="AD759" s="139"/>
    </row>
    <row r="760" spans="1:30" ht="25.5" x14ac:dyDescent="0.2">
      <c r="A760" s="118" t="s">
        <v>334</v>
      </c>
      <c r="B760" s="137" t="str">
        <f>IF(O760="","",SUBTOTAL(3,$O$8:O760))</f>
        <v/>
      </c>
      <c r="C760" s="140"/>
      <c r="D760" s="141"/>
      <c r="E760" s="141"/>
      <c r="F760" s="141"/>
      <c r="G760" s="141"/>
      <c r="H760" s="87"/>
      <c r="I760" s="141"/>
      <c r="J760" s="169"/>
      <c r="K760" s="141" t="s">
        <v>1322</v>
      </c>
      <c r="L760" s="141"/>
      <c r="M760" s="156"/>
      <c r="N760" s="156"/>
      <c r="O760" s="156"/>
      <c r="P760" s="156"/>
      <c r="Q760" s="156"/>
      <c r="R760" s="156"/>
      <c r="S760" s="156"/>
      <c r="T760" s="156"/>
      <c r="U760" s="156"/>
      <c r="V760" s="156"/>
      <c r="W760" s="190"/>
      <c r="X760" s="277"/>
      <c r="Y760" s="156"/>
      <c r="Z760" s="156"/>
      <c r="AA760" s="199"/>
      <c r="AB760" s="156">
        <f t="shared" si="32"/>
        <v>0</v>
      </c>
      <c r="AC760" s="156"/>
      <c r="AD760" s="141"/>
    </row>
    <row r="761" spans="1:30" ht="13.15" customHeight="1" x14ac:dyDescent="0.2">
      <c r="B761" s="137">
        <f>IF(O761="","",SUBTOTAL(3,$O$8:O761))</f>
        <v>230</v>
      </c>
      <c r="C761" s="135"/>
      <c r="D761" s="136" t="s">
        <v>309</v>
      </c>
      <c r="E761" s="136"/>
      <c r="F761" s="136" t="s">
        <v>334</v>
      </c>
      <c r="G761" s="136" t="s">
        <v>19</v>
      </c>
      <c r="H761" s="87"/>
      <c r="I761" s="136">
        <v>5824</v>
      </c>
      <c r="J761" s="169" t="s">
        <v>387</v>
      </c>
      <c r="K761" s="136" t="s">
        <v>850</v>
      </c>
      <c r="L761" s="136"/>
      <c r="M761" s="154">
        <v>271950</v>
      </c>
      <c r="N761" s="154">
        <f t="shared" si="30"/>
        <v>1583836800</v>
      </c>
      <c r="O761" s="154">
        <f>+'[2]TH lop 6'!$E$364</f>
        <v>271950</v>
      </c>
      <c r="P761" s="154">
        <f>'[3]Lớp 6'!$I$487</f>
        <v>350000</v>
      </c>
      <c r="Q761" s="154"/>
      <c r="R761" s="154">
        <f>+[4]L6!$I$661</f>
        <v>304500</v>
      </c>
      <c r="S761" s="154">
        <v>350000</v>
      </c>
      <c r="T761" s="154"/>
      <c r="U761" s="154"/>
      <c r="V761" s="154"/>
      <c r="W761" s="188"/>
      <c r="X761" s="275"/>
      <c r="Y761" s="154">
        <v>685000</v>
      </c>
      <c r="Z761" s="154">
        <v>351000</v>
      </c>
      <c r="AA761" s="197"/>
      <c r="AB761" s="154">
        <f t="shared" si="32"/>
        <v>271950</v>
      </c>
      <c r="AC761" s="154">
        <f>AB761*I761</f>
        <v>1583836800</v>
      </c>
      <c r="AD761" s="136"/>
    </row>
    <row r="762" spans="1:30" ht="25.5" x14ac:dyDescent="0.2">
      <c r="B762" s="137" t="str">
        <f>IF(O762="","",SUBTOTAL(3,$O$8:O762))</f>
        <v/>
      </c>
      <c r="C762" s="138"/>
      <c r="D762" s="139"/>
      <c r="E762" s="139"/>
      <c r="F762" s="139"/>
      <c r="G762" s="139"/>
      <c r="H762" s="87"/>
      <c r="I762" s="139"/>
      <c r="J762" s="169"/>
      <c r="K762" s="139" t="s">
        <v>851</v>
      </c>
      <c r="L762" s="139"/>
      <c r="M762" s="155"/>
      <c r="N762" s="155"/>
      <c r="O762" s="155"/>
      <c r="P762" s="155"/>
      <c r="Q762" s="155"/>
      <c r="R762" s="155"/>
      <c r="S762" s="155"/>
      <c r="T762" s="155"/>
      <c r="U762" s="155"/>
      <c r="V762" s="155"/>
      <c r="W762" s="189"/>
      <c r="X762" s="276"/>
      <c r="Y762" s="155"/>
      <c r="Z762" s="155"/>
      <c r="AA762" s="198"/>
      <c r="AB762" s="155">
        <f t="shared" si="32"/>
        <v>0</v>
      </c>
      <c r="AC762" s="155"/>
      <c r="AD762" s="139"/>
    </row>
    <row r="763" spans="1:30" x14ac:dyDescent="0.2">
      <c r="B763" s="137" t="str">
        <f>IF(O763="","",SUBTOTAL(3,$O$8:O763))</f>
        <v/>
      </c>
      <c r="C763" s="138"/>
      <c r="D763" s="139"/>
      <c r="E763" s="139"/>
      <c r="F763" s="139"/>
      <c r="G763" s="139"/>
      <c r="H763" s="87"/>
      <c r="I763" s="139"/>
      <c r="J763" s="169"/>
      <c r="K763" s="139" t="s">
        <v>852</v>
      </c>
      <c r="L763" s="139"/>
      <c r="M763" s="155"/>
      <c r="N763" s="155"/>
      <c r="O763" s="155"/>
      <c r="P763" s="155"/>
      <c r="Q763" s="155"/>
      <c r="R763" s="155"/>
      <c r="S763" s="155"/>
      <c r="T763" s="155"/>
      <c r="U763" s="155"/>
      <c r="V763" s="155"/>
      <c r="W763" s="189"/>
      <c r="X763" s="276"/>
      <c r="Y763" s="155"/>
      <c r="Z763" s="155"/>
      <c r="AA763" s="198"/>
      <c r="AB763" s="155">
        <f t="shared" si="32"/>
        <v>0</v>
      </c>
      <c r="AC763" s="155"/>
      <c r="AD763" s="139"/>
    </row>
    <row r="764" spans="1:30" ht="17.25" customHeight="1" x14ac:dyDescent="0.2">
      <c r="B764" s="137" t="str">
        <f>IF(O764="","",SUBTOTAL(3,$O$8:O764))</f>
        <v/>
      </c>
      <c r="C764" s="140"/>
      <c r="D764" s="141"/>
      <c r="E764" s="141"/>
      <c r="F764" s="141"/>
      <c r="G764" s="141"/>
      <c r="H764" s="87"/>
      <c r="I764" s="141"/>
      <c r="J764" s="169"/>
      <c r="K764" s="141" t="s">
        <v>853</v>
      </c>
      <c r="L764" s="141"/>
      <c r="M764" s="156"/>
      <c r="N764" s="156"/>
      <c r="O764" s="156"/>
      <c r="P764" s="156"/>
      <c r="Q764" s="156"/>
      <c r="R764" s="156"/>
      <c r="S764" s="156"/>
      <c r="T764" s="156"/>
      <c r="U764" s="156"/>
      <c r="V764" s="156"/>
      <c r="W764" s="190"/>
      <c r="X764" s="277"/>
      <c r="Y764" s="156"/>
      <c r="Z764" s="156"/>
      <c r="AA764" s="199"/>
      <c r="AB764" s="156">
        <f t="shared" si="32"/>
        <v>0</v>
      </c>
      <c r="AC764" s="156"/>
      <c r="AD764" s="141"/>
    </row>
    <row r="765" spans="1:30" ht="12.75" customHeight="1" x14ac:dyDescent="0.2">
      <c r="B765" s="137">
        <f>IF(O765="","",SUBTOTAL(3,$O$8:O765))</f>
        <v>231</v>
      </c>
      <c r="C765" s="135"/>
      <c r="D765" s="136" t="s">
        <v>310</v>
      </c>
      <c r="E765" s="136"/>
      <c r="F765" s="136" t="s">
        <v>334</v>
      </c>
      <c r="G765" s="136" t="s">
        <v>19</v>
      </c>
      <c r="H765" s="87"/>
      <c r="I765" s="136">
        <v>6350</v>
      </c>
      <c r="J765" s="169" t="s">
        <v>387</v>
      </c>
      <c r="K765" s="136" t="s">
        <v>854</v>
      </c>
      <c r="L765" s="136"/>
      <c r="M765" s="154">
        <v>165400</v>
      </c>
      <c r="N765" s="154">
        <f t="shared" si="30"/>
        <v>1050290000</v>
      </c>
      <c r="O765" s="154">
        <f>+'[2]TH lop 6'!$E$365</f>
        <v>470399.99999999994</v>
      </c>
      <c r="P765" s="154">
        <f>'[3]Lớp 6'!$I$491</f>
        <v>165400</v>
      </c>
      <c r="Q765" s="154"/>
      <c r="R765" s="154">
        <f>+[4]L6!$I$665</f>
        <v>220500</v>
      </c>
      <c r="S765" s="154"/>
      <c r="T765" s="154"/>
      <c r="U765" s="154"/>
      <c r="V765" s="154"/>
      <c r="W765" s="188"/>
      <c r="X765" s="275"/>
      <c r="Y765" s="154">
        <v>233000</v>
      </c>
      <c r="Z765" s="154">
        <v>198000</v>
      </c>
      <c r="AA765" s="197"/>
      <c r="AB765" s="154">
        <f t="shared" si="32"/>
        <v>165400</v>
      </c>
      <c r="AC765" s="154">
        <f>AB765*I765</f>
        <v>1050290000</v>
      </c>
      <c r="AD765" s="136"/>
    </row>
    <row r="766" spans="1:30" x14ac:dyDescent="0.2">
      <c r="B766" s="137" t="str">
        <f>IF(O766="","",SUBTOTAL(3,$O$8:O766))</f>
        <v/>
      </c>
      <c r="C766" s="140"/>
      <c r="D766" s="141"/>
      <c r="E766" s="141"/>
      <c r="F766" s="141"/>
      <c r="G766" s="141"/>
      <c r="H766" s="87"/>
      <c r="I766" s="141"/>
      <c r="J766" s="169"/>
      <c r="K766" s="141"/>
      <c r="L766" s="141"/>
      <c r="M766" s="156"/>
      <c r="N766" s="156"/>
      <c r="O766" s="156"/>
      <c r="P766" s="156"/>
      <c r="Q766" s="156"/>
      <c r="R766" s="156"/>
      <c r="S766" s="156"/>
      <c r="T766" s="156"/>
      <c r="U766" s="156"/>
      <c r="V766" s="156"/>
      <c r="W766" s="190"/>
      <c r="X766" s="277"/>
      <c r="Y766" s="156"/>
      <c r="Z766" s="156"/>
      <c r="AA766" s="199"/>
      <c r="AB766" s="156">
        <f t="shared" si="32"/>
        <v>0</v>
      </c>
      <c r="AC766" s="156"/>
      <c r="AD766" s="141"/>
    </row>
    <row r="767" spans="1:30" ht="12.75" customHeight="1" x14ac:dyDescent="0.2">
      <c r="A767" s="118" t="s">
        <v>334</v>
      </c>
      <c r="B767" s="137">
        <f>IF(O767="","",SUBTOTAL(3,$O$8:O767))</f>
        <v>232</v>
      </c>
      <c r="C767" s="135"/>
      <c r="D767" s="136" t="s">
        <v>311</v>
      </c>
      <c r="E767" s="136"/>
      <c r="F767" s="136" t="s">
        <v>334</v>
      </c>
      <c r="G767" s="136" t="s">
        <v>12</v>
      </c>
      <c r="H767" s="87"/>
      <c r="I767" s="136">
        <v>6816</v>
      </c>
      <c r="J767" s="169" t="s">
        <v>387</v>
      </c>
      <c r="K767" s="136" t="s">
        <v>1323</v>
      </c>
      <c r="L767" s="136"/>
      <c r="M767" s="154">
        <v>86100</v>
      </c>
      <c r="N767" s="154">
        <f t="shared" si="30"/>
        <v>586857600</v>
      </c>
      <c r="O767" s="154">
        <f>+'[2]TH lop 6'!$E$366</f>
        <v>367500</v>
      </c>
      <c r="P767" s="154">
        <f>'[3]Lớp 6'!$I$493</f>
        <v>179000</v>
      </c>
      <c r="Q767" s="154"/>
      <c r="R767" s="154">
        <f>+[4]L6!$I$667</f>
        <v>86100</v>
      </c>
      <c r="S767" s="154"/>
      <c r="T767" s="154"/>
      <c r="U767" s="154"/>
      <c r="V767" s="154"/>
      <c r="W767" s="188"/>
      <c r="X767" s="275"/>
      <c r="Y767" s="154">
        <v>132000</v>
      </c>
      <c r="Z767" s="154">
        <v>85000</v>
      </c>
      <c r="AA767" s="197"/>
      <c r="AB767" s="154">
        <f t="shared" si="32"/>
        <v>85000</v>
      </c>
      <c r="AC767" s="154">
        <f>AB767*I767</f>
        <v>579360000</v>
      </c>
      <c r="AD767" s="136"/>
    </row>
    <row r="768" spans="1:30" x14ac:dyDescent="0.2">
      <c r="A768" s="118" t="s">
        <v>334</v>
      </c>
      <c r="B768" s="137" t="str">
        <f>IF(O768="","",SUBTOTAL(3,$O$8:O768))</f>
        <v/>
      </c>
      <c r="C768" s="140"/>
      <c r="D768" s="141"/>
      <c r="E768" s="141"/>
      <c r="F768" s="141"/>
      <c r="G768" s="141"/>
      <c r="H768" s="87"/>
      <c r="I768" s="141"/>
      <c r="J768" s="169"/>
      <c r="K768" s="141"/>
      <c r="L768" s="141"/>
      <c r="M768" s="156"/>
      <c r="N768" s="156"/>
      <c r="O768" s="156"/>
      <c r="P768" s="156"/>
      <c r="Q768" s="156"/>
      <c r="R768" s="156"/>
      <c r="S768" s="156"/>
      <c r="T768" s="156"/>
      <c r="U768" s="156"/>
      <c r="V768" s="156"/>
      <c r="W768" s="190"/>
      <c r="X768" s="277"/>
      <c r="Y768" s="156"/>
      <c r="Z768" s="156"/>
      <c r="AA768" s="199"/>
      <c r="AB768" s="156">
        <f t="shared" si="32"/>
        <v>0</v>
      </c>
      <c r="AC768" s="156"/>
      <c r="AD768" s="141"/>
    </row>
    <row r="769" spans="1:30" ht="13.15" customHeight="1" x14ac:dyDescent="0.2">
      <c r="B769" s="137">
        <f>IF(O769="","",SUBTOTAL(3,$O$8:O769))</f>
        <v>233</v>
      </c>
      <c r="C769" s="135"/>
      <c r="D769" s="136" t="s">
        <v>312</v>
      </c>
      <c r="E769" s="136"/>
      <c r="F769" s="136" t="s">
        <v>334</v>
      </c>
      <c r="G769" s="136" t="s">
        <v>19</v>
      </c>
      <c r="H769" s="87"/>
      <c r="I769" s="136">
        <v>6766</v>
      </c>
      <c r="J769" s="169" t="s">
        <v>387</v>
      </c>
      <c r="K769" s="136" t="s">
        <v>856</v>
      </c>
      <c r="L769" s="136"/>
      <c r="M769" s="154">
        <v>60500</v>
      </c>
      <c r="N769" s="154">
        <f t="shared" si="30"/>
        <v>409343000</v>
      </c>
      <c r="O769" s="154">
        <f>+'[2]TH lop 6'!$E$367</f>
        <v>66150</v>
      </c>
      <c r="P769" s="154">
        <f>'[3]Lớp 6'!$I$495</f>
        <v>60500</v>
      </c>
      <c r="Q769" s="154"/>
      <c r="R769" s="154">
        <f>+[4]L6!$I$669</f>
        <v>67200</v>
      </c>
      <c r="S769" s="154">
        <v>100000</v>
      </c>
      <c r="T769" s="154"/>
      <c r="U769" s="154"/>
      <c r="V769" s="154"/>
      <c r="W769" s="188"/>
      <c r="X769" s="275"/>
      <c r="Y769" s="154">
        <v>88000</v>
      </c>
      <c r="Z769" s="154">
        <v>72000</v>
      </c>
      <c r="AA769" s="197"/>
      <c r="AB769" s="154">
        <f t="shared" si="32"/>
        <v>60500</v>
      </c>
      <c r="AC769" s="154">
        <f>AB769*I769</f>
        <v>409343000</v>
      </c>
      <c r="AD769" s="136"/>
    </row>
    <row r="770" spans="1:30" x14ac:dyDescent="0.2">
      <c r="B770" s="137" t="str">
        <f>IF(O770="","",SUBTOTAL(3,$O$8:O770))</f>
        <v/>
      </c>
      <c r="C770" s="140"/>
      <c r="D770" s="141"/>
      <c r="E770" s="141"/>
      <c r="F770" s="141"/>
      <c r="G770" s="141"/>
      <c r="H770" s="87"/>
      <c r="I770" s="141"/>
      <c r="J770" s="169"/>
      <c r="K770" s="141" t="s">
        <v>857</v>
      </c>
      <c r="L770" s="141"/>
      <c r="M770" s="156"/>
      <c r="N770" s="156"/>
      <c r="O770" s="156"/>
      <c r="P770" s="156"/>
      <c r="Q770" s="156"/>
      <c r="R770" s="156"/>
      <c r="S770" s="156"/>
      <c r="T770" s="156"/>
      <c r="U770" s="156"/>
      <c r="V770" s="156"/>
      <c r="W770" s="190"/>
      <c r="X770" s="277"/>
      <c r="Y770" s="156"/>
      <c r="Z770" s="156"/>
      <c r="AA770" s="199"/>
      <c r="AB770" s="156">
        <f t="shared" si="32"/>
        <v>0</v>
      </c>
      <c r="AC770" s="156"/>
      <c r="AD770" s="141"/>
    </row>
    <row r="771" spans="1:30" ht="13.15" customHeight="1" x14ac:dyDescent="0.2">
      <c r="B771" s="137">
        <f>IF(O771="","",SUBTOTAL(3,$O$8:O771))</f>
        <v>234</v>
      </c>
      <c r="C771" s="135"/>
      <c r="D771" s="136" t="s">
        <v>313</v>
      </c>
      <c r="E771" s="136"/>
      <c r="F771" s="136" t="s">
        <v>334</v>
      </c>
      <c r="G771" s="136" t="s">
        <v>19</v>
      </c>
      <c r="H771" s="87"/>
      <c r="I771" s="136">
        <v>6731</v>
      </c>
      <c r="J771" s="169" t="s">
        <v>387</v>
      </c>
      <c r="K771" s="136" t="s">
        <v>858</v>
      </c>
      <c r="L771" s="136"/>
      <c r="M771" s="154">
        <v>78000</v>
      </c>
      <c r="N771" s="154">
        <f t="shared" si="30"/>
        <v>525018000</v>
      </c>
      <c r="O771" s="154">
        <f>+'[2]TH lop 6'!$E$368</f>
        <v>82320</v>
      </c>
      <c r="P771" s="154">
        <f>'[3]Lớp 6'!$I$497</f>
        <v>78000</v>
      </c>
      <c r="Q771" s="154"/>
      <c r="R771" s="154">
        <f>+[4]L6!$I$671</f>
        <v>126000</v>
      </c>
      <c r="S771" s="154">
        <v>110000</v>
      </c>
      <c r="T771" s="154"/>
      <c r="U771" s="154"/>
      <c r="V771" s="154"/>
      <c r="W771" s="188"/>
      <c r="X771" s="275"/>
      <c r="Y771" s="154">
        <v>143000</v>
      </c>
      <c r="Z771" s="154">
        <v>117000</v>
      </c>
      <c r="AA771" s="197"/>
      <c r="AB771" s="154">
        <f t="shared" si="32"/>
        <v>78000</v>
      </c>
      <c r="AC771" s="154">
        <f>AB771*I771</f>
        <v>525018000</v>
      </c>
      <c r="AD771" s="136"/>
    </row>
    <row r="772" spans="1:30" x14ac:dyDescent="0.2">
      <c r="B772" s="137" t="str">
        <f>IF(O772="","",SUBTOTAL(3,$O$8:O772))</f>
        <v/>
      </c>
      <c r="C772" s="140"/>
      <c r="D772" s="141"/>
      <c r="E772" s="141"/>
      <c r="F772" s="141"/>
      <c r="G772" s="141"/>
      <c r="H772" s="87"/>
      <c r="I772" s="141"/>
      <c r="J772" s="169"/>
      <c r="K772" s="141" t="s">
        <v>859</v>
      </c>
      <c r="L772" s="141"/>
      <c r="M772" s="156"/>
      <c r="N772" s="156"/>
      <c r="O772" s="156"/>
      <c r="P772" s="156"/>
      <c r="Q772" s="156"/>
      <c r="R772" s="156"/>
      <c r="S772" s="156"/>
      <c r="T772" s="156"/>
      <c r="U772" s="156"/>
      <c r="V772" s="156"/>
      <c r="W772" s="190"/>
      <c r="X772" s="277"/>
      <c r="Y772" s="156"/>
      <c r="Z772" s="156"/>
      <c r="AA772" s="199"/>
      <c r="AB772" s="156">
        <f t="shared" si="32"/>
        <v>0</v>
      </c>
      <c r="AC772" s="156"/>
      <c r="AD772" s="141"/>
    </row>
    <row r="773" spans="1:30" ht="12.75" customHeight="1" x14ac:dyDescent="0.2">
      <c r="A773" s="118" t="s">
        <v>334</v>
      </c>
      <c r="B773" s="137">
        <f>IF(O773="","",SUBTOTAL(3,$O$8:O773))</f>
        <v>235</v>
      </c>
      <c r="C773" s="135"/>
      <c r="D773" s="136" t="s">
        <v>314</v>
      </c>
      <c r="E773" s="136"/>
      <c r="F773" s="136" t="s">
        <v>334</v>
      </c>
      <c r="G773" s="136" t="s">
        <v>19</v>
      </c>
      <c r="H773" s="87"/>
      <c r="I773" s="136">
        <v>13185</v>
      </c>
      <c r="J773" s="169" t="s">
        <v>387</v>
      </c>
      <c r="K773" s="136" t="s">
        <v>1324</v>
      </c>
      <c r="L773" s="136"/>
      <c r="M773" s="154">
        <v>117599.99999999999</v>
      </c>
      <c r="N773" s="154">
        <f t="shared" si="30"/>
        <v>1550555999.9999998</v>
      </c>
      <c r="O773" s="154">
        <f>+'[2]TH lop 6'!$E$369</f>
        <v>117599.99999999999</v>
      </c>
      <c r="P773" s="154">
        <f>'[3]Lớp 6'!$I$499</f>
        <v>157500</v>
      </c>
      <c r="Q773" s="154"/>
      <c r="R773" s="154">
        <f>+[4]L6!$I$673</f>
        <v>210000</v>
      </c>
      <c r="S773" s="154">
        <v>250000</v>
      </c>
      <c r="T773" s="154"/>
      <c r="U773" s="154"/>
      <c r="V773" s="154"/>
      <c r="W773" s="188"/>
      <c r="X773" s="275"/>
      <c r="Y773" s="154">
        <v>250000</v>
      </c>
      <c r="Z773" s="154">
        <v>216000</v>
      </c>
      <c r="AA773" s="197"/>
      <c r="AB773" s="154">
        <f t="shared" si="32"/>
        <v>117599.99999999999</v>
      </c>
      <c r="AC773" s="154">
        <f>AB773*I773</f>
        <v>1550555999.9999998</v>
      </c>
      <c r="AD773" s="136"/>
    </row>
    <row r="774" spans="1:30" x14ac:dyDescent="0.2">
      <c r="A774" s="118" t="s">
        <v>334</v>
      </c>
      <c r="B774" s="137" t="str">
        <f>IF(O774="","",SUBTOTAL(3,$O$8:O774))</f>
        <v/>
      </c>
      <c r="C774" s="140"/>
      <c r="D774" s="141"/>
      <c r="E774" s="141"/>
      <c r="F774" s="141"/>
      <c r="G774" s="141"/>
      <c r="H774" s="87"/>
      <c r="I774" s="141"/>
      <c r="J774" s="169"/>
      <c r="K774" s="141"/>
      <c r="L774" s="141"/>
      <c r="M774" s="156"/>
      <c r="N774" s="156"/>
      <c r="O774" s="156"/>
      <c r="P774" s="156"/>
      <c r="Q774" s="156"/>
      <c r="R774" s="156"/>
      <c r="S774" s="156"/>
      <c r="T774" s="156"/>
      <c r="U774" s="156"/>
      <c r="V774" s="156"/>
      <c r="W774" s="190"/>
      <c r="X774" s="277"/>
      <c r="Y774" s="156"/>
      <c r="Z774" s="156"/>
      <c r="AA774" s="199"/>
      <c r="AB774" s="156">
        <f t="shared" si="32"/>
        <v>0</v>
      </c>
      <c r="AC774" s="156"/>
      <c r="AD774" s="141"/>
    </row>
    <row r="775" spans="1:30" ht="25.5" x14ac:dyDescent="0.2">
      <c r="B775" s="137">
        <f>IF(O775="","",SUBTOTAL(3,$O$8:O775))</f>
        <v>236</v>
      </c>
      <c r="C775" s="135"/>
      <c r="D775" s="136" t="s">
        <v>315</v>
      </c>
      <c r="E775" s="136"/>
      <c r="F775" s="136" t="s">
        <v>334</v>
      </c>
      <c r="G775" s="136" t="s">
        <v>123</v>
      </c>
      <c r="H775" s="87"/>
      <c r="I775" s="136">
        <v>6602</v>
      </c>
      <c r="J775" s="169" t="s">
        <v>387</v>
      </c>
      <c r="K775" s="136" t="s">
        <v>861</v>
      </c>
      <c r="L775" s="136"/>
      <c r="M775" s="154">
        <v>514499.99999999994</v>
      </c>
      <c r="N775" s="154">
        <f t="shared" si="30"/>
        <v>3396728999.9999995</v>
      </c>
      <c r="O775" s="154">
        <f>+'[2]TH lop 6'!$E$370</f>
        <v>514499.99999999994</v>
      </c>
      <c r="P775" s="154">
        <f>'[3]Lớp 6'!$I$501</f>
        <v>621000</v>
      </c>
      <c r="Q775" s="154"/>
      <c r="R775" s="154">
        <f>+[4]L6!$I$675</f>
        <v>564900</v>
      </c>
      <c r="S775" s="154">
        <v>750000</v>
      </c>
      <c r="T775" s="154"/>
      <c r="U775" s="154"/>
      <c r="V775" s="154"/>
      <c r="W775" s="188"/>
      <c r="X775" s="275"/>
      <c r="Y775" s="154">
        <v>1056000</v>
      </c>
      <c r="Z775" s="154">
        <v>792000</v>
      </c>
      <c r="AA775" s="197"/>
      <c r="AB775" s="154">
        <f t="shared" si="32"/>
        <v>514499.99999999994</v>
      </c>
      <c r="AC775" s="154">
        <f>AB775*I775</f>
        <v>3396728999.9999995</v>
      </c>
      <c r="AD775" s="136"/>
    </row>
    <row r="776" spans="1:30" ht="25.5" x14ac:dyDescent="0.2">
      <c r="B776" s="137" t="str">
        <f>IF(O776="","",SUBTOTAL(3,$O$8:O776))</f>
        <v/>
      </c>
      <c r="C776" s="138"/>
      <c r="D776" s="139"/>
      <c r="E776" s="139"/>
      <c r="F776" s="139"/>
      <c r="G776" s="139"/>
      <c r="H776" s="87"/>
      <c r="I776" s="139"/>
      <c r="J776" s="169"/>
      <c r="K776" s="139" t="s">
        <v>862</v>
      </c>
      <c r="L776" s="139"/>
      <c r="M776" s="155"/>
      <c r="N776" s="155"/>
      <c r="O776" s="155"/>
      <c r="P776" s="155"/>
      <c r="Q776" s="155"/>
      <c r="R776" s="155"/>
      <c r="S776" s="155"/>
      <c r="T776" s="155"/>
      <c r="U776" s="155"/>
      <c r="V776" s="155"/>
      <c r="W776" s="189"/>
      <c r="X776" s="276"/>
      <c r="Y776" s="155"/>
      <c r="Z776" s="155"/>
      <c r="AA776" s="198"/>
      <c r="AB776" s="155"/>
      <c r="AC776" s="155"/>
      <c r="AD776" s="139"/>
    </row>
    <row r="777" spans="1:30" ht="25.5" x14ac:dyDescent="0.2">
      <c r="B777" s="137" t="str">
        <f>IF(O777="","",SUBTOTAL(3,$O$8:O777))</f>
        <v/>
      </c>
      <c r="C777" s="140"/>
      <c r="D777" s="141"/>
      <c r="E777" s="141"/>
      <c r="F777" s="141"/>
      <c r="G777" s="141"/>
      <c r="H777" s="87"/>
      <c r="I777" s="141"/>
      <c r="J777" s="169"/>
      <c r="K777" s="141" t="s">
        <v>863</v>
      </c>
      <c r="L777" s="141"/>
      <c r="M777" s="156"/>
      <c r="N777" s="156"/>
      <c r="O777" s="156"/>
      <c r="P777" s="156"/>
      <c r="Q777" s="156"/>
      <c r="R777" s="156"/>
      <c r="S777" s="156"/>
      <c r="T777" s="156"/>
      <c r="U777" s="156"/>
      <c r="V777" s="156"/>
      <c r="W777" s="190"/>
      <c r="X777" s="277"/>
      <c r="Y777" s="156"/>
      <c r="Z777" s="156"/>
      <c r="AA777" s="199"/>
      <c r="AB777" s="156"/>
      <c r="AC777" s="156"/>
      <c r="AD777" s="141"/>
    </row>
    <row r="778" spans="1:30" ht="13.15" customHeight="1" x14ac:dyDescent="0.2">
      <c r="B778" s="137">
        <f>IF(O778="","",SUBTOTAL(3,$O$8:O778))</f>
        <v>237</v>
      </c>
      <c r="C778" s="135"/>
      <c r="D778" s="136" t="s">
        <v>316</v>
      </c>
      <c r="E778" s="136"/>
      <c r="F778" s="136" t="s">
        <v>334</v>
      </c>
      <c r="G778" s="136" t="s">
        <v>123</v>
      </c>
      <c r="H778" s="87"/>
      <c r="I778" s="136">
        <v>6733</v>
      </c>
      <c r="J778" s="169" t="s">
        <v>387</v>
      </c>
      <c r="K778" s="136" t="s">
        <v>864</v>
      </c>
      <c r="L778" s="136"/>
      <c r="M778" s="154">
        <v>1800000</v>
      </c>
      <c r="N778" s="154">
        <f t="shared" ref="N778:N825" si="33">I778*M778</f>
        <v>12119400000</v>
      </c>
      <c r="O778" s="154">
        <f>+'[2]TH lop 6'!$E$371</f>
        <v>2866500</v>
      </c>
      <c r="P778" s="154">
        <f>'[3]Lớp 6'!$I$504</f>
        <v>1800000</v>
      </c>
      <c r="Q778" s="154"/>
      <c r="R778" s="154">
        <f>+[4]L6!$I$678</f>
        <v>2620800</v>
      </c>
      <c r="S778" s="154">
        <v>1650000</v>
      </c>
      <c r="T778" s="154"/>
      <c r="U778" s="154"/>
      <c r="V778" s="154"/>
      <c r="W778" s="188"/>
      <c r="X778" s="275"/>
      <c r="Y778" s="154">
        <v>3190000</v>
      </c>
      <c r="Z778" s="154">
        <v>2970000</v>
      </c>
      <c r="AA778" s="197"/>
      <c r="AB778" s="154">
        <f>S778</f>
        <v>1650000</v>
      </c>
      <c r="AC778" s="154">
        <f>AB778*I778</f>
        <v>11109450000</v>
      </c>
      <c r="AD778" s="136"/>
    </row>
    <row r="779" spans="1:30" ht="25.5" x14ac:dyDescent="0.2">
      <c r="B779" s="137" t="str">
        <f>IF(O779="","",SUBTOTAL(3,$O$8:O779))</f>
        <v/>
      </c>
      <c r="C779" s="138"/>
      <c r="D779" s="139"/>
      <c r="E779" s="139"/>
      <c r="F779" s="139"/>
      <c r="G779" s="139"/>
      <c r="H779" s="87"/>
      <c r="I779" s="139"/>
      <c r="J779" s="169"/>
      <c r="K779" s="139" t="s">
        <v>862</v>
      </c>
      <c r="L779" s="139"/>
      <c r="M779" s="155"/>
      <c r="N779" s="155"/>
      <c r="O779" s="155"/>
      <c r="P779" s="155"/>
      <c r="Q779" s="155"/>
      <c r="R779" s="155"/>
      <c r="S779" s="155"/>
      <c r="T779" s="155"/>
      <c r="U779" s="155"/>
      <c r="V779" s="155"/>
      <c r="W779" s="189"/>
      <c r="X779" s="276"/>
      <c r="Y779" s="155"/>
      <c r="Z779" s="155"/>
      <c r="AA779" s="198"/>
      <c r="AB779" s="155"/>
      <c r="AC779" s="155"/>
      <c r="AD779" s="139"/>
    </row>
    <row r="780" spans="1:30" ht="25.5" x14ac:dyDescent="0.2">
      <c r="B780" s="137" t="str">
        <f>IF(O780="","",SUBTOTAL(3,$O$8:O780))</f>
        <v/>
      </c>
      <c r="C780" s="140"/>
      <c r="D780" s="141"/>
      <c r="E780" s="141"/>
      <c r="F780" s="141"/>
      <c r="G780" s="141"/>
      <c r="H780" s="87"/>
      <c r="I780" s="141"/>
      <c r="J780" s="169"/>
      <c r="K780" s="141" t="s">
        <v>865</v>
      </c>
      <c r="L780" s="141"/>
      <c r="M780" s="156"/>
      <c r="N780" s="156"/>
      <c r="O780" s="156"/>
      <c r="P780" s="156"/>
      <c r="Q780" s="156"/>
      <c r="R780" s="156"/>
      <c r="S780" s="156"/>
      <c r="T780" s="156"/>
      <c r="U780" s="156"/>
      <c r="V780" s="156"/>
      <c r="W780" s="190"/>
      <c r="X780" s="277"/>
      <c r="Y780" s="156"/>
      <c r="Z780" s="156"/>
      <c r="AA780" s="199"/>
      <c r="AB780" s="156"/>
      <c r="AC780" s="156"/>
      <c r="AD780" s="141"/>
    </row>
    <row r="781" spans="1:30" ht="25.5" x14ac:dyDescent="0.2">
      <c r="B781" s="137" t="str">
        <f>IF(O781="","",SUBTOTAL(3,$O$8:O781))</f>
        <v/>
      </c>
      <c r="C781" s="142"/>
      <c r="D781" s="144" t="s">
        <v>317</v>
      </c>
      <c r="E781" s="169"/>
      <c r="F781" s="169"/>
      <c r="G781" s="169"/>
      <c r="H781" s="87"/>
      <c r="I781" s="169"/>
      <c r="J781" s="169"/>
      <c r="K781" s="144"/>
      <c r="L781" s="144"/>
      <c r="M781" s="157"/>
      <c r="N781" s="157"/>
      <c r="O781" s="157"/>
      <c r="P781" s="157"/>
      <c r="Q781" s="157"/>
      <c r="R781" s="157"/>
      <c r="S781" s="157"/>
      <c r="T781" s="157"/>
      <c r="U781" s="157"/>
      <c r="V781" s="157"/>
      <c r="W781" s="191"/>
      <c r="X781" s="278"/>
      <c r="Y781" s="157"/>
      <c r="Z781" s="157"/>
      <c r="AA781" s="200"/>
      <c r="AB781" s="157"/>
      <c r="AC781" s="157"/>
      <c r="AD781" s="144"/>
    </row>
    <row r="782" spans="1:30" x14ac:dyDescent="0.2">
      <c r="B782" s="137" t="str">
        <f>IF(O782="","",SUBTOTAL(3,$O$8:O782))</f>
        <v/>
      </c>
      <c r="C782" s="143" t="s">
        <v>38</v>
      </c>
      <c r="D782" s="144" t="s">
        <v>39</v>
      </c>
      <c r="E782" s="122"/>
      <c r="F782" s="122"/>
      <c r="G782" s="122"/>
      <c r="H782" s="87"/>
      <c r="I782" s="169"/>
      <c r="J782" s="169"/>
      <c r="K782" s="144"/>
      <c r="L782" s="144"/>
      <c r="M782" s="157"/>
      <c r="N782" s="157"/>
      <c r="O782" s="157"/>
      <c r="P782" s="157"/>
      <c r="Q782" s="157"/>
      <c r="R782" s="157"/>
      <c r="S782" s="157"/>
      <c r="T782" s="157"/>
      <c r="U782" s="157"/>
      <c r="V782" s="157"/>
      <c r="W782" s="191"/>
      <c r="X782" s="278"/>
      <c r="Y782" s="157"/>
      <c r="Z782" s="157"/>
      <c r="AA782" s="200"/>
      <c r="AB782" s="157"/>
      <c r="AC782" s="157"/>
      <c r="AD782" s="144"/>
    </row>
    <row r="783" spans="1:30" x14ac:dyDescent="0.2">
      <c r="B783" s="137" t="str">
        <f>IF(O783="","",SUBTOTAL(3,$O$8:O783))</f>
        <v/>
      </c>
      <c r="C783" s="143" t="s">
        <v>21</v>
      </c>
      <c r="D783" s="144" t="s">
        <v>46</v>
      </c>
      <c r="E783" s="122"/>
      <c r="F783" s="122"/>
      <c r="G783" s="122"/>
      <c r="H783" s="87"/>
      <c r="I783" s="169"/>
      <c r="J783" s="169"/>
      <c r="K783" s="144"/>
      <c r="L783" s="144"/>
      <c r="M783" s="157"/>
      <c r="N783" s="157"/>
      <c r="O783" s="157"/>
      <c r="P783" s="157"/>
      <c r="Q783" s="157"/>
      <c r="R783" s="157"/>
      <c r="S783" s="157"/>
      <c r="T783" s="157"/>
      <c r="U783" s="157"/>
      <c r="V783" s="157"/>
      <c r="W783" s="191"/>
      <c r="X783" s="278"/>
      <c r="Y783" s="157"/>
      <c r="Z783" s="157"/>
      <c r="AA783" s="200"/>
      <c r="AB783" s="157"/>
      <c r="AC783" s="157"/>
      <c r="AD783" s="144"/>
    </row>
    <row r="784" spans="1:30" ht="38.25" x14ac:dyDescent="0.2">
      <c r="B784" s="137">
        <f>IF(O784="","",SUBTOTAL(3,$O$8:O784))</f>
        <v>238</v>
      </c>
      <c r="C784" s="135"/>
      <c r="D784" s="136" t="s">
        <v>318</v>
      </c>
      <c r="E784" s="136" t="s">
        <v>334</v>
      </c>
      <c r="F784" s="136" t="s">
        <v>334</v>
      </c>
      <c r="G784" s="136" t="s">
        <v>12</v>
      </c>
      <c r="H784" s="87"/>
      <c r="I784" s="136">
        <v>1306</v>
      </c>
      <c r="J784" s="169" t="s">
        <v>387</v>
      </c>
      <c r="K784" s="136" t="s">
        <v>866</v>
      </c>
      <c r="L784" s="136"/>
      <c r="M784" s="154">
        <v>44100</v>
      </c>
      <c r="N784" s="154">
        <f t="shared" si="33"/>
        <v>57594600</v>
      </c>
      <c r="O784" s="154">
        <f>+'[2]TH lop 6'!$E$377</f>
        <v>44100</v>
      </c>
      <c r="P784" s="154">
        <f>'[3]Lớp 6'!$I$510</f>
        <v>129000</v>
      </c>
      <c r="Q784" s="154"/>
      <c r="R784" s="154">
        <f>+[4]L6!$I$684</f>
        <v>129300</v>
      </c>
      <c r="S784" s="154"/>
      <c r="T784" s="154"/>
      <c r="U784" s="154"/>
      <c r="V784" s="154"/>
      <c r="W784" s="188"/>
      <c r="X784" s="275"/>
      <c r="Y784" s="154">
        <v>45000</v>
      </c>
      <c r="Z784" s="154">
        <v>117000</v>
      </c>
      <c r="AA784" s="197"/>
      <c r="AB784" s="154">
        <f>O784</f>
        <v>44100</v>
      </c>
      <c r="AC784" s="154">
        <f>AB784*I784</f>
        <v>57594600</v>
      </c>
      <c r="AD784" s="136"/>
    </row>
    <row r="785" spans="2:30" x14ac:dyDescent="0.2">
      <c r="B785" s="137" t="str">
        <f>IF(O785="","",SUBTOTAL(3,$O$8:O785))</f>
        <v/>
      </c>
      <c r="C785" s="138"/>
      <c r="D785" s="139"/>
      <c r="E785" s="139"/>
      <c r="F785" s="139"/>
      <c r="G785" s="139"/>
      <c r="H785" s="87"/>
      <c r="I785" s="139"/>
      <c r="J785" s="169"/>
      <c r="K785" s="139" t="s">
        <v>867</v>
      </c>
      <c r="L785" s="139"/>
      <c r="M785" s="155"/>
      <c r="N785" s="155"/>
      <c r="O785" s="155"/>
      <c r="P785" s="155"/>
      <c r="Q785" s="155"/>
      <c r="R785" s="155"/>
      <c r="S785" s="155"/>
      <c r="T785" s="155"/>
      <c r="U785" s="155"/>
      <c r="V785" s="155"/>
      <c r="W785" s="189"/>
      <c r="X785" s="276"/>
      <c r="Y785" s="155"/>
      <c r="Z785" s="155"/>
      <c r="AA785" s="198"/>
      <c r="AB785" s="155"/>
      <c r="AC785" s="155"/>
      <c r="AD785" s="139"/>
    </row>
    <row r="786" spans="2:30" x14ac:dyDescent="0.2">
      <c r="B786" s="137" t="str">
        <f>IF(O786="","",SUBTOTAL(3,$O$8:O786))</f>
        <v/>
      </c>
      <c r="C786" s="138"/>
      <c r="D786" s="139"/>
      <c r="E786" s="139"/>
      <c r="F786" s="139"/>
      <c r="G786" s="139"/>
      <c r="H786" s="87"/>
      <c r="I786" s="139"/>
      <c r="J786" s="169"/>
      <c r="K786" s="139" t="s">
        <v>868</v>
      </c>
      <c r="L786" s="139"/>
      <c r="M786" s="155"/>
      <c r="N786" s="155"/>
      <c r="O786" s="155"/>
      <c r="P786" s="155"/>
      <c r="Q786" s="155"/>
      <c r="R786" s="155"/>
      <c r="S786" s="155"/>
      <c r="T786" s="155"/>
      <c r="U786" s="155"/>
      <c r="V786" s="155"/>
      <c r="W786" s="189"/>
      <c r="X786" s="276"/>
      <c r="Y786" s="155"/>
      <c r="Z786" s="155"/>
      <c r="AA786" s="198"/>
      <c r="AB786" s="155"/>
      <c r="AC786" s="155"/>
      <c r="AD786" s="139"/>
    </row>
    <row r="787" spans="2:30" x14ac:dyDescent="0.2">
      <c r="B787" s="137" t="str">
        <f>IF(O787="","",SUBTOTAL(3,$O$8:O787))</f>
        <v/>
      </c>
      <c r="C787" s="138"/>
      <c r="D787" s="139"/>
      <c r="E787" s="139"/>
      <c r="F787" s="139"/>
      <c r="G787" s="139"/>
      <c r="H787" s="87"/>
      <c r="I787" s="139"/>
      <c r="J787" s="169"/>
      <c r="K787" s="139" t="s">
        <v>869</v>
      </c>
      <c r="L787" s="139"/>
      <c r="M787" s="155"/>
      <c r="N787" s="155"/>
      <c r="O787" s="155"/>
      <c r="P787" s="155"/>
      <c r="Q787" s="155"/>
      <c r="R787" s="155"/>
      <c r="S787" s="155"/>
      <c r="T787" s="155"/>
      <c r="U787" s="155"/>
      <c r="V787" s="155"/>
      <c r="W787" s="189"/>
      <c r="X787" s="276"/>
      <c r="Y787" s="155"/>
      <c r="Z787" s="155"/>
      <c r="AA787" s="198"/>
      <c r="AB787" s="155"/>
      <c r="AC787" s="155"/>
      <c r="AD787" s="139"/>
    </row>
    <row r="788" spans="2:30" x14ac:dyDescent="0.2">
      <c r="B788" s="137" t="str">
        <f>IF(O788="","",SUBTOTAL(3,$O$8:O788))</f>
        <v/>
      </c>
      <c r="C788" s="138"/>
      <c r="D788" s="139"/>
      <c r="E788" s="139"/>
      <c r="F788" s="139"/>
      <c r="G788" s="139"/>
      <c r="H788" s="87"/>
      <c r="I788" s="139"/>
      <c r="J788" s="169"/>
      <c r="K788" s="139" t="s">
        <v>870</v>
      </c>
      <c r="L788" s="139"/>
      <c r="M788" s="155"/>
      <c r="N788" s="155"/>
      <c r="O788" s="155"/>
      <c r="P788" s="155"/>
      <c r="Q788" s="155"/>
      <c r="R788" s="155"/>
      <c r="S788" s="155"/>
      <c r="T788" s="155"/>
      <c r="U788" s="155"/>
      <c r="V788" s="155"/>
      <c r="W788" s="189"/>
      <c r="X788" s="276"/>
      <c r="Y788" s="155"/>
      <c r="Z788" s="155"/>
      <c r="AA788" s="198"/>
      <c r="AB788" s="155"/>
      <c r="AC788" s="155"/>
      <c r="AD788" s="139"/>
    </row>
    <row r="789" spans="2:30" x14ac:dyDescent="0.2">
      <c r="B789" s="137" t="str">
        <f>IF(O789="","",SUBTOTAL(3,$O$8:O789))</f>
        <v/>
      </c>
      <c r="C789" s="138"/>
      <c r="D789" s="139"/>
      <c r="E789" s="139"/>
      <c r="F789" s="139"/>
      <c r="G789" s="139"/>
      <c r="H789" s="87"/>
      <c r="I789" s="139"/>
      <c r="J789" s="169"/>
      <c r="K789" s="139" t="s">
        <v>871</v>
      </c>
      <c r="L789" s="139"/>
      <c r="M789" s="155"/>
      <c r="N789" s="155"/>
      <c r="O789" s="155"/>
      <c r="P789" s="155"/>
      <c r="Q789" s="155"/>
      <c r="R789" s="155"/>
      <c r="S789" s="155"/>
      <c r="T789" s="155"/>
      <c r="U789" s="155"/>
      <c r="V789" s="155"/>
      <c r="W789" s="189"/>
      <c r="X789" s="276"/>
      <c r="Y789" s="155"/>
      <c r="Z789" s="155"/>
      <c r="AA789" s="198"/>
      <c r="AB789" s="155"/>
      <c r="AC789" s="155"/>
      <c r="AD789" s="139"/>
    </row>
    <row r="790" spans="2:30" x14ac:dyDescent="0.2">
      <c r="B790" s="137" t="str">
        <f>IF(O790="","",SUBTOTAL(3,$O$8:O790))</f>
        <v/>
      </c>
      <c r="C790" s="138"/>
      <c r="D790" s="139"/>
      <c r="E790" s="139"/>
      <c r="F790" s="139"/>
      <c r="G790" s="139"/>
      <c r="H790" s="87"/>
      <c r="I790" s="139"/>
      <c r="J790" s="169"/>
      <c r="K790" s="139" t="s">
        <v>872</v>
      </c>
      <c r="L790" s="139"/>
      <c r="M790" s="155"/>
      <c r="N790" s="155"/>
      <c r="O790" s="155"/>
      <c r="P790" s="155"/>
      <c r="Q790" s="155"/>
      <c r="R790" s="155"/>
      <c r="S790" s="155"/>
      <c r="T790" s="155"/>
      <c r="U790" s="155"/>
      <c r="V790" s="155"/>
      <c r="W790" s="189"/>
      <c r="X790" s="276"/>
      <c r="Y790" s="155"/>
      <c r="Z790" s="155"/>
      <c r="AA790" s="198"/>
      <c r="AB790" s="155"/>
      <c r="AC790" s="155"/>
      <c r="AD790" s="139"/>
    </row>
    <row r="791" spans="2:30" x14ac:dyDescent="0.2">
      <c r="B791" s="137" t="str">
        <f>IF(O791="","",SUBTOTAL(3,$O$8:O791))</f>
        <v/>
      </c>
      <c r="C791" s="138"/>
      <c r="D791" s="139"/>
      <c r="E791" s="139"/>
      <c r="F791" s="139"/>
      <c r="G791" s="139"/>
      <c r="H791" s="87"/>
      <c r="I791" s="139"/>
      <c r="J791" s="169"/>
      <c r="K791" s="139" t="s">
        <v>873</v>
      </c>
      <c r="L791" s="139"/>
      <c r="M791" s="155"/>
      <c r="N791" s="155"/>
      <c r="O791" s="155"/>
      <c r="P791" s="155"/>
      <c r="Q791" s="155"/>
      <c r="R791" s="155"/>
      <c r="S791" s="155"/>
      <c r="T791" s="155"/>
      <c r="U791" s="155"/>
      <c r="V791" s="155"/>
      <c r="W791" s="189"/>
      <c r="X791" s="276"/>
      <c r="Y791" s="155"/>
      <c r="Z791" s="155"/>
      <c r="AA791" s="198"/>
      <c r="AB791" s="155"/>
      <c r="AC791" s="155"/>
      <c r="AD791" s="139"/>
    </row>
    <row r="792" spans="2:30" x14ac:dyDescent="0.2">
      <c r="B792" s="137" t="str">
        <f>IF(O792="","",SUBTOTAL(3,$O$8:O792))</f>
        <v/>
      </c>
      <c r="C792" s="138"/>
      <c r="D792" s="139"/>
      <c r="E792" s="139"/>
      <c r="F792" s="139"/>
      <c r="G792" s="139"/>
      <c r="H792" s="87"/>
      <c r="I792" s="139"/>
      <c r="J792" s="169"/>
      <c r="K792" s="139" t="s">
        <v>874</v>
      </c>
      <c r="L792" s="139"/>
      <c r="M792" s="155"/>
      <c r="N792" s="155"/>
      <c r="O792" s="155"/>
      <c r="P792" s="155"/>
      <c r="Q792" s="155"/>
      <c r="R792" s="155"/>
      <c r="S792" s="155"/>
      <c r="T792" s="155"/>
      <c r="U792" s="155"/>
      <c r="V792" s="155"/>
      <c r="W792" s="189"/>
      <c r="X792" s="276"/>
      <c r="Y792" s="155"/>
      <c r="Z792" s="155"/>
      <c r="AA792" s="198"/>
      <c r="AB792" s="155"/>
      <c r="AC792" s="155"/>
      <c r="AD792" s="139"/>
    </row>
    <row r="793" spans="2:30" x14ac:dyDescent="0.2">
      <c r="B793" s="137" t="str">
        <f>IF(O793="","",SUBTOTAL(3,$O$8:O793))</f>
        <v/>
      </c>
      <c r="C793" s="138"/>
      <c r="D793" s="139"/>
      <c r="E793" s="139"/>
      <c r="F793" s="139"/>
      <c r="G793" s="139"/>
      <c r="H793" s="87"/>
      <c r="I793" s="139"/>
      <c r="J793" s="169"/>
      <c r="K793" s="139" t="s">
        <v>875</v>
      </c>
      <c r="L793" s="139"/>
      <c r="M793" s="155"/>
      <c r="N793" s="155"/>
      <c r="O793" s="155"/>
      <c r="P793" s="155"/>
      <c r="Q793" s="155"/>
      <c r="R793" s="155"/>
      <c r="S793" s="155"/>
      <c r="T793" s="155"/>
      <c r="U793" s="155"/>
      <c r="V793" s="155"/>
      <c r="W793" s="189"/>
      <c r="X793" s="276"/>
      <c r="Y793" s="155"/>
      <c r="Z793" s="155"/>
      <c r="AA793" s="198"/>
      <c r="AB793" s="155"/>
      <c r="AC793" s="155"/>
      <c r="AD793" s="139"/>
    </row>
    <row r="794" spans="2:30" x14ac:dyDescent="0.2">
      <c r="B794" s="137" t="str">
        <f>IF(O794="","",SUBTOTAL(3,$O$8:O794))</f>
        <v/>
      </c>
      <c r="C794" s="138"/>
      <c r="D794" s="139"/>
      <c r="E794" s="139"/>
      <c r="F794" s="139"/>
      <c r="G794" s="139"/>
      <c r="H794" s="87"/>
      <c r="I794" s="139"/>
      <c r="J794" s="169"/>
      <c r="K794" s="139" t="s">
        <v>876</v>
      </c>
      <c r="L794" s="139"/>
      <c r="M794" s="155"/>
      <c r="N794" s="155"/>
      <c r="O794" s="155"/>
      <c r="P794" s="155"/>
      <c r="Q794" s="155"/>
      <c r="R794" s="155"/>
      <c r="S794" s="155"/>
      <c r="T794" s="155"/>
      <c r="U794" s="155"/>
      <c r="V794" s="155"/>
      <c r="W794" s="189"/>
      <c r="X794" s="276"/>
      <c r="Y794" s="155"/>
      <c r="Z794" s="155"/>
      <c r="AA794" s="198"/>
      <c r="AB794" s="155"/>
      <c r="AC794" s="155"/>
      <c r="AD794" s="139"/>
    </row>
    <row r="795" spans="2:30" x14ac:dyDescent="0.2">
      <c r="B795" s="137" t="str">
        <f>IF(O795="","",SUBTOTAL(3,$O$8:O795))</f>
        <v/>
      </c>
      <c r="C795" s="138"/>
      <c r="D795" s="139"/>
      <c r="E795" s="139"/>
      <c r="F795" s="139"/>
      <c r="G795" s="139"/>
      <c r="H795" s="87"/>
      <c r="I795" s="139"/>
      <c r="J795" s="169"/>
      <c r="K795" s="139" t="s">
        <v>877</v>
      </c>
      <c r="L795" s="139"/>
      <c r="M795" s="155"/>
      <c r="N795" s="155"/>
      <c r="O795" s="155"/>
      <c r="P795" s="155"/>
      <c r="Q795" s="155"/>
      <c r="R795" s="155"/>
      <c r="S795" s="155"/>
      <c r="T795" s="155"/>
      <c r="U795" s="155"/>
      <c r="V795" s="155"/>
      <c r="W795" s="189"/>
      <c r="X795" s="276"/>
      <c r="Y795" s="155"/>
      <c r="Z795" s="155"/>
      <c r="AA795" s="198"/>
      <c r="AB795" s="155"/>
      <c r="AC795" s="155"/>
      <c r="AD795" s="139"/>
    </row>
    <row r="796" spans="2:30" x14ac:dyDescent="0.2">
      <c r="B796" s="137" t="str">
        <f>IF(O796="","",SUBTOTAL(3,$O$8:O796))</f>
        <v/>
      </c>
      <c r="C796" s="138"/>
      <c r="D796" s="139"/>
      <c r="E796" s="139"/>
      <c r="F796" s="139"/>
      <c r="G796" s="139"/>
      <c r="H796" s="87"/>
      <c r="I796" s="139"/>
      <c r="J796" s="169"/>
      <c r="K796" s="139" t="s">
        <v>878</v>
      </c>
      <c r="L796" s="139"/>
      <c r="M796" s="155"/>
      <c r="N796" s="155"/>
      <c r="O796" s="155"/>
      <c r="P796" s="155"/>
      <c r="Q796" s="155"/>
      <c r="R796" s="155"/>
      <c r="S796" s="155"/>
      <c r="T796" s="155"/>
      <c r="U796" s="155"/>
      <c r="V796" s="155"/>
      <c r="W796" s="189"/>
      <c r="X796" s="276"/>
      <c r="Y796" s="155"/>
      <c r="Z796" s="155"/>
      <c r="AA796" s="198"/>
      <c r="AB796" s="155"/>
      <c r="AC796" s="155"/>
      <c r="AD796" s="139"/>
    </row>
    <row r="797" spans="2:30" x14ac:dyDescent="0.2">
      <c r="B797" s="137" t="str">
        <f>IF(O797="","",SUBTOTAL(3,$O$8:O797))</f>
        <v/>
      </c>
      <c r="C797" s="138"/>
      <c r="D797" s="139"/>
      <c r="E797" s="139"/>
      <c r="F797" s="139"/>
      <c r="G797" s="139"/>
      <c r="H797" s="87"/>
      <c r="I797" s="139"/>
      <c r="J797" s="169"/>
      <c r="K797" s="139" t="s">
        <v>879</v>
      </c>
      <c r="L797" s="139"/>
      <c r="M797" s="155"/>
      <c r="N797" s="155"/>
      <c r="O797" s="155"/>
      <c r="P797" s="155"/>
      <c r="Q797" s="155"/>
      <c r="R797" s="155"/>
      <c r="S797" s="155"/>
      <c r="T797" s="155"/>
      <c r="U797" s="155"/>
      <c r="V797" s="155"/>
      <c r="W797" s="189"/>
      <c r="X797" s="276"/>
      <c r="Y797" s="155"/>
      <c r="Z797" s="155"/>
      <c r="AA797" s="198"/>
      <c r="AB797" s="155"/>
      <c r="AC797" s="155"/>
      <c r="AD797" s="139"/>
    </row>
    <row r="798" spans="2:30" x14ac:dyDescent="0.2">
      <c r="B798" s="137" t="str">
        <f>IF(O798="","",SUBTOTAL(3,$O$8:O798))</f>
        <v/>
      </c>
      <c r="C798" s="138"/>
      <c r="D798" s="139"/>
      <c r="E798" s="139"/>
      <c r="F798" s="139"/>
      <c r="G798" s="139"/>
      <c r="H798" s="87"/>
      <c r="I798" s="139"/>
      <c r="J798" s="169"/>
      <c r="K798" s="139" t="s">
        <v>880</v>
      </c>
      <c r="L798" s="139"/>
      <c r="M798" s="155"/>
      <c r="N798" s="155"/>
      <c r="O798" s="155"/>
      <c r="P798" s="155"/>
      <c r="Q798" s="155"/>
      <c r="R798" s="155"/>
      <c r="S798" s="155"/>
      <c r="T798" s="155"/>
      <c r="U798" s="155"/>
      <c r="V798" s="155"/>
      <c r="W798" s="189"/>
      <c r="X798" s="276"/>
      <c r="Y798" s="155"/>
      <c r="Z798" s="155"/>
      <c r="AA798" s="198"/>
      <c r="AB798" s="155"/>
      <c r="AC798" s="155"/>
      <c r="AD798" s="139"/>
    </row>
    <row r="799" spans="2:30" x14ac:dyDescent="0.2">
      <c r="B799" s="137" t="str">
        <f>IF(O799="","",SUBTOTAL(3,$O$8:O799))</f>
        <v/>
      </c>
      <c r="C799" s="138"/>
      <c r="D799" s="139"/>
      <c r="E799" s="139"/>
      <c r="F799" s="139"/>
      <c r="G799" s="139"/>
      <c r="H799" s="87"/>
      <c r="I799" s="139"/>
      <c r="J799" s="169"/>
      <c r="K799" s="139" t="s">
        <v>881</v>
      </c>
      <c r="L799" s="139"/>
      <c r="M799" s="155"/>
      <c r="N799" s="155"/>
      <c r="O799" s="155"/>
      <c r="P799" s="155"/>
      <c r="Q799" s="155"/>
      <c r="R799" s="155"/>
      <c r="S799" s="155"/>
      <c r="T799" s="155"/>
      <c r="U799" s="155"/>
      <c r="V799" s="155"/>
      <c r="W799" s="189"/>
      <c r="X799" s="276"/>
      <c r="Y799" s="155"/>
      <c r="Z799" s="155"/>
      <c r="AA799" s="198"/>
      <c r="AB799" s="155"/>
      <c r="AC799" s="155"/>
      <c r="AD799" s="139"/>
    </row>
    <row r="800" spans="2:30" x14ac:dyDescent="0.2">
      <c r="B800" s="137" t="str">
        <f>IF(O800="","",SUBTOTAL(3,$O$8:O800))</f>
        <v/>
      </c>
      <c r="C800" s="140"/>
      <c r="D800" s="141"/>
      <c r="E800" s="141"/>
      <c r="F800" s="141"/>
      <c r="G800" s="141"/>
      <c r="H800" s="87"/>
      <c r="I800" s="141"/>
      <c r="J800" s="169"/>
      <c r="K800" s="141" t="s">
        <v>882</v>
      </c>
      <c r="L800" s="141"/>
      <c r="M800" s="156"/>
      <c r="N800" s="156"/>
      <c r="O800" s="156"/>
      <c r="P800" s="156"/>
      <c r="Q800" s="156"/>
      <c r="R800" s="156"/>
      <c r="S800" s="156"/>
      <c r="T800" s="156"/>
      <c r="U800" s="156"/>
      <c r="V800" s="156"/>
      <c r="W800" s="190"/>
      <c r="X800" s="277"/>
      <c r="Y800" s="156"/>
      <c r="Z800" s="156"/>
      <c r="AA800" s="199"/>
      <c r="AB800" s="156"/>
      <c r="AC800" s="156"/>
      <c r="AD800" s="141"/>
    </row>
    <row r="801" spans="2:30" ht="50.45" customHeight="1" x14ac:dyDescent="0.2">
      <c r="B801" s="137">
        <f>IF(O801="","",SUBTOTAL(3,$O$8:O801))</f>
        <v>239</v>
      </c>
      <c r="C801" s="135"/>
      <c r="D801" s="136" t="s">
        <v>319</v>
      </c>
      <c r="E801" s="136" t="s">
        <v>334</v>
      </c>
      <c r="F801" s="136" t="s">
        <v>334</v>
      </c>
      <c r="G801" s="136" t="s">
        <v>12</v>
      </c>
      <c r="H801" s="87"/>
      <c r="I801" s="136">
        <v>1316</v>
      </c>
      <c r="J801" s="169" t="s">
        <v>387</v>
      </c>
      <c r="K801" s="136" t="s">
        <v>883</v>
      </c>
      <c r="L801" s="136"/>
      <c r="M801" s="154">
        <v>47040</v>
      </c>
      <c r="N801" s="154">
        <f t="shared" si="33"/>
        <v>61904640</v>
      </c>
      <c r="O801" s="154">
        <f>+'[2]TH lop 6'!$E$378</f>
        <v>47040</v>
      </c>
      <c r="P801" s="154">
        <f>'[3]Lớp 6'!$I$528</f>
        <v>161000</v>
      </c>
      <c r="Q801" s="154"/>
      <c r="R801" s="154">
        <f>+[4]L6!$I$701</f>
        <v>161100</v>
      </c>
      <c r="S801" s="154">
        <v>170000</v>
      </c>
      <c r="T801" s="154"/>
      <c r="U801" s="154"/>
      <c r="V801" s="154"/>
      <c r="W801" s="188"/>
      <c r="X801" s="275"/>
      <c r="Y801" s="154">
        <v>65000</v>
      </c>
      <c r="Z801" s="154">
        <v>153000</v>
      </c>
      <c r="AA801" s="197"/>
      <c r="AB801" s="154">
        <f>O801</f>
        <v>47040</v>
      </c>
      <c r="AC801" s="154">
        <f>AB801*I801</f>
        <v>61904640</v>
      </c>
      <c r="AD801" s="136"/>
    </row>
    <row r="802" spans="2:30" x14ac:dyDescent="0.2">
      <c r="B802" s="137" t="str">
        <f>IF(O802="","",SUBTOTAL(3,$O$8:O802))</f>
        <v/>
      </c>
      <c r="C802" s="138"/>
      <c r="D802" s="139"/>
      <c r="E802" s="139"/>
      <c r="F802" s="139"/>
      <c r="G802" s="139"/>
      <c r="H802" s="87"/>
      <c r="I802" s="139"/>
      <c r="J802" s="169"/>
      <c r="K802" s="139" t="s">
        <v>884</v>
      </c>
      <c r="L802" s="139"/>
      <c r="M802" s="155"/>
      <c r="N802" s="155"/>
      <c r="O802" s="155"/>
      <c r="P802" s="155"/>
      <c r="Q802" s="155"/>
      <c r="R802" s="155"/>
      <c r="S802" s="155"/>
      <c r="T802" s="155"/>
      <c r="U802" s="155"/>
      <c r="V802" s="155"/>
      <c r="W802" s="189"/>
      <c r="X802" s="276"/>
      <c r="Y802" s="155"/>
      <c r="Z802" s="155"/>
      <c r="AA802" s="198"/>
      <c r="AB802" s="155"/>
      <c r="AC802" s="155"/>
      <c r="AD802" s="139"/>
    </row>
    <row r="803" spans="2:30" x14ac:dyDescent="0.2">
      <c r="B803" s="137" t="str">
        <f>IF(O803="","",SUBTOTAL(3,$O$8:O803))</f>
        <v/>
      </c>
      <c r="C803" s="138"/>
      <c r="D803" s="139"/>
      <c r="E803" s="139"/>
      <c r="F803" s="139"/>
      <c r="G803" s="139"/>
      <c r="H803" s="87"/>
      <c r="I803" s="139"/>
      <c r="J803" s="169"/>
      <c r="K803" s="139" t="s">
        <v>885</v>
      </c>
      <c r="L803" s="139"/>
      <c r="M803" s="155"/>
      <c r="N803" s="155"/>
      <c r="O803" s="155"/>
      <c r="P803" s="155"/>
      <c r="Q803" s="155"/>
      <c r="R803" s="155"/>
      <c r="S803" s="155"/>
      <c r="T803" s="155"/>
      <c r="U803" s="155"/>
      <c r="V803" s="155"/>
      <c r="W803" s="189"/>
      <c r="X803" s="276"/>
      <c r="Y803" s="155"/>
      <c r="Z803" s="155"/>
      <c r="AA803" s="198"/>
      <c r="AB803" s="155"/>
      <c r="AC803" s="155"/>
      <c r="AD803" s="139"/>
    </row>
    <row r="804" spans="2:30" x14ac:dyDescent="0.2">
      <c r="B804" s="137" t="str">
        <f>IF(O804="","",SUBTOTAL(3,$O$8:O804))</f>
        <v/>
      </c>
      <c r="C804" s="138"/>
      <c r="D804" s="139"/>
      <c r="E804" s="139"/>
      <c r="F804" s="139"/>
      <c r="G804" s="139"/>
      <c r="H804" s="87"/>
      <c r="I804" s="139"/>
      <c r="J804" s="169"/>
      <c r="K804" s="139" t="s">
        <v>886</v>
      </c>
      <c r="L804" s="139"/>
      <c r="M804" s="155"/>
      <c r="N804" s="155"/>
      <c r="O804" s="155"/>
      <c r="P804" s="155"/>
      <c r="Q804" s="155"/>
      <c r="R804" s="155"/>
      <c r="S804" s="155"/>
      <c r="T804" s="155"/>
      <c r="U804" s="155"/>
      <c r="V804" s="155"/>
      <c r="W804" s="189"/>
      <c r="X804" s="276"/>
      <c r="Y804" s="155"/>
      <c r="Z804" s="155"/>
      <c r="AA804" s="198"/>
      <c r="AB804" s="155"/>
      <c r="AC804" s="155"/>
      <c r="AD804" s="139"/>
    </row>
    <row r="805" spans="2:30" x14ac:dyDescent="0.2">
      <c r="B805" s="137" t="str">
        <f>IF(O805="","",SUBTOTAL(3,$O$8:O805))</f>
        <v/>
      </c>
      <c r="C805" s="138"/>
      <c r="D805" s="139"/>
      <c r="E805" s="139"/>
      <c r="F805" s="139"/>
      <c r="G805" s="139"/>
      <c r="H805" s="87"/>
      <c r="I805" s="139"/>
      <c r="J805" s="169"/>
      <c r="K805" s="139" t="s">
        <v>887</v>
      </c>
      <c r="L805" s="139"/>
      <c r="M805" s="155"/>
      <c r="N805" s="155"/>
      <c r="O805" s="155"/>
      <c r="P805" s="155"/>
      <c r="Q805" s="155"/>
      <c r="R805" s="155"/>
      <c r="S805" s="155"/>
      <c r="T805" s="155"/>
      <c r="U805" s="155"/>
      <c r="V805" s="155"/>
      <c r="W805" s="189"/>
      <c r="X805" s="276"/>
      <c r="Y805" s="155"/>
      <c r="Z805" s="155"/>
      <c r="AA805" s="198"/>
      <c r="AB805" s="155"/>
      <c r="AC805" s="155"/>
      <c r="AD805" s="139"/>
    </row>
    <row r="806" spans="2:30" x14ac:dyDescent="0.2">
      <c r="B806" s="137" t="str">
        <f>IF(O806="","",SUBTOTAL(3,$O$8:O806))</f>
        <v/>
      </c>
      <c r="C806" s="138"/>
      <c r="D806" s="139"/>
      <c r="E806" s="139"/>
      <c r="F806" s="139"/>
      <c r="G806" s="139"/>
      <c r="H806" s="87"/>
      <c r="I806" s="139"/>
      <c r="J806" s="169"/>
      <c r="K806" s="139" t="s">
        <v>888</v>
      </c>
      <c r="L806" s="139"/>
      <c r="M806" s="155"/>
      <c r="N806" s="155"/>
      <c r="O806" s="155"/>
      <c r="P806" s="155"/>
      <c r="Q806" s="155"/>
      <c r="R806" s="155"/>
      <c r="S806" s="155"/>
      <c r="T806" s="155"/>
      <c r="U806" s="155"/>
      <c r="V806" s="155"/>
      <c r="W806" s="189"/>
      <c r="X806" s="276"/>
      <c r="Y806" s="155"/>
      <c r="Z806" s="155"/>
      <c r="AA806" s="198"/>
      <c r="AB806" s="155"/>
      <c r="AC806" s="155"/>
      <c r="AD806" s="139"/>
    </row>
    <row r="807" spans="2:30" x14ac:dyDescent="0.2">
      <c r="B807" s="137" t="str">
        <f>IF(O807="","",SUBTOTAL(3,$O$8:O807))</f>
        <v/>
      </c>
      <c r="C807" s="138"/>
      <c r="D807" s="139"/>
      <c r="E807" s="139"/>
      <c r="F807" s="139"/>
      <c r="G807" s="139"/>
      <c r="H807" s="87"/>
      <c r="I807" s="139"/>
      <c r="J807" s="169"/>
      <c r="K807" s="139" t="s">
        <v>889</v>
      </c>
      <c r="L807" s="139"/>
      <c r="M807" s="155"/>
      <c r="N807" s="155"/>
      <c r="O807" s="155"/>
      <c r="P807" s="155"/>
      <c r="Q807" s="155"/>
      <c r="R807" s="155"/>
      <c r="S807" s="155"/>
      <c r="T807" s="155"/>
      <c r="U807" s="155"/>
      <c r="V807" s="155"/>
      <c r="W807" s="189"/>
      <c r="X807" s="276"/>
      <c r="Y807" s="155"/>
      <c r="Z807" s="155"/>
      <c r="AA807" s="198"/>
      <c r="AB807" s="155"/>
      <c r="AC807" s="155"/>
      <c r="AD807" s="139"/>
    </row>
    <row r="808" spans="2:30" x14ac:dyDescent="0.2">
      <c r="B808" s="137" t="str">
        <f>IF(O808="","",SUBTOTAL(3,$O$8:O808))</f>
        <v/>
      </c>
      <c r="C808" s="138"/>
      <c r="D808" s="139"/>
      <c r="E808" s="139"/>
      <c r="F808" s="139"/>
      <c r="G808" s="139"/>
      <c r="H808" s="87"/>
      <c r="I808" s="139"/>
      <c r="J808" s="169"/>
      <c r="K808" s="139" t="s">
        <v>890</v>
      </c>
      <c r="L808" s="139"/>
      <c r="M808" s="155"/>
      <c r="N808" s="155"/>
      <c r="O808" s="155"/>
      <c r="P808" s="155"/>
      <c r="Q808" s="155"/>
      <c r="R808" s="155"/>
      <c r="S808" s="155"/>
      <c r="T808" s="155"/>
      <c r="U808" s="155"/>
      <c r="V808" s="155"/>
      <c r="W808" s="189"/>
      <c r="X808" s="276"/>
      <c r="Y808" s="155"/>
      <c r="Z808" s="155"/>
      <c r="AA808" s="198"/>
      <c r="AB808" s="155"/>
      <c r="AC808" s="155"/>
      <c r="AD808" s="139"/>
    </row>
    <row r="809" spans="2:30" x14ac:dyDescent="0.2">
      <c r="B809" s="137" t="str">
        <f>IF(O809="","",SUBTOTAL(3,$O$8:O809))</f>
        <v/>
      </c>
      <c r="C809" s="138"/>
      <c r="D809" s="139"/>
      <c r="E809" s="139"/>
      <c r="F809" s="139"/>
      <c r="G809" s="139"/>
      <c r="H809" s="87"/>
      <c r="I809" s="139"/>
      <c r="J809" s="169"/>
      <c r="K809" s="139" t="s">
        <v>891</v>
      </c>
      <c r="L809" s="139"/>
      <c r="M809" s="155"/>
      <c r="N809" s="155"/>
      <c r="O809" s="155"/>
      <c r="P809" s="155"/>
      <c r="Q809" s="155"/>
      <c r="R809" s="155"/>
      <c r="S809" s="155"/>
      <c r="T809" s="155"/>
      <c r="U809" s="155"/>
      <c r="V809" s="155"/>
      <c r="W809" s="189"/>
      <c r="X809" s="276"/>
      <c r="Y809" s="155"/>
      <c r="Z809" s="155"/>
      <c r="AA809" s="198"/>
      <c r="AB809" s="155"/>
      <c r="AC809" s="155"/>
      <c r="AD809" s="139"/>
    </row>
    <row r="810" spans="2:30" x14ac:dyDescent="0.2">
      <c r="B810" s="137" t="str">
        <f>IF(O810="","",SUBTOTAL(3,$O$8:O810))</f>
        <v/>
      </c>
      <c r="C810" s="138"/>
      <c r="D810" s="139"/>
      <c r="E810" s="139"/>
      <c r="F810" s="139"/>
      <c r="G810" s="139"/>
      <c r="H810" s="87"/>
      <c r="I810" s="139"/>
      <c r="J810" s="169"/>
      <c r="K810" s="139" t="s">
        <v>892</v>
      </c>
      <c r="L810" s="139"/>
      <c r="M810" s="155"/>
      <c r="N810" s="155"/>
      <c r="O810" s="155"/>
      <c r="P810" s="155"/>
      <c r="Q810" s="155"/>
      <c r="R810" s="155"/>
      <c r="S810" s="155"/>
      <c r="T810" s="155"/>
      <c r="U810" s="155"/>
      <c r="V810" s="155"/>
      <c r="W810" s="189"/>
      <c r="X810" s="276"/>
      <c r="Y810" s="155"/>
      <c r="Z810" s="155"/>
      <c r="AA810" s="198"/>
      <c r="AB810" s="155"/>
      <c r="AC810" s="155"/>
      <c r="AD810" s="139"/>
    </row>
    <row r="811" spans="2:30" x14ac:dyDescent="0.2">
      <c r="B811" s="137" t="str">
        <f>IF(O811="","",SUBTOTAL(3,$O$8:O811))</f>
        <v/>
      </c>
      <c r="C811" s="138"/>
      <c r="D811" s="139"/>
      <c r="E811" s="139"/>
      <c r="F811" s="139"/>
      <c r="G811" s="139"/>
      <c r="H811" s="87"/>
      <c r="I811" s="139"/>
      <c r="J811" s="169"/>
      <c r="K811" s="139" t="s">
        <v>893</v>
      </c>
      <c r="L811" s="139"/>
      <c r="M811" s="155"/>
      <c r="N811" s="155"/>
      <c r="O811" s="155"/>
      <c r="P811" s="155"/>
      <c r="Q811" s="155"/>
      <c r="R811" s="155"/>
      <c r="S811" s="155"/>
      <c r="T811" s="155"/>
      <c r="U811" s="155"/>
      <c r="V811" s="155"/>
      <c r="W811" s="189"/>
      <c r="X811" s="276"/>
      <c r="Y811" s="155"/>
      <c r="Z811" s="155"/>
      <c r="AA811" s="198"/>
      <c r="AB811" s="155"/>
      <c r="AC811" s="155"/>
      <c r="AD811" s="139"/>
    </row>
    <row r="812" spans="2:30" x14ac:dyDescent="0.2">
      <c r="B812" s="137" t="str">
        <f>IF(O812="","",SUBTOTAL(3,$O$8:O812))</f>
        <v/>
      </c>
      <c r="C812" s="138"/>
      <c r="D812" s="139"/>
      <c r="E812" s="139"/>
      <c r="F812" s="139"/>
      <c r="G812" s="139"/>
      <c r="H812" s="87"/>
      <c r="I812" s="139"/>
      <c r="J812" s="169"/>
      <c r="K812" s="139" t="s">
        <v>894</v>
      </c>
      <c r="L812" s="139"/>
      <c r="M812" s="155"/>
      <c r="N812" s="155"/>
      <c r="O812" s="155"/>
      <c r="P812" s="155"/>
      <c r="Q812" s="155"/>
      <c r="R812" s="155"/>
      <c r="S812" s="155"/>
      <c r="T812" s="155"/>
      <c r="U812" s="155"/>
      <c r="V812" s="155"/>
      <c r="W812" s="189"/>
      <c r="X812" s="276"/>
      <c r="Y812" s="155"/>
      <c r="Z812" s="155"/>
      <c r="AA812" s="198"/>
      <c r="AB812" s="155"/>
      <c r="AC812" s="155"/>
      <c r="AD812" s="139"/>
    </row>
    <row r="813" spans="2:30" x14ac:dyDescent="0.2">
      <c r="B813" s="137" t="str">
        <f>IF(O813="","",SUBTOTAL(3,$O$8:O813))</f>
        <v/>
      </c>
      <c r="C813" s="138"/>
      <c r="D813" s="139"/>
      <c r="E813" s="139"/>
      <c r="F813" s="139"/>
      <c r="G813" s="139"/>
      <c r="H813" s="87"/>
      <c r="I813" s="139"/>
      <c r="J813" s="169"/>
      <c r="K813" s="139" t="s">
        <v>895</v>
      </c>
      <c r="L813" s="139"/>
      <c r="M813" s="155"/>
      <c r="N813" s="155"/>
      <c r="O813" s="155"/>
      <c r="P813" s="155"/>
      <c r="Q813" s="155"/>
      <c r="R813" s="155"/>
      <c r="S813" s="155"/>
      <c r="T813" s="155"/>
      <c r="U813" s="155"/>
      <c r="V813" s="155"/>
      <c r="W813" s="189"/>
      <c r="X813" s="276"/>
      <c r="Y813" s="155"/>
      <c r="Z813" s="155"/>
      <c r="AA813" s="198"/>
      <c r="AB813" s="155"/>
      <c r="AC813" s="155"/>
      <c r="AD813" s="139"/>
    </row>
    <row r="814" spans="2:30" x14ac:dyDescent="0.2">
      <c r="B814" s="137" t="str">
        <f>IF(O814="","",SUBTOTAL(3,$O$8:O814))</f>
        <v/>
      </c>
      <c r="C814" s="138"/>
      <c r="D814" s="139"/>
      <c r="E814" s="139"/>
      <c r="F814" s="139"/>
      <c r="G814" s="139"/>
      <c r="H814" s="87"/>
      <c r="I814" s="139"/>
      <c r="J814" s="169"/>
      <c r="K814" s="139" t="s">
        <v>896</v>
      </c>
      <c r="L814" s="139"/>
      <c r="M814" s="155"/>
      <c r="N814" s="155"/>
      <c r="O814" s="155"/>
      <c r="P814" s="155"/>
      <c r="Q814" s="155"/>
      <c r="R814" s="155"/>
      <c r="S814" s="155"/>
      <c r="T814" s="155"/>
      <c r="U814" s="155"/>
      <c r="V814" s="155"/>
      <c r="W814" s="189"/>
      <c r="X814" s="276"/>
      <c r="Y814" s="155"/>
      <c r="Z814" s="155"/>
      <c r="AA814" s="198"/>
      <c r="AB814" s="155"/>
      <c r="AC814" s="155"/>
      <c r="AD814" s="139"/>
    </row>
    <row r="815" spans="2:30" x14ac:dyDescent="0.2">
      <c r="B815" s="137" t="str">
        <f>IF(O815="","",SUBTOTAL(3,$O$8:O815))</f>
        <v/>
      </c>
      <c r="C815" s="138"/>
      <c r="D815" s="139"/>
      <c r="E815" s="139"/>
      <c r="F815" s="139"/>
      <c r="G815" s="139"/>
      <c r="H815" s="87"/>
      <c r="I815" s="139"/>
      <c r="J815" s="169"/>
      <c r="K815" s="139" t="s">
        <v>897</v>
      </c>
      <c r="L815" s="139"/>
      <c r="M815" s="155"/>
      <c r="N815" s="155"/>
      <c r="O815" s="155"/>
      <c r="P815" s="155"/>
      <c r="Q815" s="155"/>
      <c r="R815" s="155"/>
      <c r="S815" s="155"/>
      <c r="T815" s="155"/>
      <c r="U815" s="155"/>
      <c r="V815" s="155"/>
      <c r="W815" s="189"/>
      <c r="X815" s="276"/>
      <c r="Y815" s="155"/>
      <c r="Z815" s="155"/>
      <c r="AA815" s="198"/>
      <c r="AB815" s="155"/>
      <c r="AC815" s="155"/>
      <c r="AD815" s="139"/>
    </row>
    <row r="816" spans="2:30" x14ac:dyDescent="0.2">
      <c r="B816" s="137" t="str">
        <f>IF(O816="","",SUBTOTAL(3,$O$8:O816))</f>
        <v/>
      </c>
      <c r="C816" s="138"/>
      <c r="D816" s="139"/>
      <c r="E816" s="139"/>
      <c r="F816" s="139"/>
      <c r="G816" s="139"/>
      <c r="H816" s="87"/>
      <c r="I816" s="139"/>
      <c r="J816" s="169"/>
      <c r="K816" s="139" t="s">
        <v>898</v>
      </c>
      <c r="L816" s="139"/>
      <c r="M816" s="155"/>
      <c r="N816" s="155"/>
      <c r="O816" s="155"/>
      <c r="P816" s="155"/>
      <c r="Q816" s="155"/>
      <c r="R816" s="155"/>
      <c r="S816" s="155"/>
      <c r="T816" s="155"/>
      <c r="U816" s="155"/>
      <c r="V816" s="155"/>
      <c r="W816" s="189"/>
      <c r="X816" s="276"/>
      <c r="Y816" s="155"/>
      <c r="Z816" s="155"/>
      <c r="AA816" s="198"/>
      <c r="AB816" s="155"/>
      <c r="AC816" s="155"/>
      <c r="AD816" s="139"/>
    </row>
    <row r="817" spans="1:30" x14ac:dyDescent="0.2">
      <c r="B817" s="137" t="str">
        <f>IF(O817="","",SUBTOTAL(3,$O$8:O817))</f>
        <v/>
      </c>
      <c r="C817" s="138"/>
      <c r="D817" s="139"/>
      <c r="E817" s="139"/>
      <c r="F817" s="139"/>
      <c r="G817" s="139"/>
      <c r="H817" s="87"/>
      <c r="I817" s="139"/>
      <c r="J817" s="169"/>
      <c r="K817" s="139" t="s">
        <v>899</v>
      </c>
      <c r="L817" s="139"/>
      <c r="M817" s="155"/>
      <c r="N817" s="155"/>
      <c r="O817" s="155"/>
      <c r="P817" s="155"/>
      <c r="Q817" s="155"/>
      <c r="R817" s="155"/>
      <c r="S817" s="155"/>
      <c r="T817" s="155"/>
      <c r="U817" s="155"/>
      <c r="V817" s="155"/>
      <c r="W817" s="189"/>
      <c r="X817" s="276"/>
      <c r="Y817" s="155"/>
      <c r="Z817" s="155"/>
      <c r="AA817" s="198"/>
      <c r="AB817" s="155"/>
      <c r="AC817" s="155"/>
      <c r="AD817" s="139"/>
    </row>
    <row r="818" spans="1:30" x14ac:dyDescent="0.2">
      <c r="B818" s="137" t="str">
        <f>IF(O818="","",SUBTOTAL(3,$O$8:O818))</f>
        <v/>
      </c>
      <c r="C818" s="138"/>
      <c r="D818" s="139"/>
      <c r="E818" s="139"/>
      <c r="F818" s="139"/>
      <c r="G818" s="139"/>
      <c r="H818" s="87"/>
      <c r="I818" s="139"/>
      <c r="J818" s="169"/>
      <c r="K818" s="139" t="s">
        <v>900</v>
      </c>
      <c r="L818" s="139"/>
      <c r="M818" s="155"/>
      <c r="N818" s="155"/>
      <c r="O818" s="155"/>
      <c r="P818" s="155"/>
      <c r="Q818" s="155"/>
      <c r="R818" s="155"/>
      <c r="S818" s="155"/>
      <c r="T818" s="155"/>
      <c r="U818" s="155"/>
      <c r="V818" s="155"/>
      <c r="W818" s="189"/>
      <c r="X818" s="276"/>
      <c r="Y818" s="155"/>
      <c r="Z818" s="155"/>
      <c r="AA818" s="198"/>
      <c r="AB818" s="155"/>
      <c r="AC818" s="155"/>
      <c r="AD818" s="139"/>
    </row>
    <row r="819" spans="1:30" x14ac:dyDescent="0.2">
      <c r="B819" s="137" t="str">
        <f>IF(O819="","",SUBTOTAL(3,$O$8:O819))</f>
        <v/>
      </c>
      <c r="C819" s="138"/>
      <c r="D819" s="139"/>
      <c r="E819" s="139"/>
      <c r="F819" s="139"/>
      <c r="G819" s="139"/>
      <c r="H819" s="87"/>
      <c r="I819" s="139"/>
      <c r="J819" s="169"/>
      <c r="K819" s="139" t="s">
        <v>901</v>
      </c>
      <c r="L819" s="139"/>
      <c r="M819" s="155"/>
      <c r="N819" s="155"/>
      <c r="O819" s="155"/>
      <c r="P819" s="155"/>
      <c r="Q819" s="155"/>
      <c r="R819" s="155"/>
      <c r="S819" s="155"/>
      <c r="T819" s="155"/>
      <c r="U819" s="155"/>
      <c r="V819" s="155"/>
      <c r="W819" s="189"/>
      <c r="X819" s="276"/>
      <c r="Y819" s="155"/>
      <c r="Z819" s="155"/>
      <c r="AA819" s="198"/>
      <c r="AB819" s="155"/>
      <c r="AC819" s="155"/>
      <c r="AD819" s="139"/>
    </row>
    <row r="820" spans="1:30" x14ac:dyDescent="0.2">
      <c r="B820" s="137" t="str">
        <f>IF(O820="","",SUBTOTAL(3,$O$8:O820))</f>
        <v/>
      </c>
      <c r="C820" s="138"/>
      <c r="D820" s="139"/>
      <c r="E820" s="139"/>
      <c r="F820" s="139"/>
      <c r="G820" s="139"/>
      <c r="H820" s="87"/>
      <c r="I820" s="139"/>
      <c r="J820" s="169"/>
      <c r="K820" s="139" t="s">
        <v>902</v>
      </c>
      <c r="L820" s="139"/>
      <c r="M820" s="155"/>
      <c r="N820" s="155"/>
      <c r="O820" s="155"/>
      <c r="P820" s="155"/>
      <c r="Q820" s="155"/>
      <c r="R820" s="155"/>
      <c r="S820" s="155"/>
      <c r="T820" s="155"/>
      <c r="U820" s="155"/>
      <c r="V820" s="155"/>
      <c r="W820" s="189"/>
      <c r="X820" s="276"/>
      <c r="Y820" s="155"/>
      <c r="Z820" s="155"/>
      <c r="AA820" s="198"/>
      <c r="AB820" s="155"/>
      <c r="AC820" s="155"/>
      <c r="AD820" s="139"/>
    </row>
    <row r="821" spans="1:30" x14ac:dyDescent="0.2">
      <c r="B821" s="137" t="str">
        <f>IF(O821="","",SUBTOTAL(3,$O$8:O821))</f>
        <v/>
      </c>
      <c r="C821" s="140"/>
      <c r="D821" s="141"/>
      <c r="E821" s="141"/>
      <c r="F821" s="141"/>
      <c r="G821" s="141"/>
      <c r="H821" s="87"/>
      <c r="I821" s="141"/>
      <c r="J821" s="169"/>
      <c r="K821" s="141" t="s">
        <v>903</v>
      </c>
      <c r="L821" s="141"/>
      <c r="M821" s="156"/>
      <c r="N821" s="156"/>
      <c r="O821" s="156"/>
      <c r="P821" s="156"/>
      <c r="Q821" s="156"/>
      <c r="R821" s="156"/>
      <c r="S821" s="156"/>
      <c r="T821" s="156"/>
      <c r="U821" s="156"/>
      <c r="V821" s="156"/>
      <c r="W821" s="190"/>
      <c r="X821" s="277"/>
      <c r="Y821" s="156"/>
      <c r="Z821" s="156"/>
      <c r="AA821" s="199"/>
      <c r="AB821" s="156"/>
      <c r="AC821" s="156"/>
      <c r="AD821" s="141"/>
    </row>
    <row r="822" spans="1:30" x14ac:dyDescent="0.2">
      <c r="B822" s="137" t="str">
        <f>IF(O822="","",SUBTOTAL(3,$O$8:O822))</f>
        <v/>
      </c>
      <c r="C822" s="143" t="s">
        <v>44</v>
      </c>
      <c r="D822" s="144" t="s">
        <v>62</v>
      </c>
      <c r="E822" s="122"/>
      <c r="F822" s="122"/>
      <c r="G822" s="122"/>
      <c r="H822" s="87"/>
      <c r="I822" s="169"/>
      <c r="J822" s="169"/>
      <c r="K822" s="144"/>
      <c r="L822" s="144"/>
      <c r="M822" s="157"/>
      <c r="N822" s="157"/>
      <c r="O822" s="157"/>
      <c r="P822" s="157"/>
      <c r="Q822" s="157"/>
      <c r="R822" s="157"/>
      <c r="S822" s="157"/>
      <c r="T822" s="157"/>
      <c r="U822" s="157"/>
      <c r="V822" s="157"/>
      <c r="W822" s="191"/>
      <c r="X822" s="278"/>
      <c r="Y822" s="157"/>
      <c r="Z822" s="157"/>
      <c r="AA822" s="200"/>
      <c r="AB822" s="157"/>
      <c r="AC822" s="157"/>
      <c r="AD822" s="144"/>
    </row>
    <row r="823" spans="1:30" ht="12.75" customHeight="1" x14ac:dyDescent="0.2">
      <c r="B823" s="137">
        <f>IF(O823="","",SUBTOTAL(3,$O$8:O823))</f>
        <v>240</v>
      </c>
      <c r="C823" s="135"/>
      <c r="D823" s="136" t="s">
        <v>320</v>
      </c>
      <c r="E823" s="136"/>
      <c r="F823" s="136" t="s">
        <v>334</v>
      </c>
      <c r="G823" s="136" t="s">
        <v>12</v>
      </c>
      <c r="H823" s="87"/>
      <c r="I823" s="136">
        <v>1009</v>
      </c>
      <c r="J823" s="169" t="s">
        <v>387</v>
      </c>
      <c r="K823" s="136" t="s">
        <v>904</v>
      </c>
      <c r="L823" s="136"/>
      <c r="M823" s="154">
        <v>411600</v>
      </c>
      <c r="N823" s="154">
        <f t="shared" si="33"/>
        <v>415304400</v>
      </c>
      <c r="O823" s="154">
        <f>+'[2]TH lop 6'!$E$380</f>
        <v>411600</v>
      </c>
      <c r="P823" s="154">
        <f>'[3]Lớp 6'!$I$551</f>
        <v>1000000</v>
      </c>
      <c r="Q823" s="154"/>
      <c r="R823" s="154">
        <f>+[4]L6!$I$723</f>
        <v>1159000</v>
      </c>
      <c r="S823" s="154">
        <v>1150000</v>
      </c>
      <c r="T823" s="154"/>
      <c r="U823" s="154"/>
      <c r="V823" s="154"/>
      <c r="W823" s="188"/>
      <c r="X823" s="275"/>
      <c r="Y823" s="154">
        <v>396000</v>
      </c>
      <c r="Z823" s="154">
        <v>324000</v>
      </c>
      <c r="AA823" s="197"/>
      <c r="AB823" s="154">
        <f>Z823</f>
        <v>324000</v>
      </c>
      <c r="AC823" s="154">
        <f>AB823*I823</f>
        <v>326916000</v>
      </c>
      <c r="AD823" s="136"/>
    </row>
    <row r="824" spans="1:30" ht="38.25" x14ac:dyDescent="0.2">
      <c r="B824" s="137" t="str">
        <f>IF(O824="","",SUBTOTAL(3,$O$8:O824))</f>
        <v/>
      </c>
      <c r="C824" s="140"/>
      <c r="D824" s="141"/>
      <c r="E824" s="141"/>
      <c r="F824" s="141"/>
      <c r="G824" s="141"/>
      <c r="H824" s="87"/>
      <c r="I824" s="141"/>
      <c r="J824" s="169"/>
      <c r="K824" s="141" t="s">
        <v>905</v>
      </c>
      <c r="L824" s="141"/>
      <c r="M824" s="156"/>
      <c r="N824" s="156"/>
      <c r="O824" s="156"/>
      <c r="P824" s="156"/>
      <c r="Q824" s="156"/>
      <c r="R824" s="156"/>
      <c r="S824" s="156"/>
      <c r="T824" s="156"/>
      <c r="U824" s="156"/>
      <c r="V824" s="156"/>
      <c r="W824" s="190"/>
      <c r="X824" s="277"/>
      <c r="Y824" s="156"/>
      <c r="Z824" s="156"/>
      <c r="AA824" s="199"/>
      <c r="AB824" s="156"/>
      <c r="AC824" s="156"/>
      <c r="AD824" s="141"/>
    </row>
    <row r="825" spans="1:30" ht="25.5" x14ac:dyDescent="0.2">
      <c r="B825" s="159">
        <f>IF(O825="","",SUBTOTAL(3,$O$8:O825))</f>
        <v>241</v>
      </c>
      <c r="C825" s="142"/>
      <c r="D825" s="87" t="s">
        <v>321</v>
      </c>
      <c r="E825" s="169"/>
      <c r="F825" s="169" t="s">
        <v>334</v>
      </c>
      <c r="G825" s="169" t="s">
        <v>12</v>
      </c>
      <c r="H825" s="87"/>
      <c r="I825" s="169">
        <v>604</v>
      </c>
      <c r="J825" s="169" t="s">
        <v>387</v>
      </c>
      <c r="K825" s="87" t="s">
        <v>906</v>
      </c>
      <c r="L825" s="87"/>
      <c r="M825" s="158">
        <v>485099.99999999994</v>
      </c>
      <c r="N825" s="158">
        <f t="shared" si="33"/>
        <v>293000399.99999994</v>
      </c>
      <c r="O825" s="158">
        <f>+'[2]TH lop 6'!$E$381</f>
        <v>485099.99999999994</v>
      </c>
      <c r="P825" s="158">
        <f>'[3]Lớp 6'!$I$553</f>
        <v>500000</v>
      </c>
      <c r="Q825" s="158"/>
      <c r="R825" s="158">
        <f>+[4]L6!$I$725</f>
        <v>515000</v>
      </c>
      <c r="S825" s="158"/>
      <c r="T825" s="158"/>
      <c r="U825" s="158"/>
      <c r="V825" s="158"/>
      <c r="W825" s="192"/>
      <c r="X825" s="279"/>
      <c r="Y825" s="158">
        <v>440000</v>
      </c>
      <c r="Z825" s="158">
        <v>340000</v>
      </c>
      <c r="AA825" s="201"/>
      <c r="AB825" s="158">
        <f>Z825</f>
        <v>340000</v>
      </c>
      <c r="AC825" s="158">
        <f>AB825*I825</f>
        <v>205360000</v>
      </c>
      <c r="AD825" s="87"/>
    </row>
    <row r="826" spans="1:30" ht="19.5" customHeight="1" x14ac:dyDescent="0.2">
      <c r="B826" s="159"/>
      <c r="C826" s="160"/>
      <c r="D826" s="161" t="s">
        <v>932</v>
      </c>
      <c r="E826" s="160"/>
      <c r="F826" s="160"/>
      <c r="G826" s="160"/>
      <c r="H826" s="160"/>
      <c r="I826" s="160">
        <f>SUM(I8:I825)</f>
        <v>364034</v>
      </c>
      <c r="J826" s="160"/>
      <c r="K826" s="160"/>
      <c r="L826" s="160"/>
      <c r="M826" s="162"/>
      <c r="N826" s="162">
        <f t="shared" ref="N826:AC826" si="34">SUM(N8:N825)</f>
        <v>130803291119</v>
      </c>
      <c r="O826" s="162"/>
      <c r="P826" s="162"/>
      <c r="Q826" s="162"/>
      <c r="R826" s="162"/>
      <c r="S826" s="162"/>
      <c r="T826" s="162"/>
      <c r="U826" s="162"/>
      <c r="V826" s="162"/>
      <c r="W826" s="193"/>
      <c r="X826" s="283"/>
      <c r="Y826" s="162"/>
      <c r="Z826" s="162"/>
      <c r="AA826" s="204"/>
      <c r="AB826" s="162"/>
      <c r="AC826" s="162">
        <f t="shared" si="34"/>
        <v>69415857846.599991</v>
      </c>
      <c r="AD826" s="163"/>
    </row>
    <row r="828" spans="1:30" s="214" customFormat="1" ht="51" hidden="1" x14ac:dyDescent="0.2">
      <c r="A828" s="208"/>
      <c r="B828" s="209">
        <f>IF(O828="","",SUBTOTAL(3,$O$8:O828))</f>
        <v>242</v>
      </c>
      <c r="C828" s="143"/>
      <c r="D828" s="144" t="s">
        <v>10</v>
      </c>
      <c r="E828" s="122" t="s">
        <v>334</v>
      </c>
      <c r="F828" s="122"/>
      <c r="G828" s="122" t="s">
        <v>4</v>
      </c>
      <c r="H828" s="144"/>
      <c r="I828" s="122">
        <v>156</v>
      </c>
      <c r="J828" s="122"/>
      <c r="K828" s="144" t="s">
        <v>345</v>
      </c>
      <c r="L828" s="210"/>
      <c r="M828" s="210">
        <v>1680000</v>
      </c>
      <c r="N828" s="210">
        <f t="shared" ref="N828:N830" si="35">I828*M828</f>
        <v>262080000</v>
      </c>
      <c r="O828" s="210">
        <f>+'[2]TH lop 6'!$E$15</f>
        <v>1680000</v>
      </c>
      <c r="P828" s="211"/>
      <c r="Q828" s="211"/>
      <c r="R828" s="211"/>
      <c r="S828" s="211"/>
      <c r="T828" s="211"/>
      <c r="U828" s="211"/>
      <c r="V828" s="211"/>
      <c r="W828" s="212"/>
      <c r="X828" s="271"/>
      <c r="Y828" s="211">
        <v>2970000</v>
      </c>
      <c r="Z828" s="211">
        <v>1424000</v>
      </c>
      <c r="AA828" s="213" t="s">
        <v>1286</v>
      </c>
      <c r="AB828" s="210"/>
      <c r="AC828" s="210">
        <f t="shared" ref="AC828:AC840" si="36">AB828*I828</f>
        <v>0</v>
      </c>
      <c r="AD828" s="144" t="s">
        <v>1301</v>
      </c>
    </row>
    <row r="829" spans="1:30" s="214" customFormat="1" ht="153" hidden="1" x14ac:dyDescent="0.2">
      <c r="A829" s="208"/>
      <c r="B829" s="209">
        <f>IF(O829="","",SUBTOTAL(3,$O$8:O829))</f>
        <v>243</v>
      </c>
      <c r="C829" s="143"/>
      <c r="D829" s="144" t="s">
        <v>11</v>
      </c>
      <c r="E829" s="122" t="s">
        <v>334</v>
      </c>
      <c r="F829" s="122"/>
      <c r="G829" s="122" t="s">
        <v>12</v>
      </c>
      <c r="H829" s="144"/>
      <c r="I829" s="122">
        <v>130</v>
      </c>
      <c r="J829" s="122"/>
      <c r="K829" s="144" t="s">
        <v>1347</v>
      </c>
      <c r="L829" s="210"/>
      <c r="M829" s="210">
        <v>14500000</v>
      </c>
      <c r="N829" s="210">
        <f t="shared" si="35"/>
        <v>1885000000</v>
      </c>
      <c r="O829" s="210">
        <f>+'[2]TH lop 6'!$E$16</f>
        <v>14500000</v>
      </c>
      <c r="P829" s="211"/>
      <c r="Q829" s="211"/>
      <c r="R829" s="211"/>
      <c r="S829" s="211"/>
      <c r="T829" s="211">
        <v>6037000</v>
      </c>
      <c r="U829" s="211"/>
      <c r="V829" s="211"/>
      <c r="W829" s="212"/>
      <c r="X829" s="271"/>
      <c r="Y829" s="211">
        <v>10100000</v>
      </c>
      <c r="Z829" s="211">
        <v>15450000</v>
      </c>
      <c r="AA829" s="213" t="s">
        <v>1287</v>
      </c>
      <c r="AB829" s="210"/>
      <c r="AC829" s="210">
        <f t="shared" si="36"/>
        <v>0</v>
      </c>
      <c r="AD829" s="144" t="s">
        <v>1301</v>
      </c>
    </row>
    <row r="830" spans="1:30" s="214" customFormat="1" ht="51" hidden="1" x14ac:dyDescent="0.2">
      <c r="A830" s="208"/>
      <c r="B830" s="209">
        <f>IF(O830="","",SUBTOTAL(3,$O$8:O830))</f>
        <v>244</v>
      </c>
      <c r="C830" s="215"/>
      <c r="D830" s="216" t="s">
        <v>13</v>
      </c>
      <c r="E830" s="216" t="s">
        <v>334</v>
      </c>
      <c r="F830" s="216"/>
      <c r="G830" s="216" t="s">
        <v>12</v>
      </c>
      <c r="H830" s="144"/>
      <c r="I830" s="216">
        <v>133</v>
      </c>
      <c r="J830" s="122"/>
      <c r="K830" s="196" t="s">
        <v>347</v>
      </c>
      <c r="L830" s="217"/>
      <c r="M830" s="217">
        <v>16000000</v>
      </c>
      <c r="N830" s="217">
        <f t="shared" si="35"/>
        <v>2128000000</v>
      </c>
      <c r="O830" s="217">
        <f>+'[2]TH lop 6'!$E$17</f>
        <v>16000000</v>
      </c>
      <c r="P830" s="218"/>
      <c r="Q830" s="218"/>
      <c r="R830" s="218"/>
      <c r="S830" s="218"/>
      <c r="T830" s="218"/>
      <c r="U830" s="218"/>
      <c r="V830" s="218"/>
      <c r="W830" s="219"/>
      <c r="X830" s="272"/>
      <c r="Y830" s="218">
        <v>18200000</v>
      </c>
      <c r="Z830" s="218">
        <v>19880000</v>
      </c>
      <c r="AA830" s="220" t="s">
        <v>1275</v>
      </c>
      <c r="AB830" s="217"/>
      <c r="AC830" s="217">
        <f t="shared" si="36"/>
        <v>0</v>
      </c>
      <c r="AD830" s="400" t="s">
        <v>1301</v>
      </c>
    </row>
    <row r="831" spans="1:30" s="214" customFormat="1" hidden="1" x14ac:dyDescent="0.2">
      <c r="A831" s="208"/>
      <c r="B831" s="209" t="str">
        <f>IF(O831="","",SUBTOTAL(3,$O$8:O831))</f>
        <v/>
      </c>
      <c r="C831" s="221"/>
      <c r="D831" s="222"/>
      <c r="E831" s="222"/>
      <c r="F831" s="222"/>
      <c r="G831" s="222"/>
      <c r="H831" s="144"/>
      <c r="I831" s="222"/>
      <c r="J831" s="122"/>
      <c r="K831" s="223" t="s">
        <v>348</v>
      </c>
      <c r="L831" s="224"/>
      <c r="M831" s="224"/>
      <c r="N831" s="224"/>
      <c r="O831" s="224"/>
      <c r="P831" s="225"/>
      <c r="Q831" s="225"/>
      <c r="R831" s="225"/>
      <c r="S831" s="225"/>
      <c r="T831" s="225"/>
      <c r="U831" s="225"/>
      <c r="V831" s="225"/>
      <c r="W831" s="226"/>
      <c r="X831" s="273"/>
      <c r="Y831" s="225"/>
      <c r="Z831" s="225"/>
      <c r="AA831" s="223"/>
      <c r="AB831" s="224"/>
      <c r="AC831" s="224">
        <f t="shared" si="36"/>
        <v>0</v>
      </c>
      <c r="AD831" s="401"/>
    </row>
    <row r="832" spans="1:30" s="214" customFormat="1" hidden="1" x14ac:dyDescent="0.2">
      <c r="A832" s="208"/>
      <c r="B832" s="209" t="str">
        <f>IF(O832="","",SUBTOTAL(3,$O$8:O832))</f>
        <v/>
      </c>
      <c r="C832" s="221"/>
      <c r="D832" s="222"/>
      <c r="E832" s="222"/>
      <c r="F832" s="222"/>
      <c r="G832" s="222"/>
      <c r="H832" s="144"/>
      <c r="I832" s="222"/>
      <c r="J832" s="122"/>
      <c r="K832" s="223" t="s">
        <v>349</v>
      </c>
      <c r="L832" s="224"/>
      <c r="M832" s="224"/>
      <c r="N832" s="224"/>
      <c r="O832" s="224"/>
      <c r="P832" s="225"/>
      <c r="Q832" s="225"/>
      <c r="R832" s="225"/>
      <c r="S832" s="225"/>
      <c r="T832" s="225"/>
      <c r="U832" s="225"/>
      <c r="V832" s="225"/>
      <c r="W832" s="226"/>
      <c r="X832" s="273"/>
      <c r="Y832" s="225"/>
      <c r="Z832" s="225"/>
      <c r="AA832" s="223"/>
      <c r="AB832" s="224"/>
      <c r="AC832" s="224">
        <f t="shared" si="36"/>
        <v>0</v>
      </c>
      <c r="AD832" s="401"/>
    </row>
    <row r="833" spans="1:30" s="214" customFormat="1" hidden="1" x14ac:dyDescent="0.2">
      <c r="A833" s="208"/>
      <c r="B833" s="209" t="str">
        <f>IF(O833="","",SUBTOTAL(3,$O$8:O833))</f>
        <v/>
      </c>
      <c r="C833" s="221"/>
      <c r="D833" s="222"/>
      <c r="E833" s="222"/>
      <c r="F833" s="222"/>
      <c r="G833" s="222"/>
      <c r="H833" s="144"/>
      <c r="I833" s="222"/>
      <c r="J833" s="122"/>
      <c r="K833" s="223" t="s">
        <v>350</v>
      </c>
      <c r="L833" s="224"/>
      <c r="M833" s="224"/>
      <c r="N833" s="224"/>
      <c r="O833" s="224"/>
      <c r="P833" s="225"/>
      <c r="Q833" s="225"/>
      <c r="R833" s="225"/>
      <c r="S833" s="225"/>
      <c r="T833" s="225"/>
      <c r="U833" s="225"/>
      <c r="V833" s="225"/>
      <c r="W833" s="226"/>
      <c r="X833" s="273"/>
      <c r="Y833" s="225"/>
      <c r="Z833" s="225"/>
      <c r="AA833" s="223"/>
      <c r="AB833" s="224"/>
      <c r="AC833" s="224">
        <f t="shared" si="36"/>
        <v>0</v>
      </c>
      <c r="AD833" s="401"/>
    </row>
    <row r="834" spans="1:30" s="214" customFormat="1" hidden="1" x14ac:dyDescent="0.2">
      <c r="A834" s="208"/>
      <c r="B834" s="209" t="str">
        <f>IF(O834="","",SUBTOTAL(3,$O$8:O834))</f>
        <v/>
      </c>
      <c r="C834" s="221"/>
      <c r="D834" s="222"/>
      <c r="E834" s="222"/>
      <c r="F834" s="222"/>
      <c r="G834" s="222"/>
      <c r="H834" s="144"/>
      <c r="I834" s="222"/>
      <c r="J834" s="122"/>
      <c r="K834" s="223" t="s">
        <v>351</v>
      </c>
      <c r="L834" s="224"/>
      <c r="M834" s="224"/>
      <c r="N834" s="224"/>
      <c r="O834" s="224"/>
      <c r="P834" s="225"/>
      <c r="Q834" s="225"/>
      <c r="R834" s="225"/>
      <c r="S834" s="225"/>
      <c r="T834" s="225"/>
      <c r="U834" s="225"/>
      <c r="V834" s="225"/>
      <c r="W834" s="226"/>
      <c r="X834" s="273"/>
      <c r="Y834" s="225"/>
      <c r="Z834" s="225"/>
      <c r="AA834" s="223"/>
      <c r="AB834" s="224"/>
      <c r="AC834" s="224">
        <f t="shared" si="36"/>
        <v>0</v>
      </c>
      <c r="AD834" s="401"/>
    </row>
    <row r="835" spans="1:30" s="214" customFormat="1" hidden="1" x14ac:dyDescent="0.2">
      <c r="A835" s="208"/>
      <c r="B835" s="209" t="str">
        <f>IF(O835="","",SUBTOTAL(3,$O$8:O835))</f>
        <v/>
      </c>
      <c r="C835" s="221"/>
      <c r="D835" s="222"/>
      <c r="E835" s="222"/>
      <c r="F835" s="222"/>
      <c r="G835" s="222"/>
      <c r="H835" s="144"/>
      <c r="I835" s="222"/>
      <c r="J835" s="122"/>
      <c r="K835" s="223" t="s">
        <v>352</v>
      </c>
      <c r="L835" s="224"/>
      <c r="M835" s="224"/>
      <c r="N835" s="224"/>
      <c r="O835" s="224"/>
      <c r="P835" s="225"/>
      <c r="Q835" s="225"/>
      <c r="R835" s="225"/>
      <c r="S835" s="225"/>
      <c r="T835" s="225"/>
      <c r="U835" s="225"/>
      <c r="V835" s="225"/>
      <c r="W835" s="226"/>
      <c r="X835" s="273"/>
      <c r="Y835" s="225"/>
      <c r="Z835" s="225"/>
      <c r="AA835" s="223"/>
      <c r="AB835" s="224"/>
      <c r="AC835" s="224">
        <f t="shared" si="36"/>
        <v>0</v>
      </c>
      <c r="AD835" s="401"/>
    </row>
    <row r="836" spans="1:30" s="214" customFormat="1" ht="25.5" hidden="1" x14ac:dyDescent="0.2">
      <c r="A836" s="208"/>
      <c r="B836" s="209" t="str">
        <f>IF(O836="","",SUBTOTAL(3,$O$8:O836))</f>
        <v/>
      </c>
      <c r="C836" s="221"/>
      <c r="D836" s="222"/>
      <c r="E836" s="222"/>
      <c r="F836" s="222"/>
      <c r="G836" s="222"/>
      <c r="H836" s="144"/>
      <c r="I836" s="222"/>
      <c r="J836" s="122"/>
      <c r="K836" s="223" t="s">
        <v>353</v>
      </c>
      <c r="L836" s="224"/>
      <c r="M836" s="224"/>
      <c r="N836" s="224"/>
      <c r="O836" s="224"/>
      <c r="P836" s="225"/>
      <c r="Q836" s="225"/>
      <c r="R836" s="225"/>
      <c r="S836" s="225"/>
      <c r="T836" s="225"/>
      <c r="U836" s="225"/>
      <c r="V836" s="225"/>
      <c r="W836" s="226"/>
      <c r="X836" s="273"/>
      <c r="Y836" s="225"/>
      <c r="Z836" s="225"/>
      <c r="AA836" s="223"/>
      <c r="AB836" s="224"/>
      <c r="AC836" s="224">
        <f t="shared" si="36"/>
        <v>0</v>
      </c>
      <c r="AD836" s="401"/>
    </row>
    <row r="837" spans="1:30" s="214" customFormat="1" ht="25.5" hidden="1" x14ac:dyDescent="0.2">
      <c r="A837" s="208"/>
      <c r="B837" s="209" t="str">
        <f>IF(O837="","",SUBTOTAL(3,$O$8:O837))</f>
        <v/>
      </c>
      <c r="C837" s="221"/>
      <c r="D837" s="222"/>
      <c r="E837" s="222"/>
      <c r="F837" s="222"/>
      <c r="G837" s="222"/>
      <c r="H837" s="144"/>
      <c r="I837" s="222"/>
      <c r="J837" s="122"/>
      <c r="K837" s="223" t="s">
        <v>354</v>
      </c>
      <c r="L837" s="224"/>
      <c r="M837" s="224"/>
      <c r="N837" s="224"/>
      <c r="O837" s="224"/>
      <c r="P837" s="225"/>
      <c r="Q837" s="225"/>
      <c r="R837" s="225"/>
      <c r="S837" s="225"/>
      <c r="T837" s="225"/>
      <c r="U837" s="225"/>
      <c r="V837" s="225"/>
      <c r="W837" s="226"/>
      <c r="X837" s="273"/>
      <c r="Y837" s="225"/>
      <c r="Z837" s="225"/>
      <c r="AA837" s="223"/>
      <c r="AB837" s="224"/>
      <c r="AC837" s="224">
        <f t="shared" si="36"/>
        <v>0</v>
      </c>
      <c r="AD837" s="401"/>
    </row>
    <row r="838" spans="1:30" s="214" customFormat="1" hidden="1" x14ac:dyDescent="0.2">
      <c r="A838" s="208"/>
      <c r="B838" s="209" t="str">
        <f>IF(O838="","",SUBTOTAL(3,$O$8:O838))</f>
        <v/>
      </c>
      <c r="C838" s="221"/>
      <c r="D838" s="222"/>
      <c r="E838" s="222"/>
      <c r="F838" s="222"/>
      <c r="G838" s="222"/>
      <c r="H838" s="144"/>
      <c r="I838" s="222"/>
      <c r="J838" s="122"/>
      <c r="K838" s="223" t="s">
        <v>355</v>
      </c>
      <c r="L838" s="224"/>
      <c r="M838" s="224"/>
      <c r="N838" s="224"/>
      <c r="O838" s="224"/>
      <c r="P838" s="225"/>
      <c r="Q838" s="225"/>
      <c r="R838" s="225"/>
      <c r="S838" s="225"/>
      <c r="T838" s="225"/>
      <c r="U838" s="225"/>
      <c r="V838" s="225"/>
      <c r="W838" s="226"/>
      <c r="X838" s="273"/>
      <c r="Y838" s="225"/>
      <c r="Z838" s="225"/>
      <c r="AA838" s="223"/>
      <c r="AB838" s="224"/>
      <c r="AC838" s="224">
        <f t="shared" si="36"/>
        <v>0</v>
      </c>
      <c r="AD838" s="401"/>
    </row>
    <row r="839" spans="1:30" s="214" customFormat="1" ht="25.5" hidden="1" x14ac:dyDescent="0.2">
      <c r="A839" s="208"/>
      <c r="B839" s="209" t="str">
        <f>IF(O839="","",SUBTOTAL(3,$O$8:O839))</f>
        <v/>
      </c>
      <c r="C839" s="227"/>
      <c r="D839" s="228"/>
      <c r="E839" s="228"/>
      <c r="F839" s="228"/>
      <c r="G839" s="228"/>
      <c r="H839" s="144"/>
      <c r="I839" s="228"/>
      <c r="J839" s="122"/>
      <c r="K839" s="229" t="s">
        <v>356</v>
      </c>
      <c r="L839" s="230"/>
      <c r="M839" s="230"/>
      <c r="N839" s="230"/>
      <c r="O839" s="230"/>
      <c r="P839" s="231"/>
      <c r="Q839" s="231"/>
      <c r="R839" s="231"/>
      <c r="S839" s="231"/>
      <c r="T839" s="231"/>
      <c r="U839" s="231"/>
      <c r="V839" s="231"/>
      <c r="W839" s="232"/>
      <c r="X839" s="274"/>
      <c r="Y839" s="231"/>
      <c r="Z839" s="231"/>
      <c r="AA839" s="229"/>
      <c r="AB839" s="230"/>
      <c r="AC839" s="230">
        <f t="shared" si="36"/>
        <v>0</v>
      </c>
      <c r="AD839" s="402"/>
    </row>
    <row r="840" spans="1:30" s="214" customFormat="1" ht="63.75" hidden="1" x14ac:dyDescent="0.2">
      <c r="A840" s="208"/>
      <c r="B840" s="209">
        <f>IF(O840="","",SUBTOTAL(3,$O$8:O840))</f>
        <v>245</v>
      </c>
      <c r="C840" s="215"/>
      <c r="D840" s="216" t="s">
        <v>14</v>
      </c>
      <c r="E840" s="216" t="s">
        <v>334</v>
      </c>
      <c r="F840" s="216"/>
      <c r="G840" s="216" t="s">
        <v>12</v>
      </c>
      <c r="H840" s="144"/>
      <c r="I840" s="216">
        <v>118</v>
      </c>
      <c r="J840" s="122"/>
      <c r="K840" s="196" t="s">
        <v>357</v>
      </c>
      <c r="L840" s="217"/>
      <c r="M840" s="217">
        <v>18500000</v>
      </c>
      <c r="N840" s="217">
        <f t="shared" ref="N840" si="37">I840*M840</f>
        <v>2183000000</v>
      </c>
      <c r="O840" s="217">
        <f>+'[2]TH lop 6'!$E$18</f>
        <v>18500000</v>
      </c>
      <c r="P840" s="218"/>
      <c r="Q840" s="218"/>
      <c r="R840" s="218"/>
      <c r="S840" s="218"/>
      <c r="T840" s="218"/>
      <c r="U840" s="218"/>
      <c r="V840" s="218">
        <v>23250000</v>
      </c>
      <c r="W840" s="219"/>
      <c r="X840" s="272"/>
      <c r="Y840" s="218">
        <v>29000000</v>
      </c>
      <c r="Z840" s="218">
        <v>27500000</v>
      </c>
      <c r="AA840" s="220" t="s">
        <v>1276</v>
      </c>
      <c r="AB840" s="217"/>
      <c r="AC840" s="217">
        <f t="shared" si="36"/>
        <v>0</v>
      </c>
      <c r="AD840" s="400" t="s">
        <v>1302</v>
      </c>
    </row>
    <row r="841" spans="1:30" s="214" customFormat="1" hidden="1" x14ac:dyDescent="0.2">
      <c r="A841" s="208"/>
      <c r="B841" s="209" t="str">
        <f>IF(O841="","",SUBTOTAL(3,$O$8:O841))</f>
        <v/>
      </c>
      <c r="C841" s="221"/>
      <c r="D841" s="222"/>
      <c r="E841" s="222"/>
      <c r="F841" s="222"/>
      <c r="G841" s="222"/>
      <c r="H841" s="144"/>
      <c r="I841" s="222"/>
      <c r="J841" s="122"/>
      <c r="K841" s="223" t="s">
        <v>358</v>
      </c>
      <c r="L841" s="224"/>
      <c r="M841" s="224"/>
      <c r="N841" s="224"/>
      <c r="O841" s="224"/>
      <c r="P841" s="225"/>
      <c r="Q841" s="225"/>
      <c r="R841" s="225"/>
      <c r="S841" s="225"/>
      <c r="T841" s="225"/>
      <c r="U841" s="225"/>
      <c r="V841" s="225"/>
      <c r="W841" s="226"/>
      <c r="X841" s="273"/>
      <c r="Y841" s="225"/>
      <c r="Z841" s="225"/>
      <c r="AA841" s="223"/>
      <c r="AB841" s="224"/>
      <c r="AC841" s="224"/>
      <c r="AD841" s="401"/>
    </row>
    <row r="842" spans="1:30" s="214" customFormat="1" hidden="1" x14ac:dyDescent="0.2">
      <c r="A842" s="208"/>
      <c r="B842" s="209" t="str">
        <f>IF(O842="","",SUBTOTAL(3,$O$8:O842))</f>
        <v/>
      </c>
      <c r="C842" s="221"/>
      <c r="D842" s="222"/>
      <c r="E842" s="222"/>
      <c r="F842" s="222"/>
      <c r="G842" s="222"/>
      <c r="H842" s="144"/>
      <c r="I842" s="222"/>
      <c r="J842" s="122"/>
      <c r="K842" s="223" t="s">
        <v>359</v>
      </c>
      <c r="L842" s="224"/>
      <c r="M842" s="224"/>
      <c r="N842" s="224"/>
      <c r="O842" s="224"/>
      <c r="P842" s="225"/>
      <c r="Q842" s="225"/>
      <c r="R842" s="225"/>
      <c r="S842" s="225"/>
      <c r="T842" s="225"/>
      <c r="U842" s="225"/>
      <c r="V842" s="225"/>
      <c r="W842" s="226"/>
      <c r="X842" s="273"/>
      <c r="Y842" s="225"/>
      <c r="Z842" s="225"/>
      <c r="AA842" s="223"/>
      <c r="AB842" s="224"/>
      <c r="AC842" s="224"/>
      <c r="AD842" s="401"/>
    </row>
    <row r="843" spans="1:30" s="214" customFormat="1" hidden="1" x14ac:dyDescent="0.2">
      <c r="A843" s="208"/>
      <c r="B843" s="209" t="str">
        <f>IF(O843="","",SUBTOTAL(3,$O$8:O843))</f>
        <v/>
      </c>
      <c r="C843" s="221"/>
      <c r="D843" s="222"/>
      <c r="E843" s="222"/>
      <c r="F843" s="222"/>
      <c r="G843" s="222"/>
      <c r="H843" s="144"/>
      <c r="I843" s="222"/>
      <c r="J843" s="122"/>
      <c r="K843" s="223" t="s">
        <v>360</v>
      </c>
      <c r="L843" s="224"/>
      <c r="M843" s="224"/>
      <c r="N843" s="224"/>
      <c r="O843" s="224"/>
      <c r="P843" s="225"/>
      <c r="Q843" s="225"/>
      <c r="R843" s="225"/>
      <c r="S843" s="225"/>
      <c r="T843" s="225"/>
      <c r="U843" s="225"/>
      <c r="V843" s="225"/>
      <c r="W843" s="226"/>
      <c r="X843" s="273"/>
      <c r="Y843" s="225"/>
      <c r="Z843" s="225"/>
      <c r="AA843" s="223"/>
      <c r="AB843" s="224"/>
      <c r="AC843" s="224"/>
      <c r="AD843" s="401"/>
    </row>
    <row r="844" spans="1:30" s="214" customFormat="1" hidden="1" x14ac:dyDescent="0.2">
      <c r="A844" s="208"/>
      <c r="B844" s="209" t="str">
        <f>IF(O844="","",SUBTOTAL(3,$O$8:O844))</f>
        <v/>
      </c>
      <c r="C844" s="221"/>
      <c r="D844" s="222"/>
      <c r="E844" s="222"/>
      <c r="F844" s="222"/>
      <c r="G844" s="222"/>
      <c r="H844" s="144"/>
      <c r="I844" s="222"/>
      <c r="J844" s="122"/>
      <c r="K844" s="223" t="s">
        <v>361</v>
      </c>
      <c r="L844" s="224"/>
      <c r="M844" s="224"/>
      <c r="N844" s="224"/>
      <c r="O844" s="224"/>
      <c r="P844" s="225"/>
      <c r="Q844" s="225"/>
      <c r="R844" s="225"/>
      <c r="S844" s="225"/>
      <c r="T844" s="225"/>
      <c r="U844" s="225"/>
      <c r="V844" s="225"/>
      <c r="W844" s="226"/>
      <c r="X844" s="273"/>
      <c r="Y844" s="225"/>
      <c r="Z844" s="225"/>
      <c r="AA844" s="223"/>
      <c r="AB844" s="224"/>
      <c r="AC844" s="224"/>
      <c r="AD844" s="401"/>
    </row>
    <row r="845" spans="1:30" s="214" customFormat="1" hidden="1" x14ac:dyDescent="0.2">
      <c r="A845" s="208"/>
      <c r="B845" s="209" t="str">
        <f>IF(O845="","",SUBTOTAL(3,$O$8:O845))</f>
        <v/>
      </c>
      <c r="C845" s="227"/>
      <c r="D845" s="228"/>
      <c r="E845" s="228"/>
      <c r="F845" s="228"/>
      <c r="G845" s="228"/>
      <c r="H845" s="144"/>
      <c r="I845" s="228"/>
      <c r="J845" s="122"/>
      <c r="K845" s="229" t="s">
        <v>362</v>
      </c>
      <c r="L845" s="230"/>
      <c r="M845" s="230"/>
      <c r="N845" s="230"/>
      <c r="O845" s="230"/>
      <c r="P845" s="231"/>
      <c r="Q845" s="231"/>
      <c r="R845" s="231"/>
      <c r="S845" s="231"/>
      <c r="T845" s="231"/>
      <c r="U845" s="231"/>
      <c r="V845" s="231"/>
      <c r="W845" s="232"/>
      <c r="X845" s="274"/>
      <c r="Y845" s="231"/>
      <c r="Z845" s="231"/>
      <c r="AA845" s="229"/>
      <c r="AB845" s="230"/>
      <c r="AC845" s="230"/>
      <c r="AD845" s="402"/>
    </row>
    <row r="846" spans="1:30" s="214" customFormat="1" ht="63.75" hidden="1" x14ac:dyDescent="0.2">
      <c r="A846" s="208"/>
      <c r="B846" s="209">
        <f>IF(O846="","",SUBTOTAL(3,$O$8:O846))</f>
        <v>246</v>
      </c>
      <c r="C846" s="215"/>
      <c r="D846" s="216" t="s">
        <v>15</v>
      </c>
      <c r="E846" s="216" t="s">
        <v>334</v>
      </c>
      <c r="F846" s="216" t="s">
        <v>334</v>
      </c>
      <c r="G846" s="216" t="s">
        <v>4</v>
      </c>
      <c r="H846" s="144"/>
      <c r="I846" s="216">
        <v>96</v>
      </c>
      <c r="J846" s="122"/>
      <c r="K846" s="196" t="s">
        <v>363</v>
      </c>
      <c r="L846" s="217"/>
      <c r="M846" s="217">
        <v>12000000</v>
      </c>
      <c r="N846" s="217">
        <f t="shared" ref="N846:N847" si="38">I846*M846</f>
        <v>1152000000</v>
      </c>
      <c r="O846" s="217">
        <v>12000000</v>
      </c>
      <c r="P846" s="218"/>
      <c r="Q846" s="218"/>
      <c r="R846" s="218"/>
      <c r="S846" s="218"/>
      <c r="T846" s="218"/>
      <c r="U846" s="218"/>
      <c r="V846" s="218"/>
      <c r="W846" s="219"/>
      <c r="X846" s="272"/>
      <c r="Y846" s="218">
        <v>22000000</v>
      </c>
      <c r="Z846" s="218">
        <v>18725000</v>
      </c>
      <c r="AA846" s="220" t="s">
        <v>1277</v>
      </c>
      <c r="AB846" s="217"/>
      <c r="AC846" s="217">
        <f>AB846*I846</f>
        <v>0</v>
      </c>
      <c r="AD846" s="400" t="s">
        <v>1302</v>
      </c>
    </row>
    <row r="847" spans="1:30" s="214" customFormat="1" hidden="1" x14ac:dyDescent="0.2">
      <c r="A847" s="208"/>
      <c r="B847" s="209" t="str">
        <f>IF(O847="","",SUBTOTAL(3,$O$8:O847))</f>
        <v/>
      </c>
      <c r="C847" s="221"/>
      <c r="D847" s="222"/>
      <c r="E847" s="222"/>
      <c r="F847" s="222"/>
      <c r="G847" s="222"/>
      <c r="H847" s="144"/>
      <c r="I847" s="222"/>
      <c r="J847" s="122"/>
      <c r="K847" s="223" t="s">
        <v>364</v>
      </c>
      <c r="L847" s="224"/>
      <c r="M847" s="224"/>
      <c r="N847" s="224">
        <f t="shared" si="38"/>
        <v>0</v>
      </c>
      <c r="O847" s="224"/>
      <c r="P847" s="225"/>
      <c r="Q847" s="225"/>
      <c r="R847" s="225"/>
      <c r="S847" s="225"/>
      <c r="T847" s="225"/>
      <c r="U847" s="225"/>
      <c r="V847" s="225"/>
      <c r="W847" s="226"/>
      <c r="X847" s="273"/>
      <c r="Y847" s="225"/>
      <c r="Z847" s="225"/>
      <c r="AA847" s="223"/>
      <c r="AB847" s="224"/>
      <c r="AC847" s="224">
        <f>AB847*I847</f>
        <v>0</v>
      </c>
      <c r="AD847" s="401"/>
    </row>
    <row r="848" spans="1:30" s="214" customFormat="1" hidden="1" x14ac:dyDescent="0.2">
      <c r="A848" s="208"/>
      <c r="B848" s="209" t="str">
        <f>IF(O848="","",SUBTOTAL(3,$O$8:O848))</f>
        <v/>
      </c>
      <c r="C848" s="221"/>
      <c r="D848" s="222"/>
      <c r="E848" s="222"/>
      <c r="F848" s="222"/>
      <c r="G848" s="222"/>
      <c r="H848" s="144"/>
      <c r="I848" s="222"/>
      <c r="J848" s="122"/>
      <c r="K848" s="223" t="s">
        <v>365</v>
      </c>
      <c r="L848" s="224"/>
      <c r="M848" s="224"/>
      <c r="N848" s="224"/>
      <c r="O848" s="224"/>
      <c r="P848" s="225"/>
      <c r="Q848" s="225"/>
      <c r="R848" s="225"/>
      <c r="S848" s="225"/>
      <c r="T848" s="225"/>
      <c r="U848" s="225"/>
      <c r="V848" s="225"/>
      <c r="W848" s="226"/>
      <c r="X848" s="273"/>
      <c r="Y848" s="225"/>
      <c r="Z848" s="225"/>
      <c r="AA848" s="223"/>
      <c r="AB848" s="224"/>
      <c r="AC848" s="224"/>
      <c r="AD848" s="401"/>
    </row>
    <row r="849" spans="1:30" s="214" customFormat="1" hidden="1" x14ac:dyDescent="0.2">
      <c r="A849" s="208"/>
      <c r="B849" s="209" t="str">
        <f>IF(O849="","",SUBTOTAL(3,$O$8:O849))</f>
        <v/>
      </c>
      <c r="C849" s="227"/>
      <c r="D849" s="228"/>
      <c r="E849" s="228"/>
      <c r="F849" s="228"/>
      <c r="G849" s="228"/>
      <c r="H849" s="144"/>
      <c r="I849" s="228"/>
      <c r="J849" s="122"/>
      <c r="K849" s="229" t="s">
        <v>366</v>
      </c>
      <c r="L849" s="230"/>
      <c r="M849" s="230"/>
      <c r="N849" s="230"/>
      <c r="O849" s="230"/>
      <c r="P849" s="231"/>
      <c r="Q849" s="231"/>
      <c r="R849" s="231"/>
      <c r="S849" s="231"/>
      <c r="T849" s="231"/>
      <c r="U849" s="231"/>
      <c r="V849" s="231"/>
      <c r="W849" s="232"/>
      <c r="X849" s="274"/>
      <c r="Y849" s="231"/>
      <c r="Z849" s="231"/>
      <c r="AA849" s="229"/>
      <c r="AB849" s="230"/>
      <c r="AC849" s="230"/>
      <c r="AD849" s="402"/>
    </row>
    <row r="850" spans="1:30" s="214" customFormat="1" ht="76.5" hidden="1" x14ac:dyDescent="0.2">
      <c r="A850" s="208"/>
      <c r="B850" s="209">
        <f>IF(O850="","",SUBTOTAL(3,$O$8:O850))</f>
        <v>247</v>
      </c>
      <c r="C850" s="215"/>
      <c r="D850" s="216" t="s">
        <v>16</v>
      </c>
      <c r="E850" s="216" t="s">
        <v>334</v>
      </c>
      <c r="F850" s="216"/>
      <c r="G850" s="216" t="s">
        <v>4</v>
      </c>
      <c r="H850" s="144"/>
      <c r="I850" s="216">
        <v>86</v>
      </c>
      <c r="J850" s="122"/>
      <c r="K850" s="196" t="s">
        <v>956</v>
      </c>
      <c r="L850" s="217"/>
      <c r="M850" s="217">
        <v>9000000</v>
      </c>
      <c r="N850" s="217">
        <f t="shared" ref="N850" si="39">I850*M850</f>
        <v>774000000</v>
      </c>
      <c r="O850" s="217">
        <f>+'[2]TH lop 6'!$E$20</f>
        <v>9000000</v>
      </c>
      <c r="P850" s="218"/>
      <c r="Q850" s="218"/>
      <c r="R850" s="218"/>
      <c r="S850" s="218"/>
      <c r="T850" s="218"/>
      <c r="U850" s="218"/>
      <c r="V850" s="218">
        <v>3650000</v>
      </c>
      <c r="W850" s="219"/>
      <c r="X850" s="272"/>
      <c r="Y850" s="218">
        <v>3500000</v>
      </c>
      <c r="Z850" s="218">
        <v>6500000</v>
      </c>
      <c r="AA850" s="220" t="s">
        <v>1278</v>
      </c>
      <c r="AB850" s="217"/>
      <c r="AC850" s="217">
        <f>AB850*I850</f>
        <v>0</v>
      </c>
      <c r="AD850" s="400" t="s">
        <v>1302</v>
      </c>
    </row>
    <row r="851" spans="1:30" s="214" customFormat="1" hidden="1" x14ac:dyDescent="0.2">
      <c r="A851" s="208"/>
      <c r="B851" s="209" t="str">
        <f>IF(O851="","",SUBTOTAL(3,$O$8:O851))</f>
        <v/>
      </c>
      <c r="C851" s="221"/>
      <c r="D851" s="222"/>
      <c r="E851" s="222"/>
      <c r="F851" s="222"/>
      <c r="G851" s="222"/>
      <c r="H851" s="144"/>
      <c r="I851" s="222"/>
      <c r="J851" s="122"/>
      <c r="K851" s="223" t="s">
        <v>368</v>
      </c>
      <c r="L851" s="224"/>
      <c r="M851" s="224"/>
      <c r="N851" s="224"/>
      <c r="O851" s="224"/>
      <c r="P851" s="225"/>
      <c r="Q851" s="225"/>
      <c r="R851" s="225"/>
      <c r="S851" s="225"/>
      <c r="T851" s="225"/>
      <c r="U851" s="225"/>
      <c r="V851" s="225">
        <v>4290000</v>
      </c>
      <c r="W851" s="226"/>
      <c r="X851" s="273"/>
      <c r="Y851" s="225"/>
      <c r="Z851" s="225"/>
      <c r="AA851" s="223"/>
      <c r="AB851" s="224"/>
      <c r="AC851" s="224"/>
      <c r="AD851" s="401"/>
    </row>
    <row r="852" spans="1:30" s="214" customFormat="1" hidden="1" x14ac:dyDescent="0.2">
      <c r="A852" s="208"/>
      <c r="B852" s="209" t="str">
        <f>IF(O852="","",SUBTOTAL(3,$O$8:O852))</f>
        <v/>
      </c>
      <c r="C852" s="221"/>
      <c r="D852" s="222"/>
      <c r="E852" s="222"/>
      <c r="F852" s="222"/>
      <c r="G852" s="222"/>
      <c r="H852" s="144"/>
      <c r="I852" s="222"/>
      <c r="J852" s="122"/>
      <c r="K852" s="223" t="s">
        <v>369</v>
      </c>
      <c r="L852" s="224"/>
      <c r="M852" s="224"/>
      <c r="N852" s="224"/>
      <c r="O852" s="224"/>
      <c r="P852" s="225"/>
      <c r="Q852" s="225"/>
      <c r="R852" s="225"/>
      <c r="S852" s="225"/>
      <c r="T852" s="225"/>
      <c r="U852" s="225"/>
      <c r="V852" s="225"/>
      <c r="W852" s="226"/>
      <c r="X852" s="273"/>
      <c r="Y852" s="225"/>
      <c r="Z852" s="225"/>
      <c r="AA852" s="223"/>
      <c r="AB852" s="224"/>
      <c r="AC852" s="224"/>
      <c r="AD852" s="401"/>
    </row>
    <row r="853" spans="1:30" s="214" customFormat="1" hidden="1" x14ac:dyDescent="0.2">
      <c r="A853" s="208"/>
      <c r="B853" s="209" t="str">
        <f>IF(O853="","",SUBTOTAL(3,$O$8:O853))</f>
        <v/>
      </c>
      <c r="C853" s="221"/>
      <c r="D853" s="222"/>
      <c r="E853" s="222"/>
      <c r="F853" s="222"/>
      <c r="G853" s="222"/>
      <c r="H853" s="144"/>
      <c r="I853" s="222"/>
      <c r="J853" s="122"/>
      <c r="K853" s="223" t="s">
        <v>370</v>
      </c>
      <c r="L853" s="224"/>
      <c r="M853" s="224"/>
      <c r="N853" s="224"/>
      <c r="O853" s="224"/>
      <c r="P853" s="225"/>
      <c r="Q853" s="225"/>
      <c r="R853" s="225"/>
      <c r="S853" s="225"/>
      <c r="T853" s="225"/>
      <c r="U853" s="225"/>
      <c r="V853" s="225"/>
      <c r="W853" s="226"/>
      <c r="X853" s="273"/>
      <c r="Y853" s="225"/>
      <c r="Z853" s="225"/>
      <c r="AA853" s="223"/>
      <c r="AB853" s="224"/>
      <c r="AC853" s="224"/>
      <c r="AD853" s="401"/>
    </row>
    <row r="854" spans="1:30" s="214" customFormat="1" hidden="1" x14ac:dyDescent="0.2">
      <c r="A854" s="208"/>
      <c r="B854" s="209" t="str">
        <f>IF(O854="","",SUBTOTAL(3,$O$8:O854))</f>
        <v/>
      </c>
      <c r="C854" s="221"/>
      <c r="D854" s="222"/>
      <c r="E854" s="222"/>
      <c r="F854" s="222"/>
      <c r="G854" s="222"/>
      <c r="H854" s="144"/>
      <c r="I854" s="222"/>
      <c r="J854" s="122"/>
      <c r="K854" s="223" t="s">
        <v>371</v>
      </c>
      <c r="L854" s="224"/>
      <c r="M854" s="224"/>
      <c r="N854" s="224"/>
      <c r="O854" s="224"/>
      <c r="P854" s="225"/>
      <c r="Q854" s="225"/>
      <c r="R854" s="225"/>
      <c r="S854" s="225"/>
      <c r="T854" s="225"/>
      <c r="U854" s="225"/>
      <c r="V854" s="225"/>
      <c r="W854" s="226"/>
      <c r="X854" s="273"/>
      <c r="Y854" s="225"/>
      <c r="Z854" s="225"/>
      <c r="AA854" s="223"/>
      <c r="AB854" s="224"/>
      <c r="AC854" s="224"/>
      <c r="AD854" s="401"/>
    </row>
    <row r="855" spans="1:30" s="214" customFormat="1" hidden="1" x14ac:dyDescent="0.2">
      <c r="A855" s="208"/>
      <c r="B855" s="209" t="str">
        <f>IF(O855="","",SUBTOTAL(3,$O$8:O855))</f>
        <v/>
      </c>
      <c r="C855" s="221"/>
      <c r="D855" s="222"/>
      <c r="E855" s="222"/>
      <c r="F855" s="222"/>
      <c r="G855" s="222"/>
      <c r="H855" s="144"/>
      <c r="I855" s="222"/>
      <c r="J855" s="122"/>
      <c r="K855" s="223" t="s">
        <v>372</v>
      </c>
      <c r="L855" s="224"/>
      <c r="M855" s="224"/>
      <c r="N855" s="224"/>
      <c r="O855" s="224"/>
      <c r="P855" s="225"/>
      <c r="Q855" s="225"/>
      <c r="R855" s="225"/>
      <c r="S855" s="225"/>
      <c r="T855" s="225"/>
      <c r="U855" s="225"/>
      <c r="V855" s="225"/>
      <c r="W855" s="226"/>
      <c r="X855" s="273"/>
      <c r="Y855" s="225"/>
      <c r="Z855" s="225"/>
      <c r="AA855" s="223"/>
      <c r="AB855" s="224"/>
      <c r="AC855" s="224"/>
      <c r="AD855" s="401"/>
    </row>
    <row r="856" spans="1:30" s="214" customFormat="1" hidden="1" x14ac:dyDescent="0.2">
      <c r="A856" s="208"/>
      <c r="B856" s="209" t="str">
        <f>IF(O856="","",SUBTOTAL(3,$O$8:O856))</f>
        <v/>
      </c>
      <c r="C856" s="221"/>
      <c r="D856" s="222"/>
      <c r="E856" s="222"/>
      <c r="F856" s="222"/>
      <c r="G856" s="222"/>
      <c r="H856" s="144"/>
      <c r="I856" s="222"/>
      <c r="J856" s="122"/>
      <c r="K856" s="223" t="s">
        <v>373</v>
      </c>
      <c r="L856" s="224"/>
      <c r="M856" s="224"/>
      <c r="N856" s="224"/>
      <c r="O856" s="224"/>
      <c r="P856" s="225"/>
      <c r="Q856" s="225"/>
      <c r="R856" s="225"/>
      <c r="S856" s="225"/>
      <c r="T856" s="225"/>
      <c r="U856" s="225"/>
      <c r="V856" s="225"/>
      <c r="W856" s="226"/>
      <c r="X856" s="273"/>
      <c r="Y856" s="225"/>
      <c r="Z856" s="225"/>
      <c r="AA856" s="223"/>
      <c r="AB856" s="224"/>
      <c r="AC856" s="224"/>
      <c r="AD856" s="401"/>
    </row>
    <row r="857" spans="1:30" s="214" customFormat="1" hidden="1" x14ac:dyDescent="0.2">
      <c r="A857" s="208"/>
      <c r="B857" s="209" t="str">
        <f>IF(O857="","",SUBTOTAL(3,$O$8:O857))</f>
        <v/>
      </c>
      <c r="C857" s="221"/>
      <c r="D857" s="222"/>
      <c r="E857" s="222"/>
      <c r="F857" s="222"/>
      <c r="G857" s="222"/>
      <c r="H857" s="144"/>
      <c r="I857" s="222"/>
      <c r="J857" s="122"/>
      <c r="K857" s="223" t="s">
        <v>374</v>
      </c>
      <c r="L857" s="224"/>
      <c r="M857" s="224"/>
      <c r="N857" s="224"/>
      <c r="O857" s="224"/>
      <c r="P857" s="225"/>
      <c r="Q857" s="225"/>
      <c r="R857" s="225"/>
      <c r="S857" s="225"/>
      <c r="T857" s="225"/>
      <c r="U857" s="225"/>
      <c r="V857" s="225"/>
      <c r="W857" s="226"/>
      <c r="X857" s="273"/>
      <c r="Y857" s="225"/>
      <c r="Z857" s="225"/>
      <c r="AA857" s="223"/>
      <c r="AB857" s="224"/>
      <c r="AC857" s="224"/>
      <c r="AD857" s="401"/>
    </row>
    <row r="858" spans="1:30" s="214" customFormat="1" hidden="1" x14ac:dyDescent="0.2">
      <c r="A858" s="208"/>
      <c r="B858" s="209" t="str">
        <f>IF(O858="","",SUBTOTAL(3,$O$8:O858))</f>
        <v/>
      </c>
      <c r="C858" s="227"/>
      <c r="D858" s="228"/>
      <c r="E858" s="228"/>
      <c r="F858" s="228"/>
      <c r="G858" s="228"/>
      <c r="H858" s="144"/>
      <c r="I858" s="228"/>
      <c r="J858" s="122"/>
      <c r="K858" s="229" t="s">
        <v>375</v>
      </c>
      <c r="L858" s="230"/>
      <c r="M858" s="230"/>
      <c r="N858" s="230"/>
      <c r="O858" s="230"/>
      <c r="P858" s="231"/>
      <c r="Q858" s="231"/>
      <c r="R858" s="231"/>
      <c r="S858" s="231"/>
      <c r="T858" s="231"/>
      <c r="U858" s="231"/>
      <c r="V858" s="231"/>
      <c r="W858" s="232"/>
      <c r="X858" s="274"/>
      <c r="Y858" s="231"/>
      <c r="Z858" s="231"/>
      <c r="AA858" s="229"/>
      <c r="AB858" s="230"/>
      <c r="AC858" s="230"/>
      <c r="AD858" s="402"/>
    </row>
    <row r="859" spans="1:30" s="214" customFormat="1" ht="76.5" hidden="1" x14ac:dyDescent="0.2">
      <c r="A859" s="208"/>
      <c r="B859" s="209">
        <f>IF(O859="","",SUBTOTAL(3,$O$8:O859))</f>
        <v>248</v>
      </c>
      <c r="C859" s="215"/>
      <c r="D859" s="216" t="s">
        <v>17</v>
      </c>
      <c r="E859" s="216" t="s">
        <v>334</v>
      </c>
      <c r="F859" s="216" t="s">
        <v>334</v>
      </c>
      <c r="G859" s="216" t="s">
        <v>4</v>
      </c>
      <c r="H859" s="144"/>
      <c r="I859" s="216">
        <v>152</v>
      </c>
      <c r="J859" s="122"/>
      <c r="K859" s="196" t="s">
        <v>377</v>
      </c>
      <c r="L859" s="217"/>
      <c r="M859" s="217">
        <v>4384800</v>
      </c>
      <c r="N859" s="217">
        <f t="shared" ref="N859" si="40">I859*M859</f>
        <v>666489600</v>
      </c>
      <c r="O859" s="217">
        <f>+'[2]TH lop 6'!$E$21</f>
        <v>4384800</v>
      </c>
      <c r="P859" s="218"/>
      <c r="Q859" s="218"/>
      <c r="R859" s="218"/>
      <c r="S859" s="218"/>
      <c r="T859" s="218"/>
      <c r="U859" s="218"/>
      <c r="V859" s="218"/>
      <c r="W859" s="219"/>
      <c r="X859" s="272"/>
      <c r="Y859" s="218">
        <v>1210000</v>
      </c>
      <c r="Z859" s="218">
        <v>520000</v>
      </c>
      <c r="AA859" s="220" t="s">
        <v>1329</v>
      </c>
      <c r="AB859" s="217"/>
      <c r="AC859" s="217">
        <f>AB859*I859</f>
        <v>0</v>
      </c>
      <c r="AD859" s="196" t="s">
        <v>1302</v>
      </c>
    </row>
    <row r="860" spans="1:30" s="214" customFormat="1" hidden="1" x14ac:dyDescent="0.2">
      <c r="A860" s="208"/>
      <c r="B860" s="209" t="str">
        <f>IF(O860="","",SUBTOTAL(3,$O$8:O860))</f>
        <v/>
      </c>
      <c r="C860" s="221"/>
      <c r="D860" s="222"/>
      <c r="E860" s="222"/>
      <c r="F860" s="222"/>
      <c r="G860" s="222"/>
      <c r="H860" s="144"/>
      <c r="I860" s="222"/>
      <c r="J860" s="122"/>
      <c r="K860" s="223" t="s">
        <v>378</v>
      </c>
      <c r="L860" s="224"/>
      <c r="M860" s="224"/>
      <c r="N860" s="224"/>
      <c r="O860" s="224"/>
      <c r="P860" s="225"/>
      <c r="Q860" s="225"/>
      <c r="R860" s="225"/>
      <c r="S860" s="225"/>
      <c r="T860" s="225"/>
      <c r="U860" s="225"/>
      <c r="V860" s="225"/>
      <c r="W860" s="226"/>
      <c r="X860" s="273"/>
      <c r="Y860" s="225"/>
      <c r="Z860" s="225"/>
      <c r="AA860" s="233"/>
      <c r="AB860" s="224"/>
      <c r="AC860" s="224">
        <f>AB860*I860</f>
        <v>0</v>
      </c>
      <c r="AD860" s="223"/>
    </row>
    <row r="861" spans="1:30" s="214" customFormat="1" hidden="1" x14ac:dyDescent="0.2">
      <c r="A861" s="208"/>
      <c r="B861" s="209" t="str">
        <f>IF(O861="","",SUBTOTAL(3,$O$8:O861))</f>
        <v/>
      </c>
      <c r="C861" s="221"/>
      <c r="D861" s="222"/>
      <c r="E861" s="222"/>
      <c r="F861" s="222"/>
      <c r="G861" s="222"/>
      <c r="H861" s="144"/>
      <c r="I861" s="222"/>
      <c r="J861" s="122"/>
      <c r="K861" s="223" t="s">
        <v>379</v>
      </c>
      <c r="L861" s="224"/>
      <c r="M861" s="224"/>
      <c r="N861" s="224"/>
      <c r="O861" s="224"/>
      <c r="P861" s="225"/>
      <c r="Q861" s="225"/>
      <c r="R861" s="225"/>
      <c r="S861" s="225"/>
      <c r="T861" s="225"/>
      <c r="U861" s="225"/>
      <c r="V861" s="225"/>
      <c r="W861" s="226"/>
      <c r="X861" s="273"/>
      <c r="Y861" s="225"/>
      <c r="Z861" s="225"/>
      <c r="AA861" s="233"/>
      <c r="AB861" s="224"/>
      <c r="AC861" s="224"/>
      <c r="AD861" s="223"/>
    </row>
    <row r="862" spans="1:30" s="214" customFormat="1" hidden="1" x14ac:dyDescent="0.2">
      <c r="A862" s="208"/>
      <c r="B862" s="209" t="str">
        <f>IF(O862="","",SUBTOTAL(3,$O$8:O862))</f>
        <v/>
      </c>
      <c r="C862" s="221"/>
      <c r="D862" s="222"/>
      <c r="E862" s="222"/>
      <c r="F862" s="222"/>
      <c r="G862" s="222"/>
      <c r="H862" s="144"/>
      <c r="I862" s="222"/>
      <c r="J862" s="122"/>
      <c r="K862" s="223" t="s">
        <v>380</v>
      </c>
      <c r="L862" s="224"/>
      <c r="M862" s="224"/>
      <c r="N862" s="224"/>
      <c r="O862" s="224"/>
      <c r="P862" s="225"/>
      <c r="Q862" s="225"/>
      <c r="R862" s="225"/>
      <c r="S862" s="225"/>
      <c r="T862" s="225"/>
      <c r="U862" s="225"/>
      <c r="V862" s="225"/>
      <c r="W862" s="226"/>
      <c r="X862" s="273"/>
      <c r="Y862" s="225"/>
      <c r="Z862" s="225"/>
      <c r="AA862" s="233"/>
      <c r="AB862" s="224"/>
      <c r="AC862" s="224"/>
      <c r="AD862" s="223"/>
    </row>
    <row r="863" spans="1:30" s="214" customFormat="1" hidden="1" x14ac:dyDescent="0.2">
      <c r="A863" s="208"/>
      <c r="B863" s="209" t="str">
        <f>IF(O863="","",SUBTOTAL(3,$O$8:O863))</f>
        <v/>
      </c>
      <c r="C863" s="227"/>
      <c r="D863" s="228"/>
      <c r="E863" s="228"/>
      <c r="F863" s="228"/>
      <c r="G863" s="228"/>
      <c r="H863" s="144"/>
      <c r="I863" s="228"/>
      <c r="J863" s="122"/>
      <c r="K863" s="229" t="s">
        <v>381</v>
      </c>
      <c r="L863" s="230"/>
      <c r="M863" s="230"/>
      <c r="N863" s="230"/>
      <c r="O863" s="230"/>
      <c r="P863" s="231"/>
      <c r="Q863" s="231"/>
      <c r="R863" s="231"/>
      <c r="S863" s="231"/>
      <c r="T863" s="231"/>
      <c r="U863" s="231"/>
      <c r="V863" s="231"/>
      <c r="W863" s="232"/>
      <c r="X863" s="274"/>
      <c r="Y863" s="231"/>
      <c r="Z863" s="231"/>
      <c r="AA863" s="234"/>
      <c r="AB863" s="230"/>
      <c r="AC863" s="230"/>
      <c r="AD863" s="229"/>
    </row>
    <row r="864" spans="1:30" s="214" customFormat="1" ht="25.5" hidden="1" x14ac:dyDescent="0.2">
      <c r="A864" s="208"/>
      <c r="B864" s="209">
        <f>IF(O864="","",SUBTOTAL(3,$O$8:O864))</f>
        <v>249</v>
      </c>
      <c r="C864" s="215"/>
      <c r="D864" s="216" t="s">
        <v>18</v>
      </c>
      <c r="E864" s="216"/>
      <c r="F864" s="216" t="s">
        <v>334</v>
      </c>
      <c r="G864" s="216" t="s">
        <v>19</v>
      </c>
      <c r="H864" s="144"/>
      <c r="I864" s="216">
        <v>153</v>
      </c>
      <c r="J864" s="122"/>
      <c r="K864" s="196" t="s">
        <v>382</v>
      </c>
      <c r="L864" s="217"/>
      <c r="M864" s="217">
        <v>937439.99999999988</v>
      </c>
      <c r="N864" s="217">
        <f t="shared" ref="N864" si="41">I864*M864</f>
        <v>143428319.99999997</v>
      </c>
      <c r="O864" s="217">
        <f>+'[2]TH lop 6'!$E$22</f>
        <v>937439.99999999988</v>
      </c>
      <c r="P864" s="218"/>
      <c r="Q864" s="218"/>
      <c r="R864" s="218"/>
      <c r="S864" s="218"/>
      <c r="T864" s="218"/>
      <c r="U864" s="218"/>
      <c r="V864" s="218"/>
      <c r="W864" s="219"/>
      <c r="X864" s="272"/>
      <c r="Y864" s="218">
        <v>1870000</v>
      </c>
      <c r="Z864" s="218">
        <v>520000</v>
      </c>
      <c r="AA864" s="415" t="s">
        <v>1288</v>
      </c>
      <c r="AB864" s="217"/>
      <c r="AC864" s="217">
        <f>AB864*I864</f>
        <v>0</v>
      </c>
      <c r="AD864" s="196" t="s">
        <v>1302</v>
      </c>
    </row>
    <row r="865" spans="1:30" s="214" customFormat="1" hidden="1" x14ac:dyDescent="0.2">
      <c r="A865" s="208"/>
      <c r="B865" s="209" t="str">
        <f>IF(O865="","",SUBTOTAL(3,$O$8:O865))</f>
        <v/>
      </c>
      <c r="C865" s="221"/>
      <c r="D865" s="222"/>
      <c r="E865" s="222"/>
      <c r="F865" s="222"/>
      <c r="G865" s="222"/>
      <c r="H865" s="144"/>
      <c r="I865" s="222"/>
      <c r="J865" s="122"/>
      <c r="K865" s="223" t="s">
        <v>383</v>
      </c>
      <c r="L865" s="224"/>
      <c r="M865" s="224"/>
      <c r="N865" s="224"/>
      <c r="O865" s="224"/>
      <c r="P865" s="225"/>
      <c r="Q865" s="225"/>
      <c r="R865" s="225"/>
      <c r="S865" s="225"/>
      <c r="T865" s="225"/>
      <c r="U865" s="225"/>
      <c r="V865" s="225"/>
      <c r="W865" s="226"/>
      <c r="X865" s="273"/>
      <c r="Y865" s="225"/>
      <c r="Z865" s="225"/>
      <c r="AA865" s="416"/>
      <c r="AB865" s="224"/>
      <c r="AC865" s="224"/>
      <c r="AD865" s="223"/>
    </row>
    <row r="866" spans="1:30" s="214" customFormat="1" hidden="1" x14ac:dyDescent="0.2">
      <c r="A866" s="208"/>
      <c r="B866" s="209" t="str">
        <f>IF(O866="","",SUBTOTAL(3,$O$8:O866))</f>
        <v/>
      </c>
      <c r="C866" s="221"/>
      <c r="D866" s="222"/>
      <c r="E866" s="222"/>
      <c r="F866" s="222"/>
      <c r="G866" s="222"/>
      <c r="H866" s="144"/>
      <c r="I866" s="222"/>
      <c r="J866" s="122"/>
      <c r="K866" s="223" t="s">
        <v>384</v>
      </c>
      <c r="L866" s="224"/>
      <c r="M866" s="224"/>
      <c r="N866" s="224"/>
      <c r="O866" s="224"/>
      <c r="P866" s="225"/>
      <c r="Q866" s="225"/>
      <c r="R866" s="225"/>
      <c r="S866" s="225"/>
      <c r="T866" s="225"/>
      <c r="U866" s="225"/>
      <c r="V866" s="225"/>
      <c r="W866" s="226"/>
      <c r="X866" s="273"/>
      <c r="Y866" s="225"/>
      <c r="Z866" s="225"/>
      <c r="AA866" s="416"/>
      <c r="AB866" s="224"/>
      <c r="AC866" s="224"/>
      <c r="AD866" s="223"/>
    </row>
    <row r="867" spans="1:30" s="214" customFormat="1" hidden="1" x14ac:dyDescent="0.2">
      <c r="A867" s="208"/>
      <c r="B867" s="209" t="str">
        <f>IF(O867="","",SUBTOTAL(3,$O$8:O867))</f>
        <v/>
      </c>
      <c r="C867" s="221"/>
      <c r="D867" s="222"/>
      <c r="E867" s="222"/>
      <c r="F867" s="222"/>
      <c r="G867" s="222"/>
      <c r="H867" s="144"/>
      <c r="I867" s="222"/>
      <c r="J867" s="122"/>
      <c r="K867" s="223" t="s">
        <v>385</v>
      </c>
      <c r="L867" s="224"/>
      <c r="M867" s="224"/>
      <c r="N867" s="224"/>
      <c r="O867" s="224"/>
      <c r="P867" s="225"/>
      <c r="Q867" s="225"/>
      <c r="R867" s="225"/>
      <c r="S867" s="225"/>
      <c r="T867" s="225"/>
      <c r="U867" s="225"/>
      <c r="V867" s="225"/>
      <c r="W867" s="226"/>
      <c r="X867" s="273"/>
      <c r="Y867" s="225"/>
      <c r="Z867" s="225"/>
      <c r="AA867" s="416"/>
      <c r="AB867" s="224"/>
      <c r="AC867" s="224"/>
      <c r="AD867" s="223"/>
    </row>
    <row r="868" spans="1:30" s="214" customFormat="1" hidden="1" x14ac:dyDescent="0.2">
      <c r="A868" s="208"/>
      <c r="B868" s="209" t="str">
        <f>IF(O868="","",SUBTOTAL(3,$O$8:O868))</f>
        <v/>
      </c>
      <c r="C868" s="227"/>
      <c r="D868" s="228"/>
      <c r="E868" s="228"/>
      <c r="F868" s="228"/>
      <c r="G868" s="228"/>
      <c r="H868" s="144"/>
      <c r="I868" s="228"/>
      <c r="J868" s="122"/>
      <c r="K868" s="229" t="s">
        <v>386</v>
      </c>
      <c r="L868" s="230"/>
      <c r="M868" s="230"/>
      <c r="N868" s="230"/>
      <c r="O868" s="230"/>
      <c r="P868" s="231"/>
      <c r="Q868" s="231"/>
      <c r="R868" s="231"/>
      <c r="S868" s="231"/>
      <c r="T868" s="231"/>
      <c r="U868" s="231"/>
      <c r="V868" s="231"/>
      <c r="W868" s="232"/>
      <c r="X868" s="274"/>
      <c r="Y868" s="231"/>
      <c r="Z868" s="231"/>
      <c r="AA868" s="417"/>
      <c r="AB868" s="230"/>
      <c r="AC868" s="230"/>
      <c r="AD868" s="229"/>
    </row>
    <row r="869" spans="1:30" hidden="1" x14ac:dyDescent="0.2"/>
    <row r="870" spans="1:30" hidden="1" x14ac:dyDescent="0.2"/>
    <row r="871" spans="1:30" hidden="1" x14ac:dyDescent="0.2"/>
    <row r="872" spans="1:30" hidden="1" x14ac:dyDescent="0.2"/>
    <row r="873" spans="1:30" hidden="1" x14ac:dyDescent="0.2"/>
    <row r="874" spans="1:30" hidden="1" x14ac:dyDescent="0.2"/>
    <row r="875" spans="1:30" hidden="1" x14ac:dyDescent="0.2"/>
    <row r="876" spans="1:30" hidden="1" x14ac:dyDescent="0.2"/>
    <row r="877" spans="1:30" hidden="1" x14ac:dyDescent="0.2"/>
    <row r="878" spans="1:30" hidden="1" x14ac:dyDescent="0.2"/>
    <row r="879" spans="1:30" hidden="1" x14ac:dyDescent="0.2"/>
    <row r="880" spans="1:30" hidden="1" x14ac:dyDescent="0.2"/>
    <row r="881" spans="14:14" hidden="1" x14ac:dyDescent="0.2"/>
    <row r="882" spans="14:14" hidden="1" x14ac:dyDescent="0.2"/>
    <row r="883" spans="14:14" hidden="1" x14ac:dyDescent="0.2"/>
    <row r="884" spans="14:14" hidden="1" x14ac:dyDescent="0.2"/>
    <row r="885" spans="14:14" hidden="1" x14ac:dyDescent="0.2"/>
    <row r="886" spans="14:14" hidden="1" x14ac:dyDescent="0.2"/>
    <row r="887" spans="14:14" hidden="1" x14ac:dyDescent="0.2"/>
    <row r="891" spans="14:14" x14ac:dyDescent="0.2">
      <c r="N891" s="121">
        <f>SUM(N6:N825)</f>
        <v>130803291119</v>
      </c>
    </row>
  </sheetData>
  <autoFilter ref="A5:AD826" xr:uid="{00000000-0009-0000-0000-000003000000}"/>
  <mergeCells count="28">
    <mergeCell ref="AA864:AA868"/>
    <mergeCell ref="B6:D6"/>
    <mergeCell ref="AD830:AD839"/>
    <mergeCell ref="AD840:AD845"/>
    <mergeCell ref="AD846:AD849"/>
    <mergeCell ref="AD850:AD858"/>
    <mergeCell ref="AD655:AD661"/>
    <mergeCell ref="AD650:AD654"/>
    <mergeCell ref="AA554:AA563"/>
    <mergeCell ref="AA54:AA58"/>
    <mergeCell ref="AD200:AD201"/>
    <mergeCell ref="AD204:AD205"/>
    <mergeCell ref="AD207:AD208"/>
    <mergeCell ref="AD20:AD29"/>
    <mergeCell ref="AD30:AD35"/>
    <mergeCell ref="AD36:AD39"/>
    <mergeCell ref="AD40:AD48"/>
    <mergeCell ref="B1:AD1"/>
    <mergeCell ref="E3:F3"/>
    <mergeCell ref="K3:K4"/>
    <mergeCell ref="D3:D4"/>
    <mergeCell ref="B3:B4"/>
    <mergeCell ref="C3:C4"/>
    <mergeCell ref="AB3:AC3"/>
    <mergeCell ref="M3:N3"/>
    <mergeCell ref="S3:AA3"/>
    <mergeCell ref="O3:R3"/>
    <mergeCell ref="AD3:AD4"/>
  </mergeCells>
  <printOptions horizontalCentered="1"/>
  <pageMargins left="0.183070866" right="0" top="0.22" bottom="0.1" header="0.31496062992126" footer="0.31496062992126"/>
  <pageSetup paperSize="9"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280"/>
  <sheetViews>
    <sheetView showZeros="0" workbookViewId="0">
      <pane xSplit="7" ySplit="7" topLeftCell="H270" activePane="bottomRight" state="frozen"/>
      <selection activeCell="X8" sqref="X8:X314"/>
      <selection pane="topRight" activeCell="X8" sqref="X8:X314"/>
      <selection pane="bottomLeft" activeCell="X8" sqref="X8:X314"/>
      <selection pane="bottomRight" activeCell="X8" sqref="X8:X314"/>
    </sheetView>
  </sheetViews>
  <sheetFormatPr defaultColWidth="11.25" defaultRowHeight="12.75" x14ac:dyDescent="0.2"/>
  <cols>
    <col min="1" max="1" width="3.375" style="121" customWidth="1"/>
    <col min="2" max="2" width="87.125" style="121" bestFit="1" customWidth="1"/>
    <col min="3" max="3" width="3.375" style="121" bestFit="1" customWidth="1"/>
    <col min="4" max="4" width="3.125" style="121" bestFit="1" customWidth="1"/>
    <col min="5" max="5" width="9.125" style="121" bestFit="1" customWidth="1"/>
    <col min="6" max="6" width="11.5" style="121" bestFit="1" customWidth="1"/>
    <col min="7" max="7" width="35.625" style="121" bestFit="1" customWidth="1"/>
    <col min="8" max="8" width="8.875" style="20" bestFit="1" customWidth="1"/>
    <col min="9" max="9" width="5.875" style="214" customWidth="1"/>
    <col min="10" max="10" width="12" style="214" customWidth="1"/>
    <col min="11" max="11" width="5" style="121" bestFit="1" customWidth="1"/>
    <col min="12" max="12" width="10.75" style="121" bestFit="1" customWidth="1"/>
    <col min="13" max="13" width="5" style="121" bestFit="1" customWidth="1"/>
    <col min="14" max="14" width="10.75" style="121" bestFit="1" customWidth="1"/>
    <col min="15" max="15" width="5" style="121" bestFit="1" customWidth="1"/>
    <col min="16" max="16" width="10.75" style="121" bestFit="1" customWidth="1"/>
    <col min="17" max="17" width="5" style="121" bestFit="1" customWidth="1"/>
    <col min="18" max="18" width="10.75" style="121" bestFit="1" customWidth="1"/>
    <col min="19" max="19" width="5" style="121" bestFit="1" customWidth="1"/>
    <col min="20" max="20" width="10.75" style="121" bestFit="1" customWidth="1"/>
    <col min="21" max="21" width="5" style="121" bestFit="1" customWidth="1"/>
    <col min="22" max="22" width="10.75" style="121" bestFit="1" customWidth="1"/>
    <col min="23" max="23" width="5" style="121" bestFit="1" customWidth="1"/>
    <col min="24" max="24" width="10.75" style="121" bestFit="1" customWidth="1"/>
    <col min="25" max="25" width="5" style="121" bestFit="1" customWidth="1"/>
    <col min="26" max="26" width="10.75" style="121" bestFit="1" customWidth="1"/>
    <col min="27" max="27" width="5" style="121" bestFit="1" customWidth="1"/>
    <col min="28" max="28" width="10.75" style="121" bestFit="1" customWidth="1"/>
    <col min="29" max="39" width="9" style="121" customWidth="1"/>
    <col min="40" max="16384" width="11.25" style="121"/>
  </cols>
  <sheetData>
    <row r="1" spans="1:40" ht="15.75" x14ac:dyDescent="0.2">
      <c r="A1" s="118"/>
      <c r="B1" s="120"/>
      <c r="C1" s="118"/>
      <c r="D1" s="118"/>
      <c r="E1" s="118"/>
      <c r="F1" s="318"/>
      <c r="G1" s="318"/>
      <c r="I1" s="288"/>
      <c r="J1" s="288"/>
      <c r="K1" s="292"/>
      <c r="L1" s="292"/>
      <c r="M1" s="292"/>
      <c r="N1" s="292"/>
      <c r="O1" s="292"/>
      <c r="P1" s="292"/>
      <c r="Q1" s="292"/>
      <c r="R1" s="292"/>
      <c r="S1" s="292"/>
      <c r="T1" s="292"/>
      <c r="U1" s="292"/>
      <c r="V1" s="292"/>
      <c r="W1" s="292"/>
      <c r="X1" s="292"/>
      <c r="Y1" s="292"/>
      <c r="Z1" s="292"/>
      <c r="AA1" s="292"/>
      <c r="AB1" s="317" t="s">
        <v>1537</v>
      </c>
      <c r="AC1" s="292"/>
      <c r="AD1" s="292"/>
      <c r="AE1" s="292"/>
      <c r="AF1" s="292"/>
      <c r="AG1" s="292"/>
      <c r="AH1" s="292"/>
      <c r="AI1" s="292"/>
      <c r="AJ1" s="292"/>
      <c r="AK1" s="292"/>
      <c r="AL1" s="292"/>
      <c r="AM1" s="292"/>
    </row>
    <row r="2" spans="1:40" ht="15.75" customHeight="1" x14ac:dyDescent="0.2">
      <c r="A2" s="425" t="s">
        <v>1536</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316"/>
      <c r="AD2" s="316"/>
      <c r="AE2" s="316"/>
      <c r="AF2" s="292"/>
      <c r="AG2" s="292"/>
      <c r="AH2" s="292"/>
      <c r="AI2" s="292"/>
      <c r="AJ2" s="292"/>
      <c r="AK2" s="292"/>
      <c r="AL2" s="292"/>
      <c r="AM2" s="292"/>
    </row>
    <row r="3" spans="1:40" ht="15.75" x14ac:dyDescent="0.2">
      <c r="A3" s="426" t="s">
        <v>1535</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315"/>
      <c r="AD3" s="315"/>
      <c r="AE3" s="315"/>
      <c r="AF3" s="292"/>
      <c r="AG3" s="292"/>
      <c r="AH3" s="292"/>
      <c r="AI3" s="292"/>
      <c r="AJ3" s="292"/>
      <c r="AK3" s="292"/>
      <c r="AL3" s="292"/>
      <c r="AM3" s="292"/>
    </row>
    <row r="4" spans="1:40" ht="15.75" x14ac:dyDescent="0.2">
      <c r="A4" s="427"/>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314"/>
      <c r="AD4" s="314"/>
      <c r="AE4" s="314"/>
      <c r="AF4" s="292"/>
      <c r="AG4" s="292"/>
      <c r="AH4" s="292"/>
      <c r="AI4" s="292"/>
      <c r="AJ4" s="292"/>
      <c r="AK4" s="292"/>
      <c r="AL4" s="292"/>
      <c r="AM4" s="292"/>
    </row>
    <row r="5" spans="1:40" x14ac:dyDescent="0.2">
      <c r="A5" s="208"/>
      <c r="B5" s="313"/>
      <c r="C5" s="208"/>
      <c r="D5" s="208"/>
      <c r="E5" s="208"/>
      <c r="F5" s="313"/>
      <c r="G5" s="313"/>
      <c r="H5" s="312"/>
      <c r="I5" s="288"/>
      <c r="J5" s="288"/>
      <c r="M5" s="288"/>
      <c r="N5" s="288"/>
      <c r="O5" s="288"/>
      <c r="P5" s="288"/>
      <c r="Q5" s="288"/>
      <c r="R5" s="288"/>
      <c r="S5" s="288"/>
      <c r="T5" s="288"/>
      <c r="U5" s="288"/>
      <c r="V5" s="288"/>
      <c r="W5" s="288"/>
      <c r="X5" s="288"/>
      <c r="Y5" s="288"/>
      <c r="Z5" s="288"/>
      <c r="AA5" s="288"/>
      <c r="AB5" s="311" t="s">
        <v>1534</v>
      </c>
      <c r="AC5" s="288"/>
      <c r="AD5" s="288"/>
      <c r="AE5" s="288"/>
      <c r="AF5" s="288"/>
      <c r="AG5" s="288"/>
      <c r="AH5" s="288"/>
      <c r="AI5" s="288"/>
      <c r="AJ5" s="288"/>
      <c r="AK5" s="288"/>
      <c r="AL5" s="288"/>
      <c r="AM5" s="288"/>
      <c r="AN5" s="288"/>
    </row>
    <row r="6" spans="1:40" x14ac:dyDescent="0.2">
      <c r="A6" s="430" t="s">
        <v>0</v>
      </c>
      <c r="B6" s="432" t="s">
        <v>327</v>
      </c>
      <c r="C6" s="436" t="s">
        <v>1533</v>
      </c>
      <c r="D6" s="437"/>
      <c r="E6" s="432" t="s">
        <v>1</v>
      </c>
      <c r="F6" s="432" t="s">
        <v>1532</v>
      </c>
      <c r="G6" s="432" t="s">
        <v>1531</v>
      </c>
      <c r="H6" s="434" t="s">
        <v>1242</v>
      </c>
      <c r="I6" s="428" t="s">
        <v>932</v>
      </c>
      <c r="J6" s="429"/>
      <c r="K6" s="428" t="s">
        <v>1530</v>
      </c>
      <c r="L6" s="429"/>
      <c r="M6" s="428" t="s">
        <v>1529</v>
      </c>
      <c r="N6" s="429"/>
      <c r="O6" s="428" t="s">
        <v>1528</v>
      </c>
      <c r="P6" s="429"/>
      <c r="Q6" s="428" t="s">
        <v>1527</v>
      </c>
      <c r="R6" s="429"/>
      <c r="S6" s="428" t="s">
        <v>1526</v>
      </c>
      <c r="T6" s="429"/>
      <c r="U6" s="428" t="s">
        <v>1525</v>
      </c>
      <c r="V6" s="429"/>
      <c r="W6" s="428" t="s">
        <v>1524</v>
      </c>
      <c r="X6" s="429"/>
      <c r="Y6" s="428" t="s">
        <v>1523</v>
      </c>
      <c r="Z6" s="429"/>
      <c r="AA6" s="433" t="s">
        <v>1522</v>
      </c>
      <c r="AB6" s="433"/>
      <c r="AC6" s="309"/>
      <c r="AD6" s="309"/>
      <c r="AE6" s="309"/>
      <c r="AF6" s="309"/>
      <c r="AG6" s="309"/>
      <c r="AH6" s="309"/>
      <c r="AI6" s="309"/>
      <c r="AJ6" s="309"/>
      <c r="AK6" s="309"/>
      <c r="AL6" s="309"/>
      <c r="AM6" s="309"/>
    </row>
    <row r="7" spans="1:40" s="308" customFormat="1" ht="25.5" x14ac:dyDescent="0.2">
      <c r="A7" s="431"/>
      <c r="B7" s="431"/>
      <c r="C7" s="300" t="s">
        <v>332</v>
      </c>
      <c r="D7" s="300" t="s">
        <v>333</v>
      </c>
      <c r="E7" s="431"/>
      <c r="F7" s="431"/>
      <c r="G7" s="431"/>
      <c r="H7" s="435"/>
      <c r="I7" s="310" t="s">
        <v>960</v>
      </c>
      <c r="J7" s="310" t="s">
        <v>946</v>
      </c>
      <c r="K7" s="310" t="s">
        <v>960</v>
      </c>
      <c r="L7" s="310" t="s">
        <v>946</v>
      </c>
      <c r="M7" s="310" t="s">
        <v>960</v>
      </c>
      <c r="N7" s="310" t="s">
        <v>946</v>
      </c>
      <c r="O7" s="310" t="s">
        <v>960</v>
      </c>
      <c r="P7" s="310" t="s">
        <v>946</v>
      </c>
      <c r="Q7" s="310" t="s">
        <v>960</v>
      </c>
      <c r="R7" s="310" t="s">
        <v>946</v>
      </c>
      <c r="S7" s="310" t="s">
        <v>960</v>
      </c>
      <c r="T7" s="310" t="s">
        <v>946</v>
      </c>
      <c r="U7" s="310" t="s">
        <v>960</v>
      </c>
      <c r="V7" s="310" t="s">
        <v>946</v>
      </c>
      <c r="W7" s="310" t="s">
        <v>960</v>
      </c>
      <c r="X7" s="310" t="s">
        <v>946</v>
      </c>
      <c r="Y7" s="310" t="s">
        <v>960</v>
      </c>
      <c r="Z7" s="310" t="s">
        <v>946</v>
      </c>
      <c r="AA7" s="310" t="s">
        <v>960</v>
      </c>
      <c r="AB7" s="310" t="s">
        <v>946</v>
      </c>
      <c r="AC7" s="309"/>
      <c r="AD7" s="309"/>
      <c r="AE7" s="309"/>
      <c r="AF7" s="309"/>
      <c r="AG7" s="309"/>
      <c r="AH7" s="309"/>
      <c r="AI7" s="309"/>
      <c r="AJ7" s="309"/>
      <c r="AK7" s="309"/>
      <c r="AL7" s="309"/>
      <c r="AM7" s="309"/>
    </row>
    <row r="8" spans="1:40" x14ac:dyDescent="0.2">
      <c r="A8" s="298"/>
      <c r="B8" s="300" t="s">
        <v>2</v>
      </c>
      <c r="C8" s="298"/>
      <c r="D8" s="298"/>
      <c r="E8" s="298"/>
      <c r="F8" s="297"/>
      <c r="G8" s="297"/>
      <c r="H8" s="307"/>
      <c r="I8" s="306">
        <f t="array" ref="I8">SUM(IF($K$7:$YH$7="Lớp 2",$K8:$YH8,0))</f>
        <v>0</v>
      </c>
      <c r="J8" s="306"/>
      <c r="K8" s="305"/>
      <c r="L8" s="305"/>
      <c r="M8" s="305"/>
      <c r="N8" s="305"/>
      <c r="O8" s="305"/>
      <c r="P8" s="305"/>
      <c r="Q8" s="305"/>
      <c r="R8" s="305"/>
      <c r="S8" s="305"/>
      <c r="T8" s="305"/>
      <c r="U8" s="305"/>
      <c r="V8" s="305"/>
      <c r="W8" s="305"/>
      <c r="X8" s="305"/>
      <c r="Y8" s="305"/>
      <c r="Z8" s="305"/>
      <c r="AA8" s="305"/>
      <c r="AB8" s="305"/>
      <c r="AC8" s="292"/>
      <c r="AD8" s="292"/>
      <c r="AE8" s="292"/>
      <c r="AF8" s="292"/>
      <c r="AG8" s="292"/>
      <c r="AH8" s="292"/>
      <c r="AI8" s="292"/>
      <c r="AJ8" s="292"/>
      <c r="AK8" s="292"/>
      <c r="AL8" s="292"/>
      <c r="AM8" s="292"/>
    </row>
    <row r="9" spans="1:40" x14ac:dyDescent="0.2">
      <c r="A9" s="298"/>
      <c r="B9" s="299" t="s">
        <v>3</v>
      </c>
      <c r="C9" s="298"/>
      <c r="D9" s="298" t="s">
        <v>334</v>
      </c>
      <c r="E9" s="298" t="s">
        <v>4</v>
      </c>
      <c r="F9" s="297" t="s">
        <v>1357</v>
      </c>
      <c r="G9" s="297"/>
      <c r="H9" s="291">
        <f>'[11]Don gia'!R9</f>
        <v>26854</v>
      </c>
      <c r="I9" s="290">
        <f t="array" ref="I9">SUM(IF($K$7:$AB$7="Số lượng",K9:AA9,0))</f>
        <v>3861</v>
      </c>
      <c r="J9" s="290">
        <f t="shared" ref="J9:J72" si="0">I9*H9</f>
        <v>103683294</v>
      </c>
      <c r="K9" s="293">
        <f>[11]DT!H9</f>
        <v>440</v>
      </c>
      <c r="L9" s="293">
        <f t="shared" ref="L9:L72" si="1">K9*$H9</f>
        <v>11815760</v>
      </c>
      <c r="M9" s="293">
        <f>[11]HH!H9</f>
        <v>338</v>
      </c>
      <c r="N9" s="293">
        <f t="shared" ref="N9:N72" si="2">M9*$H9</f>
        <v>9076652</v>
      </c>
      <c r="O9" s="293">
        <f>[11]VD!H9</f>
        <v>179</v>
      </c>
      <c r="P9" s="293">
        <f t="shared" ref="P9:P72" si="3">O9*$H9</f>
        <v>4806866</v>
      </c>
      <c r="Q9" s="293">
        <f>[11]QY!H9</f>
        <v>430</v>
      </c>
      <c r="R9" s="293">
        <f t="shared" ref="R9:R72" si="4">Q9*$H9</f>
        <v>11547220</v>
      </c>
      <c r="S9" s="293">
        <f>[11]UB!H9</f>
        <v>673</v>
      </c>
      <c r="T9" s="293">
        <f t="shared" ref="T9:T72" si="5">S9*$H9</f>
        <v>18072742</v>
      </c>
      <c r="U9" s="293">
        <f>[11]CP!H9</f>
        <v>540</v>
      </c>
      <c r="V9" s="293">
        <f t="shared" ref="V9:V72" si="6">U9*$H9</f>
        <v>14501160</v>
      </c>
      <c r="W9" s="293">
        <f>[11]HL!H9</f>
        <v>814</v>
      </c>
      <c r="X9" s="293">
        <f t="shared" ref="X9:X72" si="7">W9*$H9</f>
        <v>21859156</v>
      </c>
      <c r="Y9" s="293">
        <f>[11]DH!H9</f>
        <v>179</v>
      </c>
      <c r="Z9" s="293">
        <f t="shared" ref="Z9:Z72" si="8">Y9*$H9</f>
        <v>4806866</v>
      </c>
      <c r="AA9" s="293">
        <f>[11]MC!H9</f>
        <v>268</v>
      </c>
      <c r="AB9" s="293">
        <f t="shared" ref="AB9:AB72" si="9">AA9*$H9</f>
        <v>7196872</v>
      </c>
      <c r="AC9" s="292"/>
      <c r="AD9" s="292"/>
      <c r="AE9" s="292"/>
      <c r="AF9" s="292"/>
      <c r="AG9" s="292"/>
      <c r="AH9" s="292"/>
      <c r="AI9" s="292"/>
      <c r="AJ9" s="292"/>
      <c r="AK9" s="292"/>
      <c r="AL9" s="292"/>
      <c r="AM9" s="292"/>
    </row>
    <row r="10" spans="1:40" x14ac:dyDescent="0.2">
      <c r="A10" s="298"/>
      <c r="B10" s="299" t="s">
        <v>966</v>
      </c>
      <c r="C10" s="298" t="s">
        <v>334</v>
      </c>
      <c r="D10" s="298"/>
      <c r="E10" s="298" t="s">
        <v>4</v>
      </c>
      <c r="F10" s="297" t="s">
        <v>1503</v>
      </c>
      <c r="G10" s="297"/>
      <c r="H10" s="291">
        <f>'[11]Don gia'!R10</f>
        <v>59246</v>
      </c>
      <c r="I10" s="290">
        <f t="array" ref="I10">SUM(IF($K$7:$AB$7="Số lượng",K10:AA10,0))</f>
        <v>580</v>
      </c>
      <c r="J10" s="290">
        <f t="shared" si="0"/>
        <v>34362680</v>
      </c>
      <c r="K10" s="293">
        <f>[11]DT!H10</f>
        <v>76</v>
      </c>
      <c r="L10" s="293">
        <f t="shared" si="1"/>
        <v>4502696</v>
      </c>
      <c r="M10" s="293">
        <f>[11]HH!H10</f>
        <v>59</v>
      </c>
      <c r="N10" s="293">
        <f t="shared" si="2"/>
        <v>3495514</v>
      </c>
      <c r="O10" s="293">
        <f>[11]VD!H10</f>
        <v>27</v>
      </c>
      <c r="P10" s="293">
        <f t="shared" si="3"/>
        <v>1599642</v>
      </c>
      <c r="Q10" s="293">
        <f>[11]QY!H10</f>
        <v>62</v>
      </c>
      <c r="R10" s="293">
        <f t="shared" si="4"/>
        <v>3673252</v>
      </c>
      <c r="S10" s="293">
        <f>[11]UB!H10</f>
        <v>63</v>
      </c>
      <c r="T10" s="293">
        <f t="shared" si="5"/>
        <v>3732498</v>
      </c>
      <c r="U10" s="293">
        <f>[11]CP!H10</f>
        <v>79</v>
      </c>
      <c r="V10" s="293">
        <f t="shared" si="6"/>
        <v>4680434</v>
      </c>
      <c r="W10" s="293">
        <f>[11]HL!H10</f>
        <v>125</v>
      </c>
      <c r="X10" s="293">
        <f t="shared" si="7"/>
        <v>7405750</v>
      </c>
      <c r="Y10" s="293">
        <f>[11]DH!H10</f>
        <v>40</v>
      </c>
      <c r="Z10" s="293">
        <f t="shared" si="8"/>
        <v>2369840</v>
      </c>
      <c r="AA10" s="293">
        <f>[11]MC!H10</f>
        <v>49</v>
      </c>
      <c r="AB10" s="293">
        <f t="shared" si="9"/>
        <v>2903054</v>
      </c>
      <c r="AC10" s="292"/>
      <c r="AD10" s="292"/>
      <c r="AE10" s="292"/>
      <c r="AF10" s="292"/>
      <c r="AG10" s="292"/>
      <c r="AH10" s="292"/>
      <c r="AI10" s="292"/>
      <c r="AJ10" s="292"/>
      <c r="AK10" s="292"/>
      <c r="AL10" s="292"/>
      <c r="AM10" s="292"/>
    </row>
    <row r="11" spans="1:40" x14ac:dyDescent="0.2">
      <c r="A11" s="298"/>
      <c r="B11" s="299" t="s">
        <v>5</v>
      </c>
      <c r="C11" s="298" t="s">
        <v>334</v>
      </c>
      <c r="D11" s="298" t="s">
        <v>334</v>
      </c>
      <c r="E11" s="298" t="s">
        <v>4</v>
      </c>
      <c r="F11" s="297" t="s">
        <v>1352</v>
      </c>
      <c r="G11" s="297"/>
      <c r="H11" s="291">
        <f>'[11]Don gia'!R11</f>
        <v>3912500</v>
      </c>
      <c r="I11" s="290">
        <f t="array" ref="I11">SUM(IF($K$7:$AB$7="Số lượng",K11:AA11,0))</f>
        <v>899</v>
      </c>
      <c r="J11" s="290">
        <f t="shared" si="0"/>
        <v>3517337500</v>
      </c>
      <c r="K11" s="293">
        <f>[11]DT!H11</f>
        <v>117</v>
      </c>
      <c r="L11" s="293">
        <f t="shared" si="1"/>
        <v>457762500</v>
      </c>
      <c r="M11" s="293">
        <f>[11]HH!H11</f>
        <v>82</v>
      </c>
      <c r="N11" s="293">
        <f t="shared" si="2"/>
        <v>320825000</v>
      </c>
      <c r="O11" s="293">
        <f>[11]VD!H11</f>
        <v>62</v>
      </c>
      <c r="P11" s="293">
        <f t="shared" si="3"/>
        <v>242575000</v>
      </c>
      <c r="Q11" s="293">
        <f>[11]QY!H11</f>
        <v>100</v>
      </c>
      <c r="R11" s="293">
        <f t="shared" si="4"/>
        <v>391250000</v>
      </c>
      <c r="S11" s="293">
        <f>[11]UB!H11</f>
        <v>100</v>
      </c>
      <c r="T11" s="293">
        <f t="shared" si="5"/>
        <v>391250000</v>
      </c>
      <c r="U11" s="293">
        <f>[11]CP!H11</f>
        <v>117</v>
      </c>
      <c r="V11" s="293">
        <f t="shared" si="6"/>
        <v>457762500</v>
      </c>
      <c r="W11" s="293">
        <f>[11]HL!H11</f>
        <v>177</v>
      </c>
      <c r="X11" s="293">
        <f t="shared" si="7"/>
        <v>692512500</v>
      </c>
      <c r="Y11" s="293">
        <f>[11]DH!H11</f>
        <v>78</v>
      </c>
      <c r="Z11" s="293">
        <f t="shared" si="8"/>
        <v>305175000</v>
      </c>
      <c r="AA11" s="293">
        <f>[11]MC!H11</f>
        <v>66</v>
      </c>
      <c r="AB11" s="293">
        <f t="shared" si="9"/>
        <v>258225000</v>
      </c>
      <c r="AC11" s="292"/>
      <c r="AD11" s="292"/>
      <c r="AE11" s="292"/>
      <c r="AF11" s="292"/>
      <c r="AG11" s="292"/>
      <c r="AH11" s="292"/>
      <c r="AI11" s="292"/>
      <c r="AJ11" s="292"/>
      <c r="AK11" s="292"/>
      <c r="AL11" s="292"/>
      <c r="AM11" s="292"/>
    </row>
    <row r="12" spans="1:40" x14ac:dyDescent="0.2">
      <c r="A12" s="298"/>
      <c r="B12" s="299" t="s">
        <v>7</v>
      </c>
      <c r="C12" s="298" t="s">
        <v>334</v>
      </c>
      <c r="D12" s="298"/>
      <c r="E12" s="298" t="s">
        <v>4</v>
      </c>
      <c r="F12" s="297" t="s">
        <v>1521</v>
      </c>
      <c r="G12" s="297"/>
      <c r="H12" s="291">
        <f>'[11]Don gia'!R12</f>
        <v>5461</v>
      </c>
      <c r="I12" s="290">
        <f t="array" ref="I12">SUM(IF($K$7:$AB$7="Số lượng",K12:AA12,0))</f>
        <v>11672</v>
      </c>
      <c r="J12" s="290">
        <f t="shared" si="0"/>
        <v>63740792</v>
      </c>
      <c r="K12" s="293">
        <f>[11]DT!H12</f>
        <v>1520</v>
      </c>
      <c r="L12" s="293">
        <f t="shared" si="1"/>
        <v>8300720</v>
      </c>
      <c r="M12" s="293">
        <f>[11]HH!H12</f>
        <v>1340</v>
      </c>
      <c r="N12" s="293">
        <f t="shared" si="2"/>
        <v>7317740</v>
      </c>
      <c r="O12" s="293">
        <f>[11]VD!H12</f>
        <v>650</v>
      </c>
      <c r="P12" s="293">
        <f t="shared" si="3"/>
        <v>3549650</v>
      </c>
      <c r="Q12" s="293">
        <f>[11]QY!H12</f>
        <v>1430</v>
      </c>
      <c r="R12" s="293">
        <f t="shared" si="4"/>
        <v>7809230</v>
      </c>
      <c r="S12" s="293">
        <f>[11]UB!H12</f>
        <v>840</v>
      </c>
      <c r="T12" s="293">
        <f t="shared" si="5"/>
        <v>4587240</v>
      </c>
      <c r="U12" s="293">
        <f>[11]CP!H12</f>
        <v>1440</v>
      </c>
      <c r="V12" s="293">
        <f t="shared" si="6"/>
        <v>7863840</v>
      </c>
      <c r="W12" s="293">
        <f>[11]HL!H12</f>
        <v>2750</v>
      </c>
      <c r="X12" s="293">
        <f t="shared" si="7"/>
        <v>15017750</v>
      </c>
      <c r="Y12" s="293">
        <f>[11]DH!H12</f>
        <v>740</v>
      </c>
      <c r="Z12" s="293">
        <f t="shared" si="8"/>
        <v>4041140</v>
      </c>
      <c r="AA12" s="293">
        <f>[11]MC!H12</f>
        <v>962</v>
      </c>
      <c r="AB12" s="293">
        <f t="shared" si="9"/>
        <v>5253482</v>
      </c>
      <c r="AC12" s="292"/>
      <c r="AD12" s="292"/>
      <c r="AE12" s="292"/>
      <c r="AF12" s="292"/>
      <c r="AG12" s="292"/>
      <c r="AH12" s="292"/>
      <c r="AI12" s="292"/>
      <c r="AJ12" s="292"/>
      <c r="AK12" s="292"/>
      <c r="AL12" s="292"/>
      <c r="AM12" s="292"/>
    </row>
    <row r="13" spans="1:40" x14ac:dyDescent="0.2">
      <c r="A13" s="298"/>
      <c r="B13" s="299" t="s">
        <v>8</v>
      </c>
      <c r="C13" s="298" t="s">
        <v>334</v>
      </c>
      <c r="D13" s="298"/>
      <c r="E13" s="298" t="s">
        <v>4</v>
      </c>
      <c r="F13" s="297" t="s">
        <v>1405</v>
      </c>
      <c r="G13" s="297"/>
      <c r="H13" s="291">
        <f>'[11]Don gia'!R13</f>
        <v>73693</v>
      </c>
      <c r="I13" s="290">
        <f t="array" ref="I13">SUM(IF($K$7:$AB$7="Số lượng",K13:AA13,0))</f>
        <v>722</v>
      </c>
      <c r="J13" s="290">
        <f t="shared" si="0"/>
        <v>53206346</v>
      </c>
      <c r="K13" s="293">
        <f>[11]DT!H13</f>
        <v>5</v>
      </c>
      <c r="L13" s="293">
        <f t="shared" si="1"/>
        <v>368465</v>
      </c>
      <c r="M13" s="293">
        <f>[11]HH!H13</f>
        <v>120</v>
      </c>
      <c r="N13" s="293">
        <f t="shared" si="2"/>
        <v>8843160</v>
      </c>
      <c r="O13" s="293">
        <f>[11]VD!H13</f>
        <v>15</v>
      </c>
      <c r="P13" s="293">
        <f t="shared" si="3"/>
        <v>1105395</v>
      </c>
      <c r="Q13" s="293">
        <f>[11]QY!H13</f>
        <v>15</v>
      </c>
      <c r="R13" s="293">
        <f t="shared" si="4"/>
        <v>1105395</v>
      </c>
      <c r="S13" s="293">
        <f>[11]UB!H13</f>
        <v>220</v>
      </c>
      <c r="T13" s="293">
        <f t="shared" si="5"/>
        <v>16212460</v>
      </c>
      <c r="U13" s="293">
        <f>[11]CP!H13</f>
        <v>70</v>
      </c>
      <c r="V13" s="293">
        <f t="shared" si="6"/>
        <v>5158510</v>
      </c>
      <c r="W13" s="293">
        <f>[11]HL!H13</f>
        <v>47</v>
      </c>
      <c r="X13" s="293">
        <f t="shared" si="7"/>
        <v>3463571</v>
      </c>
      <c r="Y13" s="293">
        <f>[11]DH!H13</f>
        <v>180</v>
      </c>
      <c r="Z13" s="293">
        <f t="shared" si="8"/>
        <v>13264740</v>
      </c>
      <c r="AA13" s="293">
        <f>[11]MC!H13</f>
        <v>50</v>
      </c>
      <c r="AB13" s="293">
        <f t="shared" si="9"/>
        <v>3684650</v>
      </c>
      <c r="AC13" s="292"/>
      <c r="AD13" s="292"/>
      <c r="AE13" s="292"/>
      <c r="AF13" s="292"/>
      <c r="AG13" s="292"/>
      <c r="AH13" s="292"/>
      <c r="AI13" s="292"/>
      <c r="AJ13" s="292"/>
      <c r="AK13" s="292"/>
      <c r="AL13" s="292"/>
      <c r="AM13" s="292"/>
    </row>
    <row r="14" spans="1:40" x14ac:dyDescent="0.2">
      <c r="A14" s="298"/>
      <c r="B14" s="299" t="s">
        <v>9</v>
      </c>
      <c r="C14" s="298" t="s">
        <v>334</v>
      </c>
      <c r="D14" s="298"/>
      <c r="E14" s="298" t="s">
        <v>4</v>
      </c>
      <c r="F14" s="297" t="s">
        <v>1415</v>
      </c>
      <c r="G14" s="297"/>
      <c r="H14" s="291">
        <f>'[11]Don gia'!R14</f>
        <v>861188</v>
      </c>
      <c r="I14" s="290">
        <f t="array" ref="I14">SUM(IF($K$7:$AB$7="Số lượng",K14:AA14,0))</f>
        <v>139</v>
      </c>
      <c r="J14" s="290">
        <f t="shared" si="0"/>
        <v>119705132</v>
      </c>
      <c r="K14" s="293">
        <f>[11]DT!H14</f>
        <v>10</v>
      </c>
      <c r="L14" s="293">
        <f t="shared" si="1"/>
        <v>8611880</v>
      </c>
      <c r="M14" s="293">
        <f>[11]HH!H14</f>
        <v>30</v>
      </c>
      <c r="N14" s="293">
        <f t="shared" si="2"/>
        <v>25835640</v>
      </c>
      <c r="O14" s="293">
        <f>[11]VD!H14</f>
        <v>7</v>
      </c>
      <c r="P14" s="293">
        <f t="shared" si="3"/>
        <v>6028316</v>
      </c>
      <c r="Q14" s="293">
        <f>[11]QY!H14</f>
        <v>2</v>
      </c>
      <c r="R14" s="293">
        <f t="shared" si="4"/>
        <v>1722376</v>
      </c>
      <c r="S14" s="293">
        <f>[11]UB!H14</f>
        <v>37</v>
      </c>
      <c r="T14" s="293">
        <f t="shared" si="5"/>
        <v>31863956</v>
      </c>
      <c r="U14" s="293">
        <f>[11]CP!H14</f>
        <v>7</v>
      </c>
      <c r="V14" s="293">
        <f t="shared" si="6"/>
        <v>6028316</v>
      </c>
      <c r="W14" s="293">
        <f>[11]HL!H14</f>
        <v>10</v>
      </c>
      <c r="X14" s="293">
        <f t="shared" si="7"/>
        <v>8611880</v>
      </c>
      <c r="Y14" s="293">
        <f>[11]DH!H14</f>
        <v>27</v>
      </c>
      <c r="Z14" s="293">
        <f t="shared" si="8"/>
        <v>23252076</v>
      </c>
      <c r="AA14" s="293">
        <f>[11]MC!H14</f>
        <v>9</v>
      </c>
      <c r="AB14" s="293">
        <f t="shared" si="9"/>
        <v>7750692</v>
      </c>
      <c r="AC14" s="292"/>
      <c r="AD14" s="292"/>
      <c r="AE14" s="292"/>
      <c r="AF14" s="292"/>
      <c r="AG14" s="292"/>
      <c r="AH14" s="292"/>
      <c r="AI14" s="292"/>
      <c r="AJ14" s="292"/>
      <c r="AK14" s="292"/>
      <c r="AL14" s="292"/>
      <c r="AM14" s="292"/>
    </row>
    <row r="15" spans="1:40" ht="12.75" hidden="1" customHeight="1" x14ac:dyDescent="0.2">
      <c r="A15" s="298"/>
      <c r="B15" s="299" t="s">
        <v>1520</v>
      </c>
      <c r="C15" s="298" t="s">
        <v>334</v>
      </c>
      <c r="D15" s="298"/>
      <c r="E15" s="298" t="s">
        <v>4</v>
      </c>
      <c r="F15" s="297" t="s">
        <v>1518</v>
      </c>
      <c r="G15" s="297"/>
      <c r="H15" s="291">
        <f>'[11]Don gia'!R15</f>
        <v>0</v>
      </c>
      <c r="I15" s="290">
        <f t="array" ref="I15">SUM(IF($K$7:$AB$7="Số lượng",K15:AA15,0))</f>
        <v>111</v>
      </c>
      <c r="J15" s="290">
        <f t="shared" si="0"/>
        <v>0</v>
      </c>
      <c r="K15" s="293">
        <f>[11]DT!H15</f>
        <v>13</v>
      </c>
      <c r="L15" s="293">
        <f t="shared" si="1"/>
        <v>0</v>
      </c>
      <c r="M15" s="293">
        <f>[11]HH!H15</f>
        <v>16</v>
      </c>
      <c r="N15" s="293">
        <f t="shared" si="2"/>
        <v>0</v>
      </c>
      <c r="O15" s="293">
        <f>[11]VD!H15</f>
        <v>3</v>
      </c>
      <c r="P15" s="293">
        <f t="shared" si="3"/>
        <v>0</v>
      </c>
      <c r="Q15" s="293">
        <f>[11]QY!H15</f>
        <v>19</v>
      </c>
      <c r="R15" s="293">
        <f t="shared" si="4"/>
        <v>0</v>
      </c>
      <c r="S15" s="293">
        <f>[11]UB!H15</f>
        <v>0</v>
      </c>
      <c r="T15" s="293">
        <f t="shared" si="5"/>
        <v>0</v>
      </c>
      <c r="U15" s="293">
        <f>[11]CP!H15</f>
        <v>16</v>
      </c>
      <c r="V15" s="293">
        <f t="shared" si="6"/>
        <v>0</v>
      </c>
      <c r="W15" s="293">
        <f>[11]HL!H15</f>
        <v>23</v>
      </c>
      <c r="X15" s="293">
        <f t="shared" si="7"/>
        <v>0</v>
      </c>
      <c r="Y15" s="293">
        <f>[11]DH!H15</f>
        <v>9</v>
      </c>
      <c r="Z15" s="293">
        <f t="shared" si="8"/>
        <v>0</v>
      </c>
      <c r="AA15" s="293">
        <f>[11]MC!H15</f>
        <v>12</v>
      </c>
      <c r="AB15" s="293">
        <f t="shared" si="9"/>
        <v>0</v>
      </c>
      <c r="AC15" s="292"/>
      <c r="AD15" s="292"/>
      <c r="AE15" s="292"/>
      <c r="AF15" s="292"/>
      <c r="AG15" s="292"/>
      <c r="AH15" s="292"/>
      <c r="AI15" s="292"/>
      <c r="AJ15" s="292"/>
      <c r="AK15" s="292"/>
      <c r="AL15" s="292"/>
      <c r="AM15" s="292"/>
    </row>
    <row r="16" spans="1:40" x14ac:dyDescent="0.2">
      <c r="A16" s="298"/>
      <c r="B16" s="299" t="s">
        <v>10</v>
      </c>
      <c r="C16" s="298" t="s">
        <v>334</v>
      </c>
      <c r="D16" s="298"/>
      <c r="E16" s="298" t="s">
        <v>4</v>
      </c>
      <c r="F16" s="297" t="s">
        <v>1518</v>
      </c>
      <c r="G16" s="297"/>
      <c r="H16" s="291">
        <f>'[11]Don gia'!R16</f>
        <v>1101100</v>
      </c>
      <c r="I16" s="290">
        <f t="array" ref="I16">SUM(IF($K$7:$AB$7="Số lượng",K16:AA16,0))</f>
        <v>149</v>
      </c>
      <c r="J16" s="290">
        <f t="shared" si="0"/>
        <v>164063900</v>
      </c>
      <c r="K16" s="293">
        <f>[11]DT!H16</f>
        <v>17</v>
      </c>
      <c r="L16" s="293">
        <f t="shared" si="1"/>
        <v>18718700</v>
      </c>
      <c r="M16" s="293">
        <f>[11]HH!H16</f>
        <v>36</v>
      </c>
      <c r="N16" s="293">
        <f t="shared" si="2"/>
        <v>39639600</v>
      </c>
      <c r="O16" s="293">
        <f>[11]VD!H16</f>
        <v>6</v>
      </c>
      <c r="P16" s="293">
        <f t="shared" si="3"/>
        <v>6606600</v>
      </c>
      <c r="Q16" s="293">
        <f>[11]QY!H16</f>
        <v>20</v>
      </c>
      <c r="R16" s="293">
        <f t="shared" si="4"/>
        <v>22022000</v>
      </c>
      <c r="S16" s="293">
        <f>[11]UB!H16</f>
        <v>0</v>
      </c>
      <c r="T16" s="293">
        <f t="shared" si="5"/>
        <v>0</v>
      </c>
      <c r="U16" s="293">
        <f>[11]CP!H16</f>
        <v>20</v>
      </c>
      <c r="V16" s="293">
        <f t="shared" si="6"/>
        <v>22022000</v>
      </c>
      <c r="W16" s="293">
        <f>[11]HL!H16</f>
        <v>28</v>
      </c>
      <c r="X16" s="293">
        <f t="shared" si="7"/>
        <v>30830800</v>
      </c>
      <c r="Y16" s="293">
        <f>[11]DH!H16</f>
        <v>9</v>
      </c>
      <c r="Z16" s="293">
        <f t="shared" si="8"/>
        <v>9909900</v>
      </c>
      <c r="AA16" s="293">
        <f>[11]MC!H16</f>
        <v>13</v>
      </c>
      <c r="AB16" s="293">
        <f t="shared" si="9"/>
        <v>14314300</v>
      </c>
      <c r="AC16" s="292"/>
      <c r="AD16" s="292"/>
      <c r="AE16" s="292"/>
      <c r="AF16" s="292"/>
      <c r="AG16" s="292"/>
      <c r="AH16" s="292"/>
      <c r="AI16" s="292"/>
      <c r="AJ16" s="292"/>
      <c r="AK16" s="292"/>
      <c r="AL16" s="292"/>
      <c r="AM16" s="292"/>
    </row>
    <row r="17" spans="1:39" x14ac:dyDescent="0.2">
      <c r="A17" s="298"/>
      <c r="B17" s="299" t="s">
        <v>11</v>
      </c>
      <c r="C17" s="298" t="s">
        <v>334</v>
      </c>
      <c r="D17" s="298"/>
      <c r="E17" s="298" t="s">
        <v>12</v>
      </c>
      <c r="F17" s="297" t="s">
        <v>1518</v>
      </c>
      <c r="G17" s="297"/>
      <c r="H17" s="291">
        <f>'[11]Don gia'!R17</f>
        <v>11696000</v>
      </c>
      <c r="I17" s="290">
        <f t="array" ref="I17">SUM(IF($K$7:$AB$7="Số lượng",K17:AA17,0))</f>
        <v>125</v>
      </c>
      <c r="J17" s="290">
        <f t="shared" si="0"/>
        <v>1462000000</v>
      </c>
      <c r="K17" s="293">
        <f>[11]DT!H17</f>
        <v>15</v>
      </c>
      <c r="L17" s="293">
        <f t="shared" si="1"/>
        <v>175440000</v>
      </c>
      <c r="M17" s="293">
        <f>[11]HH!H17</f>
        <v>21</v>
      </c>
      <c r="N17" s="293">
        <f t="shared" si="2"/>
        <v>245616000</v>
      </c>
      <c r="O17" s="293">
        <f>[11]VD!H17</f>
        <v>6</v>
      </c>
      <c r="P17" s="293">
        <f t="shared" si="3"/>
        <v>70176000</v>
      </c>
      <c r="Q17" s="293">
        <f>[11]QY!H17</f>
        <v>17</v>
      </c>
      <c r="R17" s="293">
        <f t="shared" si="4"/>
        <v>198832000</v>
      </c>
      <c r="S17" s="293">
        <f>[11]UB!H17</f>
        <v>1</v>
      </c>
      <c r="T17" s="293">
        <f t="shared" si="5"/>
        <v>11696000</v>
      </c>
      <c r="U17" s="293">
        <f>[11]CP!H17</f>
        <v>16</v>
      </c>
      <c r="V17" s="293">
        <f t="shared" si="6"/>
        <v>187136000</v>
      </c>
      <c r="W17" s="293">
        <f>[11]HL!H17</f>
        <v>26</v>
      </c>
      <c r="X17" s="293">
        <f t="shared" si="7"/>
        <v>304096000</v>
      </c>
      <c r="Y17" s="293">
        <f>[11]DH!H17</f>
        <v>9</v>
      </c>
      <c r="Z17" s="293">
        <f t="shared" si="8"/>
        <v>105264000</v>
      </c>
      <c r="AA17" s="293">
        <f>[11]MC!H17</f>
        <v>14</v>
      </c>
      <c r="AB17" s="293">
        <f t="shared" si="9"/>
        <v>163744000</v>
      </c>
      <c r="AC17" s="292"/>
      <c r="AD17" s="292"/>
      <c r="AE17" s="292"/>
      <c r="AF17" s="292"/>
      <c r="AG17" s="292"/>
      <c r="AH17" s="292"/>
      <c r="AI17" s="292"/>
      <c r="AJ17" s="292"/>
      <c r="AK17" s="292"/>
      <c r="AL17" s="292"/>
      <c r="AM17" s="292"/>
    </row>
    <row r="18" spans="1:39" x14ac:dyDescent="0.2">
      <c r="A18" s="298"/>
      <c r="B18" s="299" t="s">
        <v>13</v>
      </c>
      <c r="C18" s="298" t="s">
        <v>334</v>
      </c>
      <c r="D18" s="298"/>
      <c r="E18" s="298" t="s">
        <v>12</v>
      </c>
      <c r="F18" s="297" t="s">
        <v>1518</v>
      </c>
      <c r="G18" s="297"/>
      <c r="H18" s="291">
        <f>'[11]Don gia'!R18</f>
        <v>12564675</v>
      </c>
      <c r="I18" s="290">
        <f t="array" ref="I18">SUM(IF($K$7:$AB$7="Số lượng",K18:AA18,0))</f>
        <v>144</v>
      </c>
      <c r="J18" s="290">
        <f t="shared" si="0"/>
        <v>1809313200</v>
      </c>
      <c r="K18" s="293">
        <f>[11]DT!H18</f>
        <v>9</v>
      </c>
      <c r="L18" s="293">
        <f t="shared" si="1"/>
        <v>113082075</v>
      </c>
      <c r="M18" s="293">
        <f>[11]HH!H18</f>
        <v>31</v>
      </c>
      <c r="N18" s="293">
        <f t="shared" si="2"/>
        <v>389504925</v>
      </c>
      <c r="O18" s="293">
        <f>[11]VD!H18</f>
        <v>5</v>
      </c>
      <c r="P18" s="293">
        <f t="shared" si="3"/>
        <v>62823375</v>
      </c>
      <c r="Q18" s="293">
        <f>[11]QY!H18</f>
        <v>19</v>
      </c>
      <c r="R18" s="293">
        <f t="shared" si="4"/>
        <v>238728825</v>
      </c>
      <c r="S18" s="293">
        <f>[11]UB!H18</f>
        <v>19</v>
      </c>
      <c r="T18" s="293">
        <f t="shared" si="5"/>
        <v>238728825</v>
      </c>
      <c r="U18" s="293">
        <f>[11]CP!H18</f>
        <v>14</v>
      </c>
      <c r="V18" s="293">
        <f t="shared" si="6"/>
        <v>175905450</v>
      </c>
      <c r="W18" s="293">
        <f>[11]HL!H18</f>
        <v>23</v>
      </c>
      <c r="X18" s="293">
        <f t="shared" si="7"/>
        <v>288987525</v>
      </c>
      <c r="Y18" s="293">
        <f>[11]DH!H18</f>
        <v>9</v>
      </c>
      <c r="Z18" s="293">
        <f t="shared" si="8"/>
        <v>113082075</v>
      </c>
      <c r="AA18" s="293">
        <f>[11]MC!H18</f>
        <v>15</v>
      </c>
      <c r="AB18" s="293">
        <f t="shared" si="9"/>
        <v>188470125</v>
      </c>
      <c r="AC18" s="292"/>
      <c r="AD18" s="292"/>
      <c r="AE18" s="292"/>
      <c r="AF18" s="292"/>
      <c r="AG18" s="292"/>
      <c r="AH18" s="292"/>
      <c r="AI18" s="292"/>
      <c r="AJ18" s="292"/>
      <c r="AK18" s="292"/>
      <c r="AL18" s="292"/>
      <c r="AM18" s="292"/>
    </row>
    <row r="19" spans="1:39" x14ac:dyDescent="0.2">
      <c r="A19" s="298"/>
      <c r="B19" s="299" t="s">
        <v>14</v>
      </c>
      <c r="C19" s="298" t="s">
        <v>334</v>
      </c>
      <c r="D19" s="298"/>
      <c r="E19" s="298" t="s">
        <v>12</v>
      </c>
      <c r="F19" s="297" t="s">
        <v>1518</v>
      </c>
      <c r="G19" s="297"/>
      <c r="H19" s="291">
        <f>'[11]Don gia'!R19</f>
        <v>18933200</v>
      </c>
      <c r="I19" s="290">
        <f t="array" ref="I19">SUM(IF($K$7:$AB$7="Số lượng",K19:AA19,0))</f>
        <v>127</v>
      </c>
      <c r="J19" s="290">
        <f t="shared" si="0"/>
        <v>2404516400</v>
      </c>
      <c r="K19" s="293">
        <f>[11]DT!H19</f>
        <v>4</v>
      </c>
      <c r="L19" s="293">
        <f t="shared" si="1"/>
        <v>75732800</v>
      </c>
      <c r="M19" s="293">
        <f>[11]HH!H19</f>
        <v>34</v>
      </c>
      <c r="N19" s="293">
        <f t="shared" si="2"/>
        <v>643728800</v>
      </c>
      <c r="O19" s="293">
        <f>[11]VD!H19</f>
        <v>1</v>
      </c>
      <c r="P19" s="293">
        <f t="shared" si="3"/>
        <v>18933200</v>
      </c>
      <c r="Q19" s="293">
        <f>[11]QY!H19</f>
        <v>16</v>
      </c>
      <c r="R19" s="293">
        <f t="shared" si="4"/>
        <v>302931200</v>
      </c>
      <c r="S19" s="293">
        <f>[11]UB!H19</f>
        <v>19</v>
      </c>
      <c r="T19" s="293">
        <f t="shared" si="5"/>
        <v>359730800</v>
      </c>
      <c r="U19" s="293">
        <f>[11]CP!H19</f>
        <v>10</v>
      </c>
      <c r="V19" s="293">
        <f t="shared" si="6"/>
        <v>189332000</v>
      </c>
      <c r="W19" s="293">
        <f>[11]HL!H19</f>
        <v>18</v>
      </c>
      <c r="X19" s="293">
        <f t="shared" si="7"/>
        <v>340797600</v>
      </c>
      <c r="Y19" s="293">
        <f>[11]DH!H19</f>
        <v>9</v>
      </c>
      <c r="Z19" s="293">
        <f t="shared" si="8"/>
        <v>170398800</v>
      </c>
      <c r="AA19" s="293">
        <f>[11]MC!H19</f>
        <v>16</v>
      </c>
      <c r="AB19" s="293">
        <f t="shared" si="9"/>
        <v>302931200</v>
      </c>
      <c r="AC19" s="292"/>
      <c r="AD19" s="292"/>
      <c r="AE19" s="292"/>
      <c r="AF19" s="292"/>
      <c r="AG19" s="292"/>
      <c r="AH19" s="292"/>
      <c r="AI19" s="292"/>
      <c r="AJ19" s="292"/>
      <c r="AK19" s="292"/>
      <c r="AL19" s="292"/>
      <c r="AM19" s="292"/>
    </row>
    <row r="20" spans="1:39" ht="12.75" hidden="1" customHeight="1" x14ac:dyDescent="0.2">
      <c r="A20" s="298"/>
      <c r="B20" s="299" t="s">
        <v>1519</v>
      </c>
      <c r="C20" s="298" t="s">
        <v>334</v>
      </c>
      <c r="D20" s="298"/>
      <c r="E20" s="298" t="s">
        <v>4</v>
      </c>
      <c r="F20" s="297" t="s">
        <v>1518</v>
      </c>
      <c r="G20" s="297"/>
      <c r="H20" s="291">
        <f>'[11]Don gia'!R20</f>
        <v>0</v>
      </c>
      <c r="I20" s="290">
        <f t="array" ref="I20">SUM(IF($K$7:$AB$7="Số lượng",K20:AA20,0))</f>
        <v>82</v>
      </c>
      <c r="J20" s="290">
        <f t="shared" si="0"/>
        <v>0</v>
      </c>
      <c r="K20" s="293">
        <f>[11]DT!H20</f>
        <v>11</v>
      </c>
      <c r="L20" s="293">
        <f t="shared" si="1"/>
        <v>0</v>
      </c>
      <c r="M20" s="293">
        <f>[11]HH!H20</f>
        <v>13</v>
      </c>
      <c r="N20" s="293">
        <f t="shared" si="2"/>
        <v>0</v>
      </c>
      <c r="O20" s="293">
        <f>[11]VD!H20</f>
        <v>6</v>
      </c>
      <c r="P20" s="293">
        <f t="shared" si="3"/>
        <v>0</v>
      </c>
      <c r="Q20" s="293">
        <f>[11]QY!H20</f>
        <v>10</v>
      </c>
      <c r="R20" s="293">
        <f t="shared" si="4"/>
        <v>0</v>
      </c>
      <c r="S20" s="293">
        <f>[11]UB!H20</f>
        <v>0</v>
      </c>
      <c r="T20" s="293">
        <f t="shared" si="5"/>
        <v>0</v>
      </c>
      <c r="U20" s="293">
        <f>[11]CP!H20</f>
        <v>9</v>
      </c>
      <c r="V20" s="293">
        <f t="shared" si="6"/>
        <v>0</v>
      </c>
      <c r="W20" s="293">
        <f>[11]HL!H20</f>
        <v>13</v>
      </c>
      <c r="X20" s="293">
        <f t="shared" si="7"/>
        <v>0</v>
      </c>
      <c r="Y20" s="293">
        <f>[11]DH!H20</f>
        <v>9</v>
      </c>
      <c r="Z20" s="293">
        <f t="shared" si="8"/>
        <v>0</v>
      </c>
      <c r="AA20" s="293">
        <f>[11]MC!H20</f>
        <v>11</v>
      </c>
      <c r="AB20" s="293">
        <f t="shared" si="9"/>
        <v>0</v>
      </c>
      <c r="AC20" s="292"/>
      <c r="AD20" s="292"/>
      <c r="AE20" s="292"/>
      <c r="AF20" s="292"/>
      <c r="AG20" s="292"/>
      <c r="AH20" s="292"/>
      <c r="AI20" s="292"/>
      <c r="AJ20" s="292"/>
      <c r="AK20" s="292"/>
      <c r="AL20" s="292"/>
      <c r="AM20" s="292"/>
    </row>
    <row r="21" spans="1:39" x14ac:dyDescent="0.2">
      <c r="A21" s="298"/>
      <c r="B21" s="299" t="s">
        <v>15</v>
      </c>
      <c r="C21" s="298" t="s">
        <v>334</v>
      </c>
      <c r="D21" s="298" t="s">
        <v>334</v>
      </c>
      <c r="E21" s="298" t="s">
        <v>4</v>
      </c>
      <c r="F21" s="297" t="s">
        <v>1518</v>
      </c>
      <c r="G21" s="297"/>
      <c r="H21" s="291">
        <f>'[11]Don gia'!R21</f>
        <v>12648000</v>
      </c>
      <c r="I21" s="290">
        <f t="array" ref="I21">SUM(IF($K$7:$AB$7="Số lượng",K21:AA21,0))</f>
        <v>105</v>
      </c>
      <c r="J21" s="290">
        <f t="shared" si="0"/>
        <v>1328040000</v>
      </c>
      <c r="K21" s="293">
        <f>[11]DT!H21</f>
        <v>15</v>
      </c>
      <c r="L21" s="293">
        <f t="shared" si="1"/>
        <v>189720000</v>
      </c>
      <c r="M21" s="293">
        <f>[11]HH!H21</f>
        <v>21</v>
      </c>
      <c r="N21" s="293">
        <f t="shared" si="2"/>
        <v>265608000</v>
      </c>
      <c r="O21" s="293">
        <f>[11]VD!H21</f>
        <v>6</v>
      </c>
      <c r="P21" s="293">
        <f t="shared" si="3"/>
        <v>75888000</v>
      </c>
      <c r="Q21" s="293">
        <f>[11]QY!H21</f>
        <v>15</v>
      </c>
      <c r="R21" s="293">
        <f t="shared" si="4"/>
        <v>189720000</v>
      </c>
      <c r="S21" s="293">
        <f>[11]UB!H21</f>
        <v>0</v>
      </c>
      <c r="T21" s="293">
        <f t="shared" si="5"/>
        <v>0</v>
      </c>
      <c r="U21" s="293">
        <f>[11]CP!H21</f>
        <v>0</v>
      </c>
      <c r="V21" s="293">
        <f t="shared" si="6"/>
        <v>0</v>
      </c>
      <c r="W21" s="293">
        <f>[11]HL!H21</f>
        <v>22</v>
      </c>
      <c r="X21" s="293">
        <f t="shared" si="7"/>
        <v>278256000</v>
      </c>
      <c r="Y21" s="293">
        <f>[11]DH!H21</f>
        <v>9</v>
      </c>
      <c r="Z21" s="293">
        <f t="shared" si="8"/>
        <v>113832000</v>
      </c>
      <c r="AA21" s="293">
        <f>[11]MC!H21</f>
        <v>17</v>
      </c>
      <c r="AB21" s="293">
        <f t="shared" si="9"/>
        <v>215016000</v>
      </c>
      <c r="AC21" s="292"/>
      <c r="AD21" s="292"/>
      <c r="AE21" s="292"/>
      <c r="AF21" s="292"/>
      <c r="AG21" s="292"/>
      <c r="AH21" s="292"/>
      <c r="AI21" s="292"/>
      <c r="AJ21" s="292"/>
      <c r="AK21" s="292"/>
      <c r="AL21" s="292"/>
      <c r="AM21" s="292"/>
    </row>
    <row r="22" spans="1:39" x14ac:dyDescent="0.2">
      <c r="A22" s="298"/>
      <c r="B22" s="299" t="s">
        <v>16</v>
      </c>
      <c r="C22" s="298" t="s">
        <v>334</v>
      </c>
      <c r="D22" s="298"/>
      <c r="E22" s="298" t="s">
        <v>4</v>
      </c>
      <c r="F22" s="297" t="s">
        <v>1516</v>
      </c>
      <c r="G22" s="297"/>
      <c r="H22" s="291">
        <f>'[11]Don gia'!R22</f>
        <v>4489350</v>
      </c>
      <c r="I22" s="290">
        <f t="array" ref="I22">SUM(IF($K$7:$AB$7="Số lượng",K22:AA22,0))</f>
        <v>64</v>
      </c>
      <c r="J22" s="290">
        <f t="shared" si="0"/>
        <v>287318400</v>
      </c>
      <c r="K22" s="293">
        <f>[11]DT!H22</f>
        <v>2</v>
      </c>
      <c r="L22" s="293">
        <f t="shared" si="1"/>
        <v>8978700</v>
      </c>
      <c r="M22" s="293">
        <f>[11]HH!H22</f>
        <v>17</v>
      </c>
      <c r="N22" s="293">
        <f t="shared" si="2"/>
        <v>76318950</v>
      </c>
      <c r="O22" s="293">
        <f>[11]VD!H22</f>
        <v>1</v>
      </c>
      <c r="P22" s="293">
        <f t="shared" si="3"/>
        <v>4489350</v>
      </c>
      <c r="Q22" s="293">
        <f>[11]QY!H22</f>
        <v>11</v>
      </c>
      <c r="R22" s="293">
        <f t="shared" si="4"/>
        <v>49382850</v>
      </c>
      <c r="S22" s="293">
        <f>[11]UB!H22</f>
        <v>15</v>
      </c>
      <c r="T22" s="293">
        <f t="shared" si="5"/>
        <v>67340250</v>
      </c>
      <c r="U22" s="293">
        <f>[11]CP!H22</f>
        <v>1</v>
      </c>
      <c r="V22" s="293">
        <f t="shared" si="6"/>
        <v>4489350</v>
      </c>
      <c r="W22" s="293">
        <f>[11]HL!H22</f>
        <v>5</v>
      </c>
      <c r="X22" s="293">
        <f t="shared" si="7"/>
        <v>22446750</v>
      </c>
      <c r="Y22" s="293">
        <f>[11]DH!H22</f>
        <v>9</v>
      </c>
      <c r="Z22" s="293">
        <f t="shared" si="8"/>
        <v>40404150</v>
      </c>
      <c r="AA22" s="293">
        <f>[11]MC!H22</f>
        <v>3</v>
      </c>
      <c r="AB22" s="293">
        <f t="shared" si="9"/>
        <v>13468050</v>
      </c>
      <c r="AC22" s="292"/>
      <c r="AD22" s="292"/>
      <c r="AE22" s="292"/>
      <c r="AF22" s="292"/>
      <c r="AG22" s="292"/>
      <c r="AH22" s="292"/>
      <c r="AI22" s="292"/>
      <c r="AJ22" s="292"/>
      <c r="AK22" s="292"/>
      <c r="AL22" s="292"/>
      <c r="AM22" s="292"/>
    </row>
    <row r="23" spans="1:39" ht="12.75" hidden="1" customHeight="1" x14ac:dyDescent="0.2">
      <c r="A23" s="298"/>
      <c r="B23" s="299" t="s">
        <v>1517</v>
      </c>
      <c r="C23" s="298" t="s">
        <v>334</v>
      </c>
      <c r="D23" s="298" t="s">
        <v>334</v>
      </c>
      <c r="E23" s="298" t="s">
        <v>4</v>
      </c>
      <c r="F23" s="297" t="s">
        <v>1516</v>
      </c>
      <c r="G23" s="297"/>
      <c r="H23" s="291">
        <f>'[11]Don gia'!R23</f>
        <v>0</v>
      </c>
      <c r="I23" s="290">
        <f t="array" ref="I23">SUM(IF($K$7:$AB$7="Số lượng",K23:AA23,0))</f>
        <v>60</v>
      </c>
      <c r="J23" s="290">
        <f t="shared" si="0"/>
        <v>0</v>
      </c>
      <c r="K23" s="293">
        <f>[11]DT!H23</f>
        <v>3</v>
      </c>
      <c r="L23" s="293">
        <f t="shared" si="1"/>
        <v>0</v>
      </c>
      <c r="M23" s="293">
        <f>[11]HH!H23</f>
        <v>13</v>
      </c>
      <c r="N23" s="293">
        <f t="shared" si="2"/>
        <v>0</v>
      </c>
      <c r="O23" s="293">
        <f>[11]VD!H23</f>
        <v>1</v>
      </c>
      <c r="P23" s="293">
        <f t="shared" si="3"/>
        <v>0</v>
      </c>
      <c r="Q23" s="293">
        <f>[11]QY!H23</f>
        <v>9</v>
      </c>
      <c r="R23" s="293">
        <f t="shared" si="4"/>
        <v>0</v>
      </c>
      <c r="S23" s="293">
        <f>[11]UB!H23</f>
        <v>15</v>
      </c>
      <c r="T23" s="293">
        <f t="shared" si="5"/>
        <v>0</v>
      </c>
      <c r="U23" s="293">
        <f>[11]CP!H23</f>
        <v>2</v>
      </c>
      <c r="V23" s="293">
        <f t="shared" si="6"/>
        <v>0</v>
      </c>
      <c r="W23" s="293">
        <f>[11]HL!H23</f>
        <v>5</v>
      </c>
      <c r="X23" s="293">
        <f t="shared" si="7"/>
        <v>0</v>
      </c>
      <c r="Y23" s="293">
        <f>[11]DH!H23</f>
        <v>9</v>
      </c>
      <c r="Z23" s="293">
        <f t="shared" si="8"/>
        <v>0</v>
      </c>
      <c r="AA23" s="293">
        <f>[11]MC!H23</f>
        <v>3</v>
      </c>
      <c r="AB23" s="293">
        <f t="shared" si="9"/>
        <v>0</v>
      </c>
      <c r="AC23" s="292"/>
      <c r="AD23" s="292"/>
      <c r="AE23" s="292"/>
      <c r="AF23" s="292"/>
      <c r="AG23" s="292"/>
      <c r="AH23" s="292"/>
      <c r="AI23" s="292"/>
      <c r="AJ23" s="292"/>
      <c r="AK23" s="292"/>
      <c r="AL23" s="292"/>
      <c r="AM23" s="292"/>
    </row>
    <row r="24" spans="1:39" x14ac:dyDescent="0.2">
      <c r="A24" s="298"/>
      <c r="B24" s="299" t="s">
        <v>17</v>
      </c>
      <c r="C24" s="303" t="s">
        <v>334</v>
      </c>
      <c r="D24" s="298" t="s">
        <v>334</v>
      </c>
      <c r="E24" s="298" t="s">
        <v>4</v>
      </c>
      <c r="F24" s="297" t="s">
        <v>1403</v>
      </c>
      <c r="G24" s="297"/>
      <c r="H24" s="291">
        <f>'[11]Don gia'!R24</f>
        <v>1647525</v>
      </c>
      <c r="I24" s="290">
        <f t="array" ref="I24">SUM(IF($K$7:$AB$7="Số lượng",K24:AA24,0))</f>
        <v>168</v>
      </c>
      <c r="J24" s="290">
        <f t="shared" si="0"/>
        <v>276784200</v>
      </c>
      <c r="K24" s="293">
        <f>[11]DT!H24</f>
        <v>6</v>
      </c>
      <c r="L24" s="293">
        <f t="shared" si="1"/>
        <v>9885150</v>
      </c>
      <c r="M24" s="293">
        <f>[11]HH!H24</f>
        <v>62</v>
      </c>
      <c r="N24" s="293">
        <f t="shared" si="2"/>
        <v>102146550</v>
      </c>
      <c r="O24" s="293">
        <f>[11]VD!H24</f>
        <v>4</v>
      </c>
      <c r="P24" s="293">
        <f t="shared" si="3"/>
        <v>6590100</v>
      </c>
      <c r="Q24" s="293">
        <f>[11]QY!H24</f>
        <v>20</v>
      </c>
      <c r="R24" s="293">
        <f t="shared" si="4"/>
        <v>32950500</v>
      </c>
      <c r="S24" s="293">
        <f>[11]UB!H24</f>
        <v>26</v>
      </c>
      <c r="T24" s="293">
        <f t="shared" si="5"/>
        <v>42835650</v>
      </c>
      <c r="U24" s="293">
        <f>[11]CP!H24</f>
        <v>9</v>
      </c>
      <c r="V24" s="293">
        <f t="shared" si="6"/>
        <v>14827725</v>
      </c>
      <c r="W24" s="293">
        <f>[11]HL!H24</f>
        <v>15</v>
      </c>
      <c r="X24" s="293">
        <f t="shared" si="7"/>
        <v>24712875</v>
      </c>
      <c r="Y24" s="293">
        <f>[11]DH!H24</f>
        <v>18</v>
      </c>
      <c r="Z24" s="293">
        <f t="shared" si="8"/>
        <v>29655450</v>
      </c>
      <c r="AA24" s="293">
        <f>[11]MC!H24</f>
        <v>8</v>
      </c>
      <c r="AB24" s="293">
        <f t="shared" si="9"/>
        <v>13180200</v>
      </c>
      <c r="AC24" s="292"/>
      <c r="AD24" s="292"/>
      <c r="AE24" s="292"/>
      <c r="AF24" s="292"/>
      <c r="AG24" s="292"/>
      <c r="AH24" s="292"/>
      <c r="AI24" s="292"/>
      <c r="AJ24" s="292"/>
      <c r="AK24" s="292"/>
      <c r="AL24" s="292"/>
      <c r="AM24" s="292"/>
    </row>
    <row r="25" spans="1:39" x14ac:dyDescent="0.2">
      <c r="A25" s="298"/>
      <c r="B25" s="299" t="s">
        <v>18</v>
      </c>
      <c r="C25" s="298"/>
      <c r="D25" s="298" t="s">
        <v>334</v>
      </c>
      <c r="E25" s="298" t="s">
        <v>19</v>
      </c>
      <c r="F25" s="297" t="s">
        <v>1403</v>
      </c>
      <c r="G25" s="297"/>
      <c r="H25" s="291">
        <f>'[11]Don gia'!R25</f>
        <v>860725</v>
      </c>
      <c r="I25" s="290">
        <f t="array" ref="I25">SUM(IF($K$7:$AB$7="Số lượng",K25:AA25,0))</f>
        <v>179</v>
      </c>
      <c r="J25" s="290">
        <f t="shared" si="0"/>
        <v>154069775</v>
      </c>
      <c r="K25" s="293">
        <f>[11]DT!H25</f>
        <v>4</v>
      </c>
      <c r="L25" s="293">
        <f t="shared" si="1"/>
        <v>3442900</v>
      </c>
      <c r="M25" s="293">
        <f>[11]HH!H25</f>
        <v>65</v>
      </c>
      <c r="N25" s="293">
        <f t="shared" si="2"/>
        <v>55947125</v>
      </c>
      <c r="O25" s="293">
        <f>[11]VD!H25</f>
        <v>6</v>
      </c>
      <c r="P25" s="293">
        <f t="shared" si="3"/>
        <v>5164350</v>
      </c>
      <c r="Q25" s="293">
        <f>[11]QY!H25</f>
        <v>17</v>
      </c>
      <c r="R25" s="293">
        <f t="shared" si="4"/>
        <v>14632325</v>
      </c>
      <c r="S25" s="293">
        <f>[11]UB!H25</f>
        <v>30</v>
      </c>
      <c r="T25" s="293">
        <f t="shared" si="5"/>
        <v>25821750</v>
      </c>
      <c r="U25" s="293">
        <f>[11]CP!H25</f>
        <v>9</v>
      </c>
      <c r="V25" s="293">
        <f t="shared" si="6"/>
        <v>7746525</v>
      </c>
      <c r="W25" s="293">
        <f>[11]HL!H25</f>
        <v>20</v>
      </c>
      <c r="X25" s="293">
        <f t="shared" si="7"/>
        <v>17214500</v>
      </c>
      <c r="Y25" s="293">
        <f>[11]DH!H25</f>
        <v>18</v>
      </c>
      <c r="Z25" s="293">
        <f t="shared" si="8"/>
        <v>15493050</v>
      </c>
      <c r="AA25" s="293">
        <f>[11]MC!H25</f>
        <v>10</v>
      </c>
      <c r="AB25" s="293">
        <f t="shared" si="9"/>
        <v>8607250</v>
      </c>
      <c r="AC25" s="292"/>
      <c r="AD25" s="292"/>
      <c r="AE25" s="292"/>
      <c r="AF25" s="292"/>
      <c r="AG25" s="292"/>
      <c r="AH25" s="292"/>
      <c r="AI25" s="292"/>
      <c r="AJ25" s="292"/>
      <c r="AK25" s="292"/>
      <c r="AL25" s="292"/>
      <c r="AM25" s="292"/>
    </row>
    <row r="26" spans="1:39" x14ac:dyDescent="0.2">
      <c r="A26" s="298"/>
      <c r="B26" s="300" t="s">
        <v>994</v>
      </c>
      <c r="C26" s="298"/>
      <c r="D26" s="298"/>
      <c r="E26" s="298"/>
      <c r="F26" s="297"/>
      <c r="G26" s="297"/>
      <c r="H26" s="291">
        <f>'[11]Don gia'!R26</f>
        <v>0</v>
      </c>
      <c r="I26" s="290">
        <f t="array" ref="I26">SUM(IF($K$7:$AB$7="Số lượng",K26:AA26,0))</f>
        <v>0</v>
      </c>
      <c r="J26" s="290">
        <f t="shared" si="0"/>
        <v>0</v>
      </c>
      <c r="K26" s="293">
        <f>[11]DT!H26</f>
        <v>0</v>
      </c>
      <c r="L26" s="293">
        <f t="shared" si="1"/>
        <v>0</v>
      </c>
      <c r="M26" s="293">
        <f>[11]HH!H26</f>
        <v>0</v>
      </c>
      <c r="N26" s="293">
        <f t="shared" si="2"/>
        <v>0</v>
      </c>
      <c r="O26" s="293">
        <f>[11]VD!H26</f>
        <v>0</v>
      </c>
      <c r="P26" s="293">
        <f t="shared" si="3"/>
        <v>0</v>
      </c>
      <c r="Q26" s="293">
        <f>[11]QY!H26</f>
        <v>0</v>
      </c>
      <c r="R26" s="293">
        <f t="shared" si="4"/>
        <v>0</v>
      </c>
      <c r="S26" s="293">
        <f>[11]UB!H26</f>
        <v>0</v>
      </c>
      <c r="T26" s="293">
        <f t="shared" si="5"/>
        <v>0</v>
      </c>
      <c r="U26" s="293">
        <f>[11]CP!H26</f>
        <v>0</v>
      </c>
      <c r="V26" s="293">
        <f t="shared" si="6"/>
        <v>0</v>
      </c>
      <c r="W26" s="293">
        <f>[11]HL!H26</f>
        <v>0</v>
      </c>
      <c r="X26" s="293">
        <f t="shared" si="7"/>
        <v>0</v>
      </c>
      <c r="Y26" s="293">
        <f>[11]DH!H26</f>
        <v>0</v>
      </c>
      <c r="Z26" s="293">
        <f t="shared" si="8"/>
        <v>0</v>
      </c>
      <c r="AA26" s="293">
        <f>[11]MC!H26</f>
        <v>0</v>
      </c>
      <c r="AB26" s="293">
        <f t="shared" si="9"/>
        <v>0</v>
      </c>
      <c r="AC26" s="292"/>
      <c r="AD26" s="292"/>
      <c r="AE26" s="292"/>
      <c r="AF26" s="292"/>
      <c r="AG26" s="292"/>
      <c r="AH26" s="292"/>
      <c r="AI26" s="292"/>
      <c r="AJ26" s="292"/>
      <c r="AK26" s="292"/>
      <c r="AL26" s="292"/>
      <c r="AM26" s="292"/>
    </row>
    <row r="27" spans="1:39" x14ac:dyDescent="0.2">
      <c r="A27" s="301" t="s">
        <v>34</v>
      </c>
      <c r="B27" s="302" t="s">
        <v>996</v>
      </c>
      <c r="C27" s="301"/>
      <c r="D27" s="301"/>
      <c r="E27" s="301"/>
      <c r="F27" s="300"/>
      <c r="G27" s="300"/>
      <c r="H27" s="291">
        <f>'[11]Don gia'!R27</f>
        <v>0</v>
      </c>
      <c r="I27" s="290">
        <f t="array" ref="I27">SUM(IF($K$7:$AB$7="Số lượng",K27:AA27,0))</f>
        <v>0</v>
      </c>
      <c r="J27" s="290">
        <f t="shared" si="0"/>
        <v>0</v>
      </c>
      <c r="K27" s="293">
        <f>[11]DT!H27</f>
        <v>0</v>
      </c>
      <c r="L27" s="293">
        <f t="shared" si="1"/>
        <v>0</v>
      </c>
      <c r="M27" s="293">
        <f>[11]HH!H27</f>
        <v>0</v>
      </c>
      <c r="N27" s="293">
        <f t="shared" si="2"/>
        <v>0</v>
      </c>
      <c r="O27" s="293">
        <f>[11]VD!H27</f>
        <v>0</v>
      </c>
      <c r="P27" s="293">
        <f t="shared" si="3"/>
        <v>0</v>
      </c>
      <c r="Q27" s="293">
        <f>[11]QY!H27</f>
        <v>0</v>
      </c>
      <c r="R27" s="293">
        <f t="shared" si="4"/>
        <v>0</v>
      </c>
      <c r="S27" s="293">
        <f>[11]UB!H27</f>
        <v>0</v>
      </c>
      <c r="T27" s="293">
        <f t="shared" si="5"/>
        <v>0</v>
      </c>
      <c r="U27" s="293">
        <f>[11]CP!H27</f>
        <v>0</v>
      </c>
      <c r="V27" s="293">
        <f t="shared" si="6"/>
        <v>0</v>
      </c>
      <c r="W27" s="293">
        <f>[11]HL!H27</f>
        <v>0</v>
      </c>
      <c r="X27" s="293">
        <f t="shared" si="7"/>
        <v>0</v>
      </c>
      <c r="Y27" s="293">
        <f>[11]DH!H27</f>
        <v>0</v>
      </c>
      <c r="Z27" s="293">
        <f t="shared" si="8"/>
        <v>0</v>
      </c>
      <c r="AA27" s="293">
        <f>[11]MC!H27</f>
        <v>0</v>
      </c>
      <c r="AB27" s="293">
        <f t="shared" si="9"/>
        <v>0</v>
      </c>
      <c r="AC27" s="288"/>
      <c r="AD27" s="288"/>
      <c r="AE27" s="288"/>
      <c r="AF27" s="288"/>
      <c r="AG27" s="288"/>
      <c r="AH27" s="288"/>
      <c r="AI27" s="288"/>
      <c r="AJ27" s="288"/>
      <c r="AK27" s="288"/>
      <c r="AL27" s="288"/>
      <c r="AM27" s="288"/>
    </row>
    <row r="28" spans="1:39" x14ac:dyDescent="0.2">
      <c r="A28" s="301" t="s">
        <v>21</v>
      </c>
      <c r="B28" s="302" t="s">
        <v>997</v>
      </c>
      <c r="C28" s="301"/>
      <c r="D28" s="301"/>
      <c r="E28" s="301"/>
      <c r="F28" s="300"/>
      <c r="G28" s="300"/>
      <c r="H28" s="291">
        <f>'[11]Don gia'!R28</f>
        <v>0</v>
      </c>
      <c r="I28" s="290">
        <f t="array" ref="I28">SUM(IF($K$7:$AB$7="Số lượng",K28:AA28,0))</f>
        <v>0</v>
      </c>
      <c r="J28" s="290">
        <f t="shared" si="0"/>
        <v>0</v>
      </c>
      <c r="K28" s="293">
        <f>[11]DT!H28</f>
        <v>0</v>
      </c>
      <c r="L28" s="293">
        <f t="shared" si="1"/>
        <v>0</v>
      </c>
      <c r="M28" s="293">
        <f>[11]HH!H28</f>
        <v>0</v>
      </c>
      <c r="N28" s="293">
        <f t="shared" si="2"/>
        <v>0</v>
      </c>
      <c r="O28" s="293">
        <f>[11]VD!H28</f>
        <v>0</v>
      </c>
      <c r="P28" s="293">
        <f t="shared" si="3"/>
        <v>0</v>
      </c>
      <c r="Q28" s="293">
        <f>[11]QY!H28</f>
        <v>0</v>
      </c>
      <c r="R28" s="293">
        <f t="shared" si="4"/>
        <v>0</v>
      </c>
      <c r="S28" s="293">
        <f>[11]UB!H28</f>
        <v>0</v>
      </c>
      <c r="T28" s="293">
        <f t="shared" si="5"/>
        <v>0</v>
      </c>
      <c r="U28" s="293">
        <f>[11]CP!H28</f>
        <v>0</v>
      </c>
      <c r="V28" s="293">
        <f t="shared" si="6"/>
        <v>0</v>
      </c>
      <c r="W28" s="293">
        <f>[11]HL!H28</f>
        <v>0</v>
      </c>
      <c r="X28" s="293">
        <f t="shared" si="7"/>
        <v>0</v>
      </c>
      <c r="Y28" s="293">
        <f>[11]DH!H28</f>
        <v>0</v>
      </c>
      <c r="Z28" s="293">
        <f t="shared" si="8"/>
        <v>0</v>
      </c>
      <c r="AA28" s="293">
        <f>[11]MC!H28</f>
        <v>0</v>
      </c>
      <c r="AB28" s="293">
        <f t="shared" si="9"/>
        <v>0</v>
      </c>
      <c r="AC28" s="288"/>
      <c r="AD28" s="288"/>
      <c r="AE28" s="288"/>
      <c r="AF28" s="288"/>
      <c r="AG28" s="288"/>
      <c r="AH28" s="288"/>
      <c r="AI28" s="288"/>
      <c r="AJ28" s="288"/>
      <c r="AK28" s="288"/>
      <c r="AL28" s="288"/>
      <c r="AM28" s="288"/>
    </row>
    <row r="29" spans="1:39" x14ac:dyDescent="0.2">
      <c r="A29" s="298"/>
      <c r="B29" s="304" t="s">
        <v>998</v>
      </c>
      <c r="C29" s="298" t="s">
        <v>334</v>
      </c>
      <c r="D29" s="298" t="s">
        <v>334</v>
      </c>
      <c r="E29" s="298" t="s">
        <v>12</v>
      </c>
      <c r="F29" s="297" t="s">
        <v>1503</v>
      </c>
      <c r="G29" s="297" t="s">
        <v>1457</v>
      </c>
      <c r="H29" s="291">
        <f>'[11]Don gia'!R29</f>
        <v>145520</v>
      </c>
      <c r="I29" s="290">
        <f t="array" ref="I29">SUM(IF($K$7:$AB$7="Số lượng",K29:AA29,0))</f>
        <v>725</v>
      </c>
      <c r="J29" s="290">
        <f t="shared" si="0"/>
        <v>105502000</v>
      </c>
      <c r="K29" s="293">
        <f>[11]DT!H29</f>
        <v>87</v>
      </c>
      <c r="L29" s="293">
        <f t="shared" si="1"/>
        <v>12660240</v>
      </c>
      <c r="M29" s="293">
        <f>[11]HH!H29</f>
        <v>67</v>
      </c>
      <c r="N29" s="293">
        <f t="shared" si="2"/>
        <v>9749840</v>
      </c>
      <c r="O29" s="293">
        <f>[11]VD!H29</f>
        <v>31</v>
      </c>
      <c r="P29" s="293">
        <f t="shared" si="3"/>
        <v>4511120</v>
      </c>
      <c r="Q29" s="293">
        <f>[11]QY!H29</f>
        <v>52</v>
      </c>
      <c r="R29" s="293">
        <f t="shared" si="4"/>
        <v>7567040</v>
      </c>
      <c r="S29" s="293">
        <f>[11]UB!H29</f>
        <v>67</v>
      </c>
      <c r="T29" s="293">
        <f t="shared" si="5"/>
        <v>9749840</v>
      </c>
      <c r="U29" s="293">
        <f>[11]CP!H29</f>
        <v>99</v>
      </c>
      <c r="V29" s="293">
        <f t="shared" si="6"/>
        <v>14406480</v>
      </c>
      <c r="W29" s="293">
        <f>[11]HL!H29</f>
        <v>167</v>
      </c>
      <c r="X29" s="293">
        <f t="shared" si="7"/>
        <v>24301840</v>
      </c>
      <c r="Y29" s="293">
        <f>[11]DH!H29</f>
        <v>39</v>
      </c>
      <c r="Z29" s="293">
        <f t="shared" si="8"/>
        <v>5675280</v>
      </c>
      <c r="AA29" s="293">
        <f>[11]MC!H29</f>
        <v>116</v>
      </c>
      <c r="AB29" s="293">
        <f t="shared" si="9"/>
        <v>16880320</v>
      </c>
      <c r="AC29" s="292"/>
      <c r="AD29" s="292"/>
      <c r="AE29" s="292"/>
      <c r="AF29" s="292"/>
      <c r="AG29" s="292"/>
      <c r="AH29" s="292"/>
      <c r="AI29" s="292"/>
      <c r="AJ29" s="292"/>
      <c r="AK29" s="292"/>
      <c r="AL29" s="292"/>
      <c r="AM29" s="292"/>
    </row>
    <row r="30" spans="1:39" x14ac:dyDescent="0.2">
      <c r="A30" s="298"/>
      <c r="B30" s="299" t="s">
        <v>1003</v>
      </c>
      <c r="C30" s="298" t="s">
        <v>334</v>
      </c>
      <c r="D30" s="298"/>
      <c r="E30" s="298" t="s">
        <v>12</v>
      </c>
      <c r="F30" s="297" t="s">
        <v>1371</v>
      </c>
      <c r="G30" s="297" t="s">
        <v>1457</v>
      </c>
      <c r="H30" s="291">
        <f>'[11]Don gia'!R30</f>
        <v>138460</v>
      </c>
      <c r="I30" s="290">
        <f t="array" ref="I30">SUM(IF($K$7:$AB$7="Số lượng",K30:AA30,0))</f>
        <v>847</v>
      </c>
      <c r="J30" s="290">
        <f t="shared" si="0"/>
        <v>117275620</v>
      </c>
      <c r="K30" s="293">
        <f>[11]DT!H30</f>
        <v>86</v>
      </c>
      <c r="L30" s="293">
        <f t="shared" si="1"/>
        <v>11907560</v>
      </c>
      <c r="M30" s="293">
        <f>[11]HH!H30</f>
        <v>67</v>
      </c>
      <c r="N30" s="293">
        <f t="shared" si="2"/>
        <v>9276820</v>
      </c>
      <c r="O30" s="293">
        <f>[11]VD!H30</f>
        <v>37</v>
      </c>
      <c r="P30" s="293">
        <f t="shared" si="3"/>
        <v>5123020</v>
      </c>
      <c r="Q30" s="293">
        <f>[11]QY!H30</f>
        <v>70</v>
      </c>
      <c r="R30" s="293">
        <f t="shared" si="4"/>
        <v>9692200</v>
      </c>
      <c r="S30" s="293">
        <f>[11]UB!H30</f>
        <v>67</v>
      </c>
      <c r="T30" s="293">
        <f t="shared" si="5"/>
        <v>9276820</v>
      </c>
      <c r="U30" s="293">
        <f>[11]CP!H30</f>
        <v>102</v>
      </c>
      <c r="V30" s="293">
        <f t="shared" si="6"/>
        <v>14122920</v>
      </c>
      <c r="W30" s="293">
        <f>[11]HL!H30</f>
        <v>267</v>
      </c>
      <c r="X30" s="293">
        <f t="shared" si="7"/>
        <v>36968820</v>
      </c>
      <c r="Y30" s="293">
        <f>[11]DH!H30</f>
        <v>39</v>
      </c>
      <c r="Z30" s="293">
        <f t="shared" si="8"/>
        <v>5399940</v>
      </c>
      <c r="AA30" s="293">
        <f>[11]MC!H30</f>
        <v>112</v>
      </c>
      <c r="AB30" s="293">
        <f t="shared" si="9"/>
        <v>15507520</v>
      </c>
      <c r="AC30" s="292"/>
      <c r="AD30" s="292"/>
      <c r="AE30" s="292"/>
      <c r="AF30" s="292"/>
      <c r="AG30" s="292"/>
      <c r="AH30" s="292"/>
      <c r="AI30" s="292"/>
      <c r="AJ30" s="292"/>
      <c r="AK30" s="292"/>
      <c r="AL30" s="292"/>
      <c r="AM30" s="292"/>
    </row>
    <row r="31" spans="1:39" ht="12.75" hidden="1" customHeight="1" x14ac:dyDescent="0.2">
      <c r="A31" s="301" t="s">
        <v>43</v>
      </c>
      <c r="B31" s="302" t="s">
        <v>1515</v>
      </c>
      <c r="C31" s="301"/>
      <c r="D31" s="301"/>
      <c r="E31" s="301"/>
      <c r="F31" s="300"/>
      <c r="G31" s="300"/>
      <c r="H31" s="291">
        <f>'[11]Don gia'!R31</f>
        <v>0</v>
      </c>
      <c r="I31" s="290">
        <f t="array" ref="I31">SUM(IF($K$7:$AB$7="Số lượng",K31:AA31,0))</f>
        <v>0</v>
      </c>
      <c r="J31" s="290">
        <f t="shared" si="0"/>
        <v>0</v>
      </c>
      <c r="K31" s="293">
        <f>[11]DT!H31</f>
        <v>0</v>
      </c>
      <c r="L31" s="293">
        <f t="shared" si="1"/>
        <v>0</v>
      </c>
      <c r="M31" s="293">
        <f>[11]HH!H31</f>
        <v>0</v>
      </c>
      <c r="N31" s="293">
        <f t="shared" si="2"/>
        <v>0</v>
      </c>
      <c r="O31" s="293">
        <f>[11]VD!H31</f>
        <v>0</v>
      </c>
      <c r="P31" s="293">
        <f t="shared" si="3"/>
        <v>0</v>
      </c>
      <c r="Q31" s="293">
        <f>[11]QY!H31</f>
        <v>0</v>
      </c>
      <c r="R31" s="293">
        <f t="shared" si="4"/>
        <v>0</v>
      </c>
      <c r="S31" s="293">
        <f>[11]UB!H31</f>
        <v>0</v>
      </c>
      <c r="T31" s="293">
        <f t="shared" si="5"/>
        <v>0</v>
      </c>
      <c r="U31" s="293">
        <f>[11]CP!H31</f>
        <v>0</v>
      </c>
      <c r="V31" s="293">
        <f t="shared" si="6"/>
        <v>0</v>
      </c>
      <c r="W31" s="293">
        <f>[11]HL!H31</f>
        <v>0</v>
      </c>
      <c r="X31" s="293">
        <f t="shared" si="7"/>
        <v>0</v>
      </c>
      <c r="Y31" s="293">
        <f>[11]DH!H31</f>
        <v>0</v>
      </c>
      <c r="Z31" s="293">
        <f t="shared" si="8"/>
        <v>0</v>
      </c>
      <c r="AA31" s="293">
        <f>[11]MC!H31</f>
        <v>0</v>
      </c>
      <c r="AB31" s="293">
        <f t="shared" si="9"/>
        <v>0</v>
      </c>
      <c r="AC31" s="288"/>
      <c r="AD31" s="288"/>
      <c r="AE31" s="288"/>
      <c r="AF31" s="288"/>
      <c r="AG31" s="288"/>
      <c r="AH31" s="288"/>
      <c r="AI31" s="288"/>
      <c r="AJ31" s="288"/>
      <c r="AK31" s="288"/>
      <c r="AL31" s="288"/>
      <c r="AM31" s="288"/>
    </row>
    <row r="32" spans="1:39" ht="12.75" hidden="1" customHeight="1" x14ac:dyDescent="0.2">
      <c r="A32" s="298"/>
      <c r="B32" s="304" t="s">
        <v>1514</v>
      </c>
      <c r="C32" s="298"/>
      <c r="D32" s="298" t="s">
        <v>334</v>
      </c>
      <c r="E32" s="298" t="s">
        <v>12</v>
      </c>
      <c r="F32" s="297" t="s">
        <v>1488</v>
      </c>
      <c r="G32" s="297" t="s">
        <v>1463</v>
      </c>
      <c r="H32" s="291">
        <f>'[11]Don gia'!R32</f>
        <v>0</v>
      </c>
      <c r="I32" s="290">
        <f t="array" ref="I32">SUM(IF($K$7:$AB$7="Số lượng",K32:AA32,0))</f>
        <v>5</v>
      </c>
      <c r="J32" s="290">
        <f t="shared" si="0"/>
        <v>0</v>
      </c>
      <c r="K32" s="293">
        <f>[11]DT!H32</f>
        <v>0</v>
      </c>
      <c r="L32" s="293">
        <f t="shared" si="1"/>
        <v>0</v>
      </c>
      <c r="M32" s="293">
        <f>[11]HH!H32</f>
        <v>0</v>
      </c>
      <c r="N32" s="293">
        <f t="shared" si="2"/>
        <v>0</v>
      </c>
      <c r="O32" s="293">
        <f>[11]VD!H32</f>
        <v>0</v>
      </c>
      <c r="P32" s="293">
        <f t="shared" si="3"/>
        <v>0</v>
      </c>
      <c r="Q32" s="293">
        <f>[11]QY!H32</f>
        <v>0</v>
      </c>
      <c r="R32" s="293">
        <f t="shared" si="4"/>
        <v>0</v>
      </c>
      <c r="S32" s="293">
        <f>[11]UB!H32</f>
        <v>0</v>
      </c>
      <c r="T32" s="293">
        <f t="shared" si="5"/>
        <v>0</v>
      </c>
      <c r="U32" s="293">
        <f>[11]CP!H32</f>
        <v>0</v>
      </c>
      <c r="V32" s="293">
        <f t="shared" si="6"/>
        <v>0</v>
      </c>
      <c r="W32" s="293">
        <f>[11]HL!H32</f>
        <v>0</v>
      </c>
      <c r="X32" s="293">
        <f t="shared" si="7"/>
        <v>0</v>
      </c>
      <c r="Y32" s="293">
        <f>[11]DH!H32</f>
        <v>0</v>
      </c>
      <c r="Z32" s="293">
        <f t="shared" si="8"/>
        <v>0</v>
      </c>
      <c r="AA32" s="293">
        <f>[11]MC!H32</f>
        <v>5</v>
      </c>
      <c r="AB32" s="293">
        <f t="shared" si="9"/>
        <v>0</v>
      </c>
      <c r="AC32" s="292"/>
      <c r="AD32" s="292"/>
      <c r="AE32" s="292"/>
      <c r="AF32" s="292"/>
      <c r="AG32" s="292"/>
      <c r="AH32" s="292"/>
      <c r="AI32" s="292"/>
      <c r="AJ32" s="292"/>
      <c r="AK32" s="292"/>
      <c r="AL32" s="292"/>
      <c r="AM32" s="292"/>
    </row>
    <row r="33" spans="1:39" ht="12.75" hidden="1" customHeight="1" x14ac:dyDescent="0.2">
      <c r="A33" s="298"/>
      <c r="B33" s="304" t="s">
        <v>1513</v>
      </c>
      <c r="C33" s="298" t="s">
        <v>334</v>
      </c>
      <c r="D33" s="298"/>
      <c r="E33" s="298" t="s">
        <v>12</v>
      </c>
      <c r="F33" s="297" t="s">
        <v>1371</v>
      </c>
      <c r="G33" s="297" t="s">
        <v>1463</v>
      </c>
      <c r="H33" s="291">
        <f>'[11]Don gia'!R33</f>
        <v>0</v>
      </c>
      <c r="I33" s="290">
        <f t="array" ref="I33">SUM(IF($K$7:$AB$7="Số lượng",K33:AA33,0))</f>
        <v>1</v>
      </c>
      <c r="J33" s="290">
        <f t="shared" si="0"/>
        <v>0</v>
      </c>
      <c r="K33" s="293">
        <f>[11]DT!H33</f>
        <v>0</v>
      </c>
      <c r="L33" s="293">
        <f t="shared" si="1"/>
        <v>0</v>
      </c>
      <c r="M33" s="293">
        <f>[11]HH!H33</f>
        <v>0</v>
      </c>
      <c r="N33" s="293">
        <f t="shared" si="2"/>
        <v>0</v>
      </c>
      <c r="O33" s="293">
        <f>[11]VD!H33</f>
        <v>1</v>
      </c>
      <c r="P33" s="293">
        <f t="shared" si="3"/>
        <v>0</v>
      </c>
      <c r="Q33" s="293">
        <f>[11]QY!H33</f>
        <v>0</v>
      </c>
      <c r="R33" s="293">
        <f t="shared" si="4"/>
        <v>0</v>
      </c>
      <c r="S33" s="293">
        <f>[11]UB!H33</f>
        <v>0</v>
      </c>
      <c r="T33" s="293">
        <f t="shared" si="5"/>
        <v>0</v>
      </c>
      <c r="U33" s="293">
        <f>[11]CP!H33</f>
        <v>0</v>
      </c>
      <c r="V33" s="293">
        <f t="shared" si="6"/>
        <v>0</v>
      </c>
      <c r="W33" s="293">
        <f>[11]HL!H33</f>
        <v>0</v>
      </c>
      <c r="X33" s="293">
        <f t="shared" si="7"/>
        <v>0</v>
      </c>
      <c r="Y33" s="293">
        <f>[11]DH!H33</f>
        <v>0</v>
      </c>
      <c r="Z33" s="293">
        <f t="shared" si="8"/>
        <v>0</v>
      </c>
      <c r="AA33" s="293">
        <f>[11]MC!H33</f>
        <v>0</v>
      </c>
      <c r="AB33" s="293">
        <f t="shared" si="9"/>
        <v>0</v>
      </c>
      <c r="AC33" s="292"/>
      <c r="AD33" s="292"/>
      <c r="AE33" s="292"/>
      <c r="AF33" s="292"/>
      <c r="AG33" s="292"/>
      <c r="AH33" s="292"/>
      <c r="AI33" s="292"/>
      <c r="AJ33" s="292"/>
      <c r="AK33" s="292"/>
      <c r="AL33" s="292"/>
      <c r="AM33" s="292"/>
    </row>
    <row r="34" spans="1:39" x14ac:dyDescent="0.2">
      <c r="A34" s="301" t="s">
        <v>44</v>
      </c>
      <c r="B34" s="302" t="s">
        <v>1007</v>
      </c>
      <c r="C34" s="301"/>
      <c r="D34" s="301"/>
      <c r="E34" s="301"/>
      <c r="F34" s="300"/>
      <c r="G34" s="300"/>
      <c r="H34" s="291">
        <f>'[11]Don gia'!R34</f>
        <v>0</v>
      </c>
      <c r="I34" s="290">
        <f t="array" ref="I34">SUM(IF($K$7:$AB$7="Số lượng",K34:AA34,0))</f>
        <v>0</v>
      </c>
      <c r="J34" s="290">
        <f t="shared" si="0"/>
        <v>0</v>
      </c>
      <c r="K34" s="293">
        <f>[11]DT!H34</f>
        <v>0</v>
      </c>
      <c r="L34" s="293">
        <f t="shared" si="1"/>
        <v>0</v>
      </c>
      <c r="M34" s="293">
        <f>[11]HH!H34</f>
        <v>0</v>
      </c>
      <c r="N34" s="293">
        <f t="shared" si="2"/>
        <v>0</v>
      </c>
      <c r="O34" s="293">
        <f>[11]VD!H34</f>
        <v>0</v>
      </c>
      <c r="P34" s="293">
        <f t="shared" si="3"/>
        <v>0</v>
      </c>
      <c r="Q34" s="293">
        <f>[11]QY!H34</f>
        <v>0</v>
      </c>
      <c r="R34" s="293">
        <f t="shared" si="4"/>
        <v>0</v>
      </c>
      <c r="S34" s="293">
        <f>[11]UB!H34</f>
        <v>0</v>
      </c>
      <c r="T34" s="293">
        <f t="shared" si="5"/>
        <v>0</v>
      </c>
      <c r="U34" s="293">
        <f>[11]CP!H34</f>
        <v>0</v>
      </c>
      <c r="V34" s="293">
        <f t="shared" si="6"/>
        <v>0</v>
      </c>
      <c r="W34" s="293">
        <f>[11]HL!H34</f>
        <v>0</v>
      </c>
      <c r="X34" s="293">
        <f t="shared" si="7"/>
        <v>0</v>
      </c>
      <c r="Y34" s="293">
        <f>[11]DH!H34</f>
        <v>0</v>
      </c>
      <c r="Z34" s="293">
        <f t="shared" si="8"/>
        <v>0</v>
      </c>
      <c r="AA34" s="293">
        <f>[11]MC!H34</f>
        <v>0</v>
      </c>
      <c r="AB34" s="293">
        <f t="shared" si="9"/>
        <v>0</v>
      </c>
      <c r="AC34" s="288"/>
      <c r="AD34" s="288"/>
      <c r="AE34" s="288"/>
      <c r="AF34" s="288"/>
      <c r="AG34" s="288"/>
      <c r="AH34" s="288"/>
      <c r="AI34" s="288"/>
      <c r="AJ34" s="288"/>
      <c r="AK34" s="288"/>
      <c r="AL34" s="288"/>
      <c r="AM34" s="288"/>
    </row>
    <row r="35" spans="1:39" x14ac:dyDescent="0.2">
      <c r="A35" s="298"/>
      <c r="B35" s="304" t="s">
        <v>1008</v>
      </c>
      <c r="C35" s="298" t="s">
        <v>334</v>
      </c>
      <c r="D35" s="298" t="s">
        <v>334</v>
      </c>
      <c r="E35" s="298" t="s">
        <v>12</v>
      </c>
      <c r="F35" s="297" t="s">
        <v>1352</v>
      </c>
      <c r="G35" s="297" t="s">
        <v>1456</v>
      </c>
      <c r="H35" s="291">
        <f>'[11]Don gia'!R35</f>
        <v>20410</v>
      </c>
      <c r="I35" s="290">
        <f t="array" ref="I35">SUM(IF($K$7:$AB$7="Số lượng",K35:AA35,0))</f>
        <v>1287</v>
      </c>
      <c r="J35" s="290">
        <f t="shared" si="0"/>
        <v>26267670</v>
      </c>
      <c r="K35" s="293">
        <f>[11]DT!H35</f>
        <v>175</v>
      </c>
      <c r="L35" s="293">
        <f t="shared" si="1"/>
        <v>3571750</v>
      </c>
      <c r="M35" s="293">
        <f>[11]HH!H35</f>
        <v>131</v>
      </c>
      <c r="N35" s="293">
        <f t="shared" si="2"/>
        <v>2673710</v>
      </c>
      <c r="O35" s="293">
        <f>[11]VD!H35</f>
        <v>73</v>
      </c>
      <c r="P35" s="293">
        <f t="shared" si="3"/>
        <v>1489930</v>
      </c>
      <c r="Q35" s="293">
        <f>[11]QY!H35</f>
        <v>132</v>
      </c>
      <c r="R35" s="293">
        <f t="shared" si="4"/>
        <v>2694120</v>
      </c>
      <c r="S35" s="293">
        <f>[11]UB!H35</f>
        <v>141</v>
      </c>
      <c r="T35" s="293">
        <f t="shared" si="5"/>
        <v>2877810</v>
      </c>
      <c r="U35" s="293">
        <f>[11]CP!H35</f>
        <v>171</v>
      </c>
      <c r="V35" s="293">
        <f t="shared" si="6"/>
        <v>3490110</v>
      </c>
      <c r="W35" s="293">
        <f>[11]HL!H35</f>
        <v>287</v>
      </c>
      <c r="X35" s="293">
        <f t="shared" si="7"/>
        <v>5857670</v>
      </c>
      <c r="Y35" s="293">
        <f>[11]DH!H35</f>
        <v>76</v>
      </c>
      <c r="Z35" s="293">
        <f t="shared" si="8"/>
        <v>1551160</v>
      </c>
      <c r="AA35" s="293">
        <f>[11]MC!H35</f>
        <v>101</v>
      </c>
      <c r="AB35" s="293">
        <f t="shared" si="9"/>
        <v>2061410</v>
      </c>
      <c r="AC35" s="292"/>
      <c r="AD35" s="292"/>
      <c r="AE35" s="292"/>
      <c r="AF35" s="292"/>
      <c r="AG35" s="292"/>
      <c r="AH35" s="292"/>
      <c r="AI35" s="292"/>
      <c r="AJ35" s="292"/>
      <c r="AK35" s="292"/>
      <c r="AL35" s="292"/>
      <c r="AM35" s="292"/>
    </row>
    <row r="36" spans="1:39" x14ac:dyDescent="0.2">
      <c r="A36" s="298"/>
      <c r="B36" s="300" t="s">
        <v>33</v>
      </c>
      <c r="C36" s="298"/>
      <c r="D36" s="298"/>
      <c r="E36" s="298"/>
      <c r="F36" s="297"/>
      <c r="G36" s="297"/>
      <c r="H36" s="291">
        <f>'[11]Don gia'!R36</f>
        <v>0</v>
      </c>
      <c r="I36" s="290">
        <f t="array" ref="I36">SUM(IF($K$7:$AB$7="Số lượng",K36:AA36,0))</f>
        <v>0</v>
      </c>
      <c r="J36" s="290">
        <f t="shared" si="0"/>
        <v>0</v>
      </c>
      <c r="K36" s="293">
        <f>[11]DT!H36</f>
        <v>0</v>
      </c>
      <c r="L36" s="293">
        <f t="shared" si="1"/>
        <v>0</v>
      </c>
      <c r="M36" s="293">
        <f>[11]HH!H36</f>
        <v>0</v>
      </c>
      <c r="N36" s="293">
        <f t="shared" si="2"/>
        <v>0</v>
      </c>
      <c r="O36" s="293">
        <f>[11]VD!H36</f>
        <v>0</v>
      </c>
      <c r="P36" s="293">
        <f t="shared" si="3"/>
        <v>0</v>
      </c>
      <c r="Q36" s="293">
        <f>[11]QY!H36</f>
        <v>0</v>
      </c>
      <c r="R36" s="293">
        <f t="shared" si="4"/>
        <v>0</v>
      </c>
      <c r="S36" s="293">
        <f>[11]UB!H36</f>
        <v>0</v>
      </c>
      <c r="T36" s="293">
        <f t="shared" si="5"/>
        <v>0</v>
      </c>
      <c r="U36" s="293">
        <f>[11]CP!H36</f>
        <v>0</v>
      </c>
      <c r="V36" s="293">
        <f t="shared" si="6"/>
        <v>0</v>
      </c>
      <c r="W36" s="293">
        <f>[11]HL!H36</f>
        <v>0</v>
      </c>
      <c r="X36" s="293">
        <f t="shared" si="7"/>
        <v>0</v>
      </c>
      <c r="Y36" s="293">
        <f>[11]DH!H36</f>
        <v>0</v>
      </c>
      <c r="Z36" s="293">
        <f t="shared" si="8"/>
        <v>0</v>
      </c>
      <c r="AA36" s="293">
        <f>[11]MC!H36</f>
        <v>0</v>
      </c>
      <c r="AB36" s="293">
        <f t="shared" si="9"/>
        <v>0</v>
      </c>
      <c r="AC36" s="292"/>
      <c r="AD36" s="292"/>
      <c r="AE36" s="292"/>
      <c r="AF36" s="292"/>
      <c r="AG36" s="292"/>
      <c r="AH36" s="292"/>
      <c r="AI36" s="292"/>
      <c r="AJ36" s="292"/>
      <c r="AK36" s="292"/>
      <c r="AL36" s="292"/>
      <c r="AM36" s="292"/>
    </row>
    <row r="37" spans="1:39" ht="12.75" hidden="1" customHeight="1" x14ac:dyDescent="0.2">
      <c r="A37" s="301" t="s">
        <v>34</v>
      </c>
      <c r="B37" s="302" t="s">
        <v>2</v>
      </c>
      <c r="C37" s="301"/>
      <c r="D37" s="301"/>
      <c r="E37" s="301"/>
      <c r="F37" s="300"/>
      <c r="G37" s="300"/>
      <c r="H37" s="291">
        <f>'[11]Don gia'!R37</f>
        <v>0</v>
      </c>
      <c r="I37" s="290">
        <f t="array" ref="I37">SUM(IF($K$7:$AB$7="Số lượng",K37:AA37,0))</f>
        <v>0</v>
      </c>
      <c r="J37" s="290">
        <f t="shared" si="0"/>
        <v>0</v>
      </c>
      <c r="K37" s="293">
        <f>[11]DT!H37</f>
        <v>0</v>
      </c>
      <c r="L37" s="293">
        <f t="shared" si="1"/>
        <v>0</v>
      </c>
      <c r="M37" s="293">
        <f>[11]HH!H37</f>
        <v>0</v>
      </c>
      <c r="N37" s="293">
        <f t="shared" si="2"/>
        <v>0</v>
      </c>
      <c r="O37" s="293">
        <f>[11]VD!H37</f>
        <v>0</v>
      </c>
      <c r="P37" s="293">
        <f t="shared" si="3"/>
        <v>0</v>
      </c>
      <c r="Q37" s="293">
        <f>[11]QY!H37</f>
        <v>0</v>
      </c>
      <c r="R37" s="293">
        <f t="shared" si="4"/>
        <v>0</v>
      </c>
      <c r="S37" s="293">
        <f>[11]UB!H37</f>
        <v>0</v>
      </c>
      <c r="T37" s="293">
        <f t="shared" si="5"/>
        <v>0</v>
      </c>
      <c r="U37" s="293">
        <f>[11]CP!H37</f>
        <v>0</v>
      </c>
      <c r="V37" s="293">
        <f t="shared" si="6"/>
        <v>0</v>
      </c>
      <c r="W37" s="293">
        <f>[11]HL!H37</f>
        <v>0</v>
      </c>
      <c r="X37" s="293">
        <f t="shared" si="7"/>
        <v>0</v>
      </c>
      <c r="Y37" s="293">
        <f>[11]DH!H37</f>
        <v>0</v>
      </c>
      <c r="Z37" s="293">
        <f t="shared" si="8"/>
        <v>0</v>
      </c>
      <c r="AA37" s="293">
        <f>[11]MC!H37</f>
        <v>0</v>
      </c>
      <c r="AB37" s="293">
        <f t="shared" si="9"/>
        <v>0</v>
      </c>
      <c r="AC37" s="288"/>
      <c r="AD37" s="288"/>
      <c r="AE37" s="288"/>
      <c r="AF37" s="288"/>
      <c r="AG37" s="288"/>
      <c r="AH37" s="288"/>
      <c r="AI37" s="288"/>
      <c r="AJ37" s="288"/>
      <c r="AK37" s="288"/>
      <c r="AL37" s="288"/>
      <c r="AM37" s="288"/>
    </row>
    <row r="38" spans="1:39" ht="12.75" hidden="1" customHeight="1" x14ac:dyDescent="0.2">
      <c r="A38" s="301" t="s">
        <v>21</v>
      </c>
      <c r="B38" s="302" t="s">
        <v>1059</v>
      </c>
      <c r="C38" s="301"/>
      <c r="D38" s="301"/>
      <c r="E38" s="301"/>
      <c r="F38" s="300"/>
      <c r="G38" s="300"/>
      <c r="H38" s="291">
        <f>'[11]Don gia'!R38</f>
        <v>0</v>
      </c>
      <c r="I38" s="290">
        <f t="array" ref="I38">SUM(IF($K$7:$AB$7="Số lượng",K38:AA38,0))</f>
        <v>0</v>
      </c>
      <c r="J38" s="290">
        <f t="shared" si="0"/>
        <v>0</v>
      </c>
      <c r="K38" s="293">
        <f>[11]DT!H38</f>
        <v>0</v>
      </c>
      <c r="L38" s="293">
        <f t="shared" si="1"/>
        <v>0</v>
      </c>
      <c r="M38" s="293">
        <f>[11]HH!H38</f>
        <v>0</v>
      </c>
      <c r="N38" s="293">
        <f t="shared" si="2"/>
        <v>0</v>
      </c>
      <c r="O38" s="293">
        <f>[11]VD!H38</f>
        <v>0</v>
      </c>
      <c r="P38" s="293">
        <f t="shared" si="3"/>
        <v>0</v>
      </c>
      <c r="Q38" s="293">
        <f>[11]QY!H38</f>
        <v>0</v>
      </c>
      <c r="R38" s="293">
        <f t="shared" si="4"/>
        <v>0</v>
      </c>
      <c r="S38" s="293">
        <f>[11]UB!H38</f>
        <v>0</v>
      </c>
      <c r="T38" s="293">
        <f t="shared" si="5"/>
        <v>0</v>
      </c>
      <c r="U38" s="293">
        <f>[11]CP!H38</f>
        <v>0</v>
      </c>
      <c r="V38" s="293">
        <f t="shared" si="6"/>
        <v>0</v>
      </c>
      <c r="W38" s="293">
        <f>[11]HL!H38</f>
        <v>0</v>
      </c>
      <c r="X38" s="293">
        <f t="shared" si="7"/>
        <v>0</v>
      </c>
      <c r="Y38" s="293">
        <f>[11]DH!H38</f>
        <v>0</v>
      </c>
      <c r="Z38" s="293">
        <f t="shared" si="8"/>
        <v>0</v>
      </c>
      <c r="AA38" s="293">
        <f>[11]MC!H38</f>
        <v>0</v>
      </c>
      <c r="AB38" s="293">
        <f t="shared" si="9"/>
        <v>0</v>
      </c>
      <c r="AC38" s="288"/>
      <c r="AD38" s="288"/>
      <c r="AE38" s="288"/>
      <c r="AF38" s="288"/>
      <c r="AG38" s="288"/>
      <c r="AH38" s="288"/>
      <c r="AI38" s="288"/>
      <c r="AJ38" s="288"/>
      <c r="AK38" s="288"/>
      <c r="AL38" s="288"/>
      <c r="AM38" s="288"/>
    </row>
    <row r="39" spans="1:39" ht="12.75" hidden="1" customHeight="1" x14ac:dyDescent="0.2">
      <c r="A39" s="298"/>
      <c r="B39" s="299" t="s">
        <v>1512</v>
      </c>
      <c r="C39" s="298" t="s">
        <v>334</v>
      </c>
      <c r="D39" s="298" t="s">
        <v>334</v>
      </c>
      <c r="E39" s="298" t="s">
        <v>19</v>
      </c>
      <c r="F39" s="297" t="s">
        <v>1371</v>
      </c>
      <c r="G39" s="297"/>
      <c r="H39" s="291">
        <f>'[11]Don gia'!R39</f>
        <v>0</v>
      </c>
      <c r="I39" s="290">
        <f t="array" ref="I39">SUM(IF($K$7:$AB$7="Số lượng",K39:AA39,0))</f>
        <v>705</v>
      </c>
      <c r="J39" s="290">
        <f t="shared" si="0"/>
        <v>0</v>
      </c>
      <c r="K39" s="293">
        <f>[11]DT!H39</f>
        <v>92</v>
      </c>
      <c r="L39" s="293">
        <f t="shared" si="1"/>
        <v>0</v>
      </c>
      <c r="M39" s="293">
        <f>[11]HH!H39</f>
        <v>65</v>
      </c>
      <c r="N39" s="293">
        <f t="shared" si="2"/>
        <v>0</v>
      </c>
      <c r="O39" s="293">
        <f>[11]VD!H39</f>
        <v>37</v>
      </c>
      <c r="P39" s="293">
        <f t="shared" si="3"/>
        <v>0</v>
      </c>
      <c r="Q39" s="293">
        <f>[11]QY!H39</f>
        <v>74</v>
      </c>
      <c r="R39" s="293">
        <f t="shared" si="4"/>
        <v>0</v>
      </c>
      <c r="S39" s="293">
        <f>[11]UB!H39</f>
        <v>61</v>
      </c>
      <c r="T39" s="293">
        <f t="shared" si="5"/>
        <v>0</v>
      </c>
      <c r="U39" s="293">
        <f>[11]CP!H39</f>
        <v>103</v>
      </c>
      <c r="V39" s="293">
        <f t="shared" si="6"/>
        <v>0</v>
      </c>
      <c r="W39" s="293">
        <f>[11]HL!H39</f>
        <v>172</v>
      </c>
      <c r="X39" s="293">
        <f t="shared" si="7"/>
        <v>0</v>
      </c>
      <c r="Y39" s="293">
        <f>[11]DH!H39</f>
        <v>39</v>
      </c>
      <c r="Z39" s="293">
        <f t="shared" si="8"/>
        <v>0</v>
      </c>
      <c r="AA39" s="293">
        <f>[11]MC!H39</f>
        <v>62</v>
      </c>
      <c r="AB39" s="293">
        <f t="shared" si="9"/>
        <v>0</v>
      </c>
      <c r="AC39" s="292"/>
      <c r="AD39" s="292"/>
      <c r="AE39" s="292"/>
      <c r="AF39" s="292"/>
      <c r="AG39" s="292"/>
      <c r="AH39" s="292"/>
      <c r="AI39" s="292"/>
      <c r="AJ39" s="292"/>
      <c r="AK39" s="292"/>
      <c r="AL39" s="292"/>
      <c r="AM39" s="292"/>
    </row>
    <row r="40" spans="1:39" x14ac:dyDescent="0.2">
      <c r="A40" s="301" t="s">
        <v>38</v>
      </c>
      <c r="B40" s="302" t="s">
        <v>39</v>
      </c>
      <c r="C40" s="301"/>
      <c r="D40" s="301"/>
      <c r="E40" s="301"/>
      <c r="F40" s="300"/>
      <c r="G40" s="300"/>
      <c r="H40" s="291">
        <f>'[11]Don gia'!R40</f>
        <v>0</v>
      </c>
      <c r="I40" s="290">
        <f t="array" ref="I40">SUM(IF($K$7:$AB$7="Số lượng",K40:AA40,0))</f>
        <v>0</v>
      </c>
      <c r="J40" s="290">
        <f t="shared" si="0"/>
        <v>0</v>
      </c>
      <c r="K40" s="293">
        <f>[11]DT!H40</f>
        <v>0</v>
      </c>
      <c r="L40" s="293">
        <f t="shared" si="1"/>
        <v>0</v>
      </c>
      <c r="M40" s="293">
        <f>[11]HH!H40</f>
        <v>0</v>
      </c>
      <c r="N40" s="293">
        <f t="shared" si="2"/>
        <v>0</v>
      </c>
      <c r="O40" s="293">
        <f>[11]VD!H40</f>
        <v>0</v>
      </c>
      <c r="P40" s="293">
        <f t="shared" si="3"/>
        <v>0</v>
      </c>
      <c r="Q40" s="293">
        <f>[11]QY!H40</f>
        <v>0</v>
      </c>
      <c r="R40" s="293">
        <f t="shared" si="4"/>
        <v>0</v>
      </c>
      <c r="S40" s="293">
        <f>[11]UB!H40</f>
        <v>0</v>
      </c>
      <c r="T40" s="293">
        <f t="shared" si="5"/>
        <v>0</v>
      </c>
      <c r="U40" s="293">
        <f>[11]CP!H40</f>
        <v>0</v>
      </c>
      <c r="V40" s="293">
        <f t="shared" si="6"/>
        <v>0</v>
      </c>
      <c r="W40" s="293">
        <f>[11]HL!H40</f>
        <v>0</v>
      </c>
      <c r="X40" s="293">
        <f t="shared" si="7"/>
        <v>0</v>
      </c>
      <c r="Y40" s="293">
        <f>[11]DH!H40</f>
        <v>0</v>
      </c>
      <c r="Z40" s="293">
        <f t="shared" si="8"/>
        <v>0</v>
      </c>
      <c r="AA40" s="293">
        <f>[11]MC!H40</f>
        <v>0</v>
      </c>
      <c r="AB40" s="293">
        <f t="shared" si="9"/>
        <v>0</v>
      </c>
      <c r="AC40" s="288"/>
      <c r="AD40" s="288"/>
      <c r="AE40" s="288"/>
      <c r="AF40" s="288"/>
      <c r="AG40" s="288"/>
      <c r="AH40" s="288"/>
      <c r="AI40" s="288"/>
      <c r="AJ40" s="288"/>
      <c r="AK40" s="288"/>
      <c r="AL40" s="288"/>
      <c r="AM40" s="288"/>
    </row>
    <row r="41" spans="1:39" x14ac:dyDescent="0.2">
      <c r="A41" s="301" t="s">
        <v>21</v>
      </c>
      <c r="B41" s="302" t="s">
        <v>62</v>
      </c>
      <c r="C41" s="301"/>
      <c r="D41" s="301"/>
      <c r="E41" s="301"/>
      <c r="F41" s="300"/>
      <c r="G41" s="300"/>
      <c r="H41" s="291">
        <f>'[11]Don gia'!R41</f>
        <v>0</v>
      </c>
      <c r="I41" s="290">
        <f t="array" ref="I41">SUM(IF($K$7:$AB$7="Số lượng",K41:AA41,0))</f>
        <v>0</v>
      </c>
      <c r="J41" s="290">
        <f t="shared" si="0"/>
        <v>0</v>
      </c>
      <c r="K41" s="293">
        <f>[11]DT!H41</f>
        <v>0</v>
      </c>
      <c r="L41" s="293">
        <f t="shared" si="1"/>
        <v>0</v>
      </c>
      <c r="M41" s="293">
        <f>[11]HH!H41</f>
        <v>0</v>
      </c>
      <c r="N41" s="293">
        <f t="shared" si="2"/>
        <v>0</v>
      </c>
      <c r="O41" s="293">
        <f>[11]VD!H41</f>
        <v>0</v>
      </c>
      <c r="P41" s="293">
        <f t="shared" si="3"/>
        <v>0</v>
      </c>
      <c r="Q41" s="293">
        <f>[11]QY!H41</f>
        <v>0</v>
      </c>
      <c r="R41" s="293">
        <f t="shared" si="4"/>
        <v>0</v>
      </c>
      <c r="S41" s="293">
        <f>[11]UB!H41</f>
        <v>0</v>
      </c>
      <c r="T41" s="293">
        <f t="shared" si="5"/>
        <v>0</v>
      </c>
      <c r="U41" s="293">
        <f>[11]CP!H41</f>
        <v>0</v>
      </c>
      <c r="V41" s="293">
        <f t="shared" si="6"/>
        <v>0</v>
      </c>
      <c r="W41" s="293">
        <f>[11]HL!H41</f>
        <v>0</v>
      </c>
      <c r="X41" s="293">
        <f t="shared" si="7"/>
        <v>0</v>
      </c>
      <c r="Y41" s="293">
        <f>[11]DH!H41</f>
        <v>0</v>
      </c>
      <c r="Z41" s="293">
        <f t="shared" si="8"/>
        <v>0</v>
      </c>
      <c r="AA41" s="293">
        <f>[11]MC!H41</f>
        <v>0</v>
      </c>
      <c r="AB41" s="293">
        <f t="shared" si="9"/>
        <v>0</v>
      </c>
      <c r="AC41" s="288"/>
      <c r="AD41" s="288"/>
      <c r="AE41" s="288"/>
      <c r="AF41" s="288"/>
      <c r="AG41" s="288"/>
      <c r="AH41" s="288"/>
      <c r="AI41" s="288"/>
      <c r="AJ41" s="288"/>
      <c r="AK41" s="288"/>
      <c r="AL41" s="288"/>
      <c r="AM41" s="288"/>
    </row>
    <row r="42" spans="1:39" x14ac:dyDescent="0.2">
      <c r="A42" s="301">
        <v>1</v>
      </c>
      <c r="B42" s="302" t="s">
        <v>1040</v>
      </c>
      <c r="C42" s="301"/>
      <c r="D42" s="301"/>
      <c r="E42" s="301"/>
      <c r="F42" s="300"/>
      <c r="G42" s="300"/>
      <c r="H42" s="291">
        <f>'[11]Don gia'!R42</f>
        <v>0</v>
      </c>
      <c r="I42" s="290">
        <f t="array" ref="I42">SUM(IF($K$7:$AB$7="Số lượng",K42:AA42,0))</f>
        <v>0</v>
      </c>
      <c r="J42" s="290">
        <f t="shared" si="0"/>
        <v>0</v>
      </c>
      <c r="K42" s="293">
        <f>[11]DT!H42</f>
        <v>0</v>
      </c>
      <c r="L42" s="293">
        <f t="shared" si="1"/>
        <v>0</v>
      </c>
      <c r="M42" s="293">
        <f>[11]HH!H42</f>
        <v>0</v>
      </c>
      <c r="N42" s="293">
        <f t="shared" si="2"/>
        <v>0</v>
      </c>
      <c r="O42" s="293">
        <f>[11]VD!H42</f>
        <v>0</v>
      </c>
      <c r="P42" s="293">
        <f t="shared" si="3"/>
        <v>0</v>
      </c>
      <c r="Q42" s="293">
        <f>[11]QY!H42</f>
        <v>0</v>
      </c>
      <c r="R42" s="293">
        <f t="shared" si="4"/>
        <v>0</v>
      </c>
      <c r="S42" s="293">
        <f>[11]UB!H42</f>
        <v>0</v>
      </c>
      <c r="T42" s="293">
        <f t="shared" si="5"/>
        <v>0</v>
      </c>
      <c r="U42" s="293">
        <f>[11]CP!H42</f>
        <v>0</v>
      </c>
      <c r="V42" s="293">
        <f t="shared" si="6"/>
        <v>0</v>
      </c>
      <c r="W42" s="293">
        <f>[11]HL!H42</f>
        <v>0</v>
      </c>
      <c r="X42" s="293">
        <f t="shared" si="7"/>
        <v>0</v>
      </c>
      <c r="Y42" s="293">
        <f>[11]DH!H42</f>
        <v>0</v>
      </c>
      <c r="Z42" s="293">
        <f t="shared" si="8"/>
        <v>0</v>
      </c>
      <c r="AA42" s="293">
        <f>[11]MC!H42</f>
        <v>0</v>
      </c>
      <c r="AB42" s="293">
        <f t="shared" si="9"/>
        <v>0</v>
      </c>
      <c r="AC42" s="288"/>
      <c r="AD42" s="288"/>
      <c r="AE42" s="288"/>
      <c r="AF42" s="288"/>
      <c r="AG42" s="288"/>
      <c r="AH42" s="288"/>
      <c r="AI42" s="288"/>
      <c r="AJ42" s="288"/>
      <c r="AK42" s="288"/>
      <c r="AL42" s="288"/>
      <c r="AM42" s="288"/>
    </row>
    <row r="43" spans="1:39" x14ac:dyDescent="0.2">
      <c r="A43" s="298"/>
      <c r="B43" s="299" t="s">
        <v>1041</v>
      </c>
      <c r="C43" s="303"/>
      <c r="D43" s="298" t="s">
        <v>334</v>
      </c>
      <c r="E43" s="298" t="s">
        <v>12</v>
      </c>
      <c r="F43" s="297" t="s">
        <v>1488</v>
      </c>
      <c r="G43" s="297" t="s">
        <v>1511</v>
      </c>
      <c r="H43" s="291">
        <f>'[11]Don gia'!R43</f>
        <v>113847</v>
      </c>
      <c r="I43" s="290">
        <f t="array" ref="I43">SUM(IF($K$7:$AB$7="Số lượng",K43:AA43,0))</f>
        <v>19911</v>
      </c>
      <c r="J43" s="290">
        <f t="shared" si="0"/>
        <v>2266807617</v>
      </c>
      <c r="K43" s="293">
        <f>[11]DT!H43</f>
        <v>2764</v>
      </c>
      <c r="L43" s="293">
        <f t="shared" si="1"/>
        <v>314673108</v>
      </c>
      <c r="M43" s="293">
        <f>[11]HH!H43</f>
        <v>1368</v>
      </c>
      <c r="N43" s="293">
        <f t="shared" si="2"/>
        <v>155742696</v>
      </c>
      <c r="O43" s="293">
        <f>[11]VD!H43</f>
        <v>781</v>
      </c>
      <c r="P43" s="293">
        <f t="shared" si="3"/>
        <v>88914507</v>
      </c>
      <c r="Q43" s="293">
        <f>[11]QY!H43</f>
        <v>2177</v>
      </c>
      <c r="R43" s="293">
        <f t="shared" si="4"/>
        <v>247844919</v>
      </c>
      <c r="S43" s="293">
        <f>[11]UB!H43</f>
        <v>2241</v>
      </c>
      <c r="T43" s="293">
        <f t="shared" si="5"/>
        <v>255131127</v>
      </c>
      <c r="U43" s="293">
        <f>[11]CP!H43</f>
        <v>3124</v>
      </c>
      <c r="V43" s="293">
        <f t="shared" si="6"/>
        <v>355658028</v>
      </c>
      <c r="W43" s="293">
        <f>[11]HL!H43</f>
        <v>5606</v>
      </c>
      <c r="X43" s="293">
        <f t="shared" si="7"/>
        <v>638226282</v>
      </c>
      <c r="Y43" s="293">
        <f>[11]DH!H43</f>
        <v>802</v>
      </c>
      <c r="Z43" s="293">
        <f t="shared" si="8"/>
        <v>91305294</v>
      </c>
      <c r="AA43" s="293">
        <f>[11]MC!H43</f>
        <v>1048</v>
      </c>
      <c r="AB43" s="293">
        <f t="shared" si="9"/>
        <v>119311656</v>
      </c>
      <c r="AC43" s="292"/>
      <c r="AD43" s="292"/>
      <c r="AE43" s="292"/>
      <c r="AF43" s="292"/>
      <c r="AG43" s="292"/>
      <c r="AH43" s="292"/>
      <c r="AI43" s="292"/>
      <c r="AJ43" s="292"/>
      <c r="AK43" s="292"/>
      <c r="AL43" s="292"/>
      <c r="AM43" s="292"/>
    </row>
    <row r="44" spans="1:39" x14ac:dyDescent="0.2">
      <c r="A44" s="298"/>
      <c r="B44" s="299" t="s">
        <v>1052</v>
      </c>
      <c r="C44" s="298"/>
      <c r="D44" s="298" t="s">
        <v>334</v>
      </c>
      <c r="E44" s="298" t="s">
        <v>12</v>
      </c>
      <c r="F44" s="297" t="s">
        <v>1488</v>
      </c>
      <c r="G44" s="297" t="s">
        <v>1472</v>
      </c>
      <c r="H44" s="291">
        <f>'[11]Don gia'!R44</f>
        <v>87247</v>
      </c>
      <c r="I44" s="290">
        <f t="array" ref="I44">SUM(IF($K$7:$AB$7="Số lượng",K44:AA44,0))</f>
        <v>19497</v>
      </c>
      <c r="J44" s="290">
        <f t="shared" si="0"/>
        <v>1701054759</v>
      </c>
      <c r="K44" s="293">
        <f>[11]DT!H44</f>
        <v>2764</v>
      </c>
      <c r="L44" s="293">
        <f t="shared" si="1"/>
        <v>241150708</v>
      </c>
      <c r="M44" s="293">
        <f>[11]HH!H44</f>
        <v>1368</v>
      </c>
      <c r="N44" s="293">
        <f t="shared" si="2"/>
        <v>119353896</v>
      </c>
      <c r="O44" s="293">
        <f>[11]VD!H44</f>
        <v>781</v>
      </c>
      <c r="P44" s="293">
        <f t="shared" si="3"/>
        <v>68139907</v>
      </c>
      <c r="Q44" s="293">
        <f>[11]QY!H44</f>
        <v>2177</v>
      </c>
      <c r="R44" s="293">
        <f t="shared" si="4"/>
        <v>189936719</v>
      </c>
      <c r="S44" s="293">
        <f>[11]UB!H44</f>
        <v>2241</v>
      </c>
      <c r="T44" s="293">
        <f t="shared" si="5"/>
        <v>195520527</v>
      </c>
      <c r="U44" s="293">
        <f>[11]CP!H44</f>
        <v>3124</v>
      </c>
      <c r="V44" s="293">
        <f t="shared" si="6"/>
        <v>272559628</v>
      </c>
      <c r="W44" s="293">
        <f>[11]HL!H44</f>
        <v>5192</v>
      </c>
      <c r="X44" s="293">
        <f t="shared" si="7"/>
        <v>452986424</v>
      </c>
      <c r="Y44" s="293">
        <f>[11]DH!H44</f>
        <v>802</v>
      </c>
      <c r="Z44" s="293">
        <f t="shared" si="8"/>
        <v>69972094</v>
      </c>
      <c r="AA44" s="293">
        <f>[11]MC!H44</f>
        <v>1048</v>
      </c>
      <c r="AB44" s="293">
        <f t="shared" si="9"/>
        <v>91434856</v>
      </c>
      <c r="AC44" s="292"/>
      <c r="AD44" s="292"/>
      <c r="AE44" s="292"/>
      <c r="AF44" s="292"/>
      <c r="AG44" s="292"/>
      <c r="AH44" s="292"/>
      <c r="AI44" s="292"/>
      <c r="AJ44" s="292"/>
      <c r="AK44" s="292"/>
      <c r="AL44" s="292"/>
      <c r="AM44" s="292"/>
    </row>
    <row r="45" spans="1:39" x14ac:dyDescent="0.2">
      <c r="A45" s="301">
        <v>2</v>
      </c>
      <c r="B45" s="302" t="s">
        <v>1059</v>
      </c>
      <c r="C45" s="301"/>
      <c r="D45" s="301"/>
      <c r="E45" s="301"/>
      <c r="F45" s="300"/>
      <c r="G45" s="300"/>
      <c r="H45" s="291">
        <f>'[11]Don gia'!R45</f>
        <v>0</v>
      </c>
      <c r="I45" s="290">
        <f t="array" ref="I45">SUM(IF($K$7:$AB$7="Số lượng",K45:AA45,0))</f>
        <v>0</v>
      </c>
      <c r="J45" s="290">
        <f t="shared" si="0"/>
        <v>0</v>
      </c>
      <c r="K45" s="293">
        <f>[11]DT!H45</f>
        <v>0</v>
      </c>
      <c r="L45" s="293">
        <f t="shared" si="1"/>
        <v>0</v>
      </c>
      <c r="M45" s="293">
        <f>[11]HH!H45</f>
        <v>0</v>
      </c>
      <c r="N45" s="293">
        <f t="shared" si="2"/>
        <v>0</v>
      </c>
      <c r="O45" s="293">
        <f>[11]VD!H45</f>
        <v>0</v>
      </c>
      <c r="P45" s="293">
        <f t="shared" si="3"/>
        <v>0</v>
      </c>
      <c r="Q45" s="293">
        <f>[11]QY!H45</f>
        <v>0</v>
      </c>
      <c r="R45" s="293">
        <f t="shared" si="4"/>
        <v>0</v>
      </c>
      <c r="S45" s="293">
        <f>[11]UB!H45</f>
        <v>0</v>
      </c>
      <c r="T45" s="293">
        <f t="shared" si="5"/>
        <v>0</v>
      </c>
      <c r="U45" s="293">
        <f>[11]CP!H45</f>
        <v>0</v>
      </c>
      <c r="V45" s="293">
        <f t="shared" si="6"/>
        <v>0</v>
      </c>
      <c r="W45" s="293">
        <f>[11]HL!H45</f>
        <v>0</v>
      </c>
      <c r="X45" s="293">
        <f t="shared" si="7"/>
        <v>0</v>
      </c>
      <c r="Y45" s="293">
        <f>[11]DH!H45</f>
        <v>0</v>
      </c>
      <c r="Z45" s="293">
        <f t="shared" si="8"/>
        <v>0</v>
      </c>
      <c r="AA45" s="293">
        <f>[11]MC!H45</f>
        <v>0</v>
      </c>
      <c r="AB45" s="293">
        <f t="shared" si="9"/>
        <v>0</v>
      </c>
      <c r="AC45" s="288"/>
      <c r="AD45" s="288"/>
      <c r="AE45" s="288"/>
      <c r="AF45" s="288"/>
      <c r="AG45" s="288"/>
      <c r="AH45" s="288"/>
      <c r="AI45" s="288"/>
      <c r="AJ45" s="288"/>
      <c r="AK45" s="288"/>
      <c r="AL45" s="288"/>
      <c r="AM45" s="288"/>
    </row>
    <row r="46" spans="1:39" ht="12.75" hidden="1" customHeight="1" x14ac:dyDescent="0.2">
      <c r="A46" s="298"/>
      <c r="B46" s="299" t="s">
        <v>1510</v>
      </c>
      <c r="C46" s="298" t="s">
        <v>334</v>
      </c>
      <c r="D46" s="298" t="s">
        <v>334</v>
      </c>
      <c r="E46" s="298" t="s">
        <v>12</v>
      </c>
      <c r="F46" s="297" t="s">
        <v>1371</v>
      </c>
      <c r="G46" s="297" t="s">
        <v>1388</v>
      </c>
      <c r="H46" s="291">
        <f>'[11]Don gia'!R46</f>
        <v>0</v>
      </c>
      <c r="I46" s="290">
        <f t="array" ref="I46">SUM(IF($K$7:$AB$7="Số lượng",K46:AA46,0))</f>
        <v>35</v>
      </c>
      <c r="J46" s="290">
        <f t="shared" si="0"/>
        <v>0</v>
      </c>
      <c r="K46" s="293">
        <f>[11]DT!H46</f>
        <v>0</v>
      </c>
      <c r="L46" s="293">
        <f t="shared" si="1"/>
        <v>0</v>
      </c>
      <c r="M46" s="293">
        <f>[11]HH!H46</f>
        <v>2</v>
      </c>
      <c r="N46" s="293">
        <f t="shared" si="2"/>
        <v>0</v>
      </c>
      <c r="O46" s="293">
        <f>[11]VD!H46</f>
        <v>5</v>
      </c>
      <c r="P46" s="293">
        <f t="shared" si="3"/>
        <v>0</v>
      </c>
      <c r="Q46" s="293">
        <f>[11]QY!H46</f>
        <v>2</v>
      </c>
      <c r="R46" s="293">
        <f t="shared" si="4"/>
        <v>0</v>
      </c>
      <c r="S46" s="293">
        <f>[11]UB!H46</f>
        <v>0</v>
      </c>
      <c r="T46" s="293">
        <f t="shared" si="5"/>
        <v>0</v>
      </c>
      <c r="U46" s="293">
        <f>[11]CP!H46</f>
        <v>0</v>
      </c>
      <c r="V46" s="293">
        <f t="shared" si="6"/>
        <v>0</v>
      </c>
      <c r="W46" s="293">
        <f>[11]HL!H46</f>
        <v>0</v>
      </c>
      <c r="X46" s="293">
        <f t="shared" si="7"/>
        <v>0</v>
      </c>
      <c r="Y46" s="293">
        <f>[11]DH!H46</f>
        <v>0</v>
      </c>
      <c r="Z46" s="293">
        <f t="shared" si="8"/>
        <v>0</v>
      </c>
      <c r="AA46" s="293">
        <f>[11]MC!H46</f>
        <v>26</v>
      </c>
      <c r="AB46" s="293">
        <f t="shared" si="9"/>
        <v>0</v>
      </c>
      <c r="AC46" s="292"/>
      <c r="AD46" s="292"/>
      <c r="AE46" s="292"/>
      <c r="AF46" s="292"/>
      <c r="AG46" s="292"/>
      <c r="AH46" s="292"/>
      <c r="AI46" s="292"/>
      <c r="AJ46" s="292"/>
      <c r="AK46" s="292"/>
      <c r="AL46" s="292"/>
      <c r="AM46" s="292"/>
    </row>
    <row r="47" spans="1:39" x14ac:dyDescent="0.2">
      <c r="A47" s="298"/>
      <c r="B47" s="299" t="s">
        <v>1060</v>
      </c>
      <c r="C47" s="298" t="s">
        <v>334</v>
      </c>
      <c r="D47" s="298" t="s">
        <v>334</v>
      </c>
      <c r="E47" s="298" t="s">
        <v>12</v>
      </c>
      <c r="F47" s="297" t="s">
        <v>1509</v>
      </c>
      <c r="G47" s="297" t="s">
        <v>1456</v>
      </c>
      <c r="H47" s="291">
        <f>'[11]Don gia'!R47</f>
        <v>1599413</v>
      </c>
      <c r="I47" s="290">
        <f t="array" ref="I47">SUM(IF($K$7:$AB$7="Số lượng",K47:AA47,0))</f>
        <v>2688</v>
      </c>
      <c r="J47" s="290">
        <f t="shared" si="0"/>
        <v>4299222144</v>
      </c>
      <c r="K47" s="293">
        <f>[11]DT!H47</f>
        <v>373</v>
      </c>
      <c r="L47" s="293">
        <f t="shared" si="1"/>
        <v>596581049</v>
      </c>
      <c r="M47" s="293">
        <f>[11]HH!H47</f>
        <v>218</v>
      </c>
      <c r="N47" s="293">
        <f t="shared" si="2"/>
        <v>348672034</v>
      </c>
      <c r="O47" s="293">
        <f>[11]VD!H47</f>
        <v>148</v>
      </c>
      <c r="P47" s="293">
        <f t="shared" si="3"/>
        <v>236713124</v>
      </c>
      <c r="Q47" s="293">
        <f>[11]QY!H47</f>
        <v>285</v>
      </c>
      <c r="R47" s="293">
        <f t="shared" si="4"/>
        <v>455832705</v>
      </c>
      <c r="S47" s="293">
        <f>[11]UB!H47</f>
        <v>263</v>
      </c>
      <c r="T47" s="293">
        <f t="shared" si="5"/>
        <v>420645619</v>
      </c>
      <c r="U47" s="293">
        <f>[11]CP!H47</f>
        <v>388</v>
      </c>
      <c r="V47" s="293">
        <f t="shared" si="6"/>
        <v>620572244</v>
      </c>
      <c r="W47" s="293">
        <f>[11]HL!H47</f>
        <v>683</v>
      </c>
      <c r="X47" s="293">
        <f t="shared" si="7"/>
        <v>1092399079</v>
      </c>
      <c r="Y47" s="293">
        <f>[11]DH!H47</f>
        <v>152</v>
      </c>
      <c r="Z47" s="293">
        <f t="shared" si="8"/>
        <v>243110776</v>
      </c>
      <c r="AA47" s="293">
        <f>[11]MC!H47</f>
        <v>178</v>
      </c>
      <c r="AB47" s="293">
        <f t="shared" si="9"/>
        <v>284695514</v>
      </c>
      <c r="AC47" s="292"/>
      <c r="AD47" s="292"/>
      <c r="AE47" s="292"/>
      <c r="AF47" s="292"/>
      <c r="AG47" s="292"/>
      <c r="AH47" s="292"/>
      <c r="AI47" s="292"/>
      <c r="AJ47" s="292"/>
      <c r="AK47" s="292"/>
      <c r="AL47" s="292"/>
      <c r="AM47" s="292"/>
    </row>
    <row r="48" spans="1:39" x14ac:dyDescent="0.2">
      <c r="A48" s="298"/>
      <c r="B48" s="299" t="s">
        <v>1064</v>
      </c>
      <c r="C48" s="298" t="s">
        <v>334</v>
      </c>
      <c r="D48" s="298" t="s">
        <v>334</v>
      </c>
      <c r="E48" s="298" t="s">
        <v>12</v>
      </c>
      <c r="F48" s="297" t="s">
        <v>1509</v>
      </c>
      <c r="G48" s="297" t="s">
        <v>1456</v>
      </c>
      <c r="H48" s="291">
        <f>'[11]Don gia'!R48</f>
        <v>39883</v>
      </c>
      <c r="I48" s="290">
        <f t="array" ref="I48">SUM(IF($K$7:$AB$7="Số lượng",K48:AA48,0))</f>
        <v>2707</v>
      </c>
      <c r="J48" s="290">
        <f t="shared" si="0"/>
        <v>107963281</v>
      </c>
      <c r="K48" s="293">
        <f>[11]DT!H48</f>
        <v>387</v>
      </c>
      <c r="L48" s="293">
        <f t="shared" si="1"/>
        <v>15434721</v>
      </c>
      <c r="M48" s="293">
        <f>[11]HH!H48</f>
        <v>218</v>
      </c>
      <c r="N48" s="293">
        <f t="shared" si="2"/>
        <v>8694494</v>
      </c>
      <c r="O48" s="293">
        <f>[11]VD!H48</f>
        <v>148</v>
      </c>
      <c r="P48" s="293">
        <f t="shared" si="3"/>
        <v>5902684</v>
      </c>
      <c r="Q48" s="293">
        <f>[11]QY!H48</f>
        <v>278</v>
      </c>
      <c r="R48" s="293">
        <f t="shared" si="4"/>
        <v>11087474</v>
      </c>
      <c r="S48" s="293">
        <f>[11]UB!H48</f>
        <v>263</v>
      </c>
      <c r="T48" s="293">
        <f t="shared" si="5"/>
        <v>10489229</v>
      </c>
      <c r="U48" s="293">
        <f>[11]CP!H48</f>
        <v>412</v>
      </c>
      <c r="V48" s="293">
        <f t="shared" si="6"/>
        <v>16431796</v>
      </c>
      <c r="W48" s="293">
        <f>[11]HL!H48</f>
        <v>685</v>
      </c>
      <c r="X48" s="293">
        <f t="shared" si="7"/>
        <v>27319855</v>
      </c>
      <c r="Y48" s="293">
        <f>[11]DH!H48</f>
        <v>152</v>
      </c>
      <c r="Z48" s="293">
        <f t="shared" si="8"/>
        <v>6062216</v>
      </c>
      <c r="AA48" s="293">
        <f>[11]MC!H48</f>
        <v>164</v>
      </c>
      <c r="AB48" s="293">
        <f t="shared" si="9"/>
        <v>6540812</v>
      </c>
      <c r="AC48" s="292"/>
      <c r="AD48" s="292"/>
      <c r="AE48" s="292"/>
      <c r="AF48" s="292"/>
      <c r="AG48" s="292"/>
      <c r="AH48" s="292"/>
      <c r="AI48" s="292"/>
      <c r="AJ48" s="292"/>
      <c r="AK48" s="292"/>
      <c r="AL48" s="292"/>
      <c r="AM48" s="292"/>
    </row>
    <row r="49" spans="1:39" ht="12.75" hidden="1" customHeight="1" x14ac:dyDescent="0.2">
      <c r="A49" s="298"/>
      <c r="B49" s="299" t="s">
        <v>1508</v>
      </c>
      <c r="C49" s="298" t="s">
        <v>334</v>
      </c>
      <c r="D49" s="298" t="s">
        <v>334</v>
      </c>
      <c r="E49" s="298" t="s">
        <v>1166</v>
      </c>
      <c r="F49" s="297" t="s">
        <v>1505</v>
      </c>
      <c r="G49" s="297" t="s">
        <v>1362</v>
      </c>
      <c r="H49" s="291">
        <f>'[11]Don gia'!R49</f>
        <v>0</v>
      </c>
      <c r="I49" s="290">
        <f t="array" ref="I49">SUM(IF($K$7:$AB$7="Số lượng",K49:AA49,0))</f>
        <v>50</v>
      </c>
      <c r="J49" s="290">
        <f t="shared" si="0"/>
        <v>0</v>
      </c>
      <c r="K49" s="293">
        <f>[11]DT!H49</f>
        <v>0</v>
      </c>
      <c r="L49" s="293">
        <f t="shared" si="1"/>
        <v>0</v>
      </c>
      <c r="M49" s="293">
        <f>[11]HH!H49</f>
        <v>0</v>
      </c>
      <c r="N49" s="293">
        <f t="shared" si="2"/>
        <v>0</v>
      </c>
      <c r="O49" s="293">
        <f>[11]VD!H49</f>
        <v>20</v>
      </c>
      <c r="P49" s="293">
        <f t="shared" si="3"/>
        <v>0</v>
      </c>
      <c r="Q49" s="293">
        <f>[11]QY!H49</f>
        <v>30</v>
      </c>
      <c r="R49" s="293">
        <f t="shared" si="4"/>
        <v>0</v>
      </c>
      <c r="S49" s="293">
        <f>[11]UB!H49</f>
        <v>0</v>
      </c>
      <c r="T49" s="293">
        <f t="shared" si="5"/>
        <v>0</v>
      </c>
      <c r="U49" s="293">
        <f>[11]CP!H49</f>
        <v>0</v>
      </c>
      <c r="V49" s="293">
        <f t="shared" si="6"/>
        <v>0</v>
      </c>
      <c r="W49" s="293">
        <f>[11]HL!H49</f>
        <v>0</v>
      </c>
      <c r="X49" s="293">
        <f t="shared" si="7"/>
        <v>0</v>
      </c>
      <c r="Y49" s="293">
        <f>[11]DH!H49</f>
        <v>0</v>
      </c>
      <c r="Z49" s="293">
        <f t="shared" si="8"/>
        <v>0</v>
      </c>
      <c r="AA49" s="293">
        <f>[11]MC!H49</f>
        <v>0</v>
      </c>
      <c r="AB49" s="293">
        <f t="shared" si="9"/>
        <v>0</v>
      </c>
      <c r="AC49" s="292"/>
      <c r="AD49" s="292"/>
      <c r="AE49" s="292"/>
      <c r="AF49" s="292"/>
      <c r="AG49" s="292"/>
      <c r="AH49" s="292"/>
      <c r="AI49" s="292"/>
      <c r="AJ49" s="292"/>
      <c r="AK49" s="292"/>
      <c r="AL49" s="292"/>
      <c r="AM49" s="292"/>
    </row>
    <row r="50" spans="1:39" ht="12.75" hidden="1" customHeight="1" x14ac:dyDescent="0.2">
      <c r="A50" s="301">
        <v>3</v>
      </c>
      <c r="B50" s="302" t="s">
        <v>1507</v>
      </c>
      <c r="C50" s="301"/>
      <c r="D50" s="301"/>
      <c r="E50" s="301"/>
      <c r="F50" s="300"/>
      <c r="G50" s="300"/>
      <c r="H50" s="291">
        <f>'[11]Don gia'!R50</f>
        <v>0</v>
      </c>
      <c r="I50" s="290">
        <f t="array" ref="I50">SUM(IF($K$7:$AB$7="Số lượng",K50:AA50,0))</f>
        <v>0</v>
      </c>
      <c r="J50" s="290">
        <f t="shared" si="0"/>
        <v>0</v>
      </c>
      <c r="K50" s="293">
        <f>[11]DT!H50</f>
        <v>0</v>
      </c>
      <c r="L50" s="293">
        <f t="shared" si="1"/>
        <v>0</v>
      </c>
      <c r="M50" s="293">
        <f>[11]HH!H50</f>
        <v>0</v>
      </c>
      <c r="N50" s="293">
        <f t="shared" si="2"/>
        <v>0</v>
      </c>
      <c r="O50" s="293">
        <f>[11]VD!H50</f>
        <v>0</v>
      </c>
      <c r="P50" s="293">
        <f t="shared" si="3"/>
        <v>0</v>
      </c>
      <c r="Q50" s="293">
        <f>[11]QY!H50</f>
        <v>0</v>
      </c>
      <c r="R50" s="293">
        <f t="shared" si="4"/>
        <v>0</v>
      </c>
      <c r="S50" s="293">
        <f>[11]UB!H50</f>
        <v>0</v>
      </c>
      <c r="T50" s="293">
        <f t="shared" si="5"/>
        <v>0</v>
      </c>
      <c r="U50" s="293">
        <f>[11]CP!H50</f>
        <v>0</v>
      </c>
      <c r="V50" s="293">
        <f t="shared" si="6"/>
        <v>0</v>
      </c>
      <c r="W50" s="293">
        <f>[11]HL!H50</f>
        <v>0</v>
      </c>
      <c r="X50" s="293">
        <f t="shared" si="7"/>
        <v>0</v>
      </c>
      <c r="Y50" s="293">
        <f>[11]DH!H50</f>
        <v>0</v>
      </c>
      <c r="Z50" s="293">
        <f t="shared" si="8"/>
        <v>0</v>
      </c>
      <c r="AA50" s="293">
        <f>[11]MC!H50</f>
        <v>0</v>
      </c>
      <c r="AB50" s="293">
        <f t="shared" si="9"/>
        <v>0</v>
      </c>
      <c r="AC50" s="288"/>
      <c r="AD50" s="288"/>
      <c r="AE50" s="288"/>
      <c r="AF50" s="288"/>
      <c r="AG50" s="288"/>
      <c r="AH50" s="288"/>
      <c r="AI50" s="288"/>
      <c r="AJ50" s="288"/>
      <c r="AK50" s="288"/>
      <c r="AL50" s="288"/>
      <c r="AM50" s="288"/>
    </row>
    <row r="51" spans="1:39" ht="12.75" hidden="1" customHeight="1" x14ac:dyDescent="0.2">
      <c r="A51" s="298"/>
      <c r="B51" s="299" t="s">
        <v>1506</v>
      </c>
      <c r="C51" s="298" t="s">
        <v>334</v>
      </c>
      <c r="D51" s="298" t="s">
        <v>334</v>
      </c>
      <c r="E51" s="298" t="s">
        <v>12</v>
      </c>
      <c r="F51" s="297" t="s">
        <v>1505</v>
      </c>
      <c r="G51" s="297" t="s">
        <v>1388</v>
      </c>
      <c r="H51" s="291">
        <f>'[11]Don gia'!R51</f>
        <v>0</v>
      </c>
      <c r="I51" s="290">
        <f t="array" ref="I51">SUM(IF($K$7:$AB$7="Số lượng",K51:AA51,0))</f>
        <v>5</v>
      </c>
      <c r="J51" s="290">
        <f t="shared" si="0"/>
        <v>0</v>
      </c>
      <c r="K51" s="293">
        <f>[11]DT!H51</f>
        <v>0</v>
      </c>
      <c r="L51" s="293">
        <f t="shared" si="1"/>
        <v>0</v>
      </c>
      <c r="M51" s="293">
        <f>[11]HH!H51</f>
        <v>0</v>
      </c>
      <c r="N51" s="293">
        <f t="shared" si="2"/>
        <v>0</v>
      </c>
      <c r="O51" s="293">
        <f>[11]VD!H51</f>
        <v>3</v>
      </c>
      <c r="P51" s="293">
        <f t="shared" si="3"/>
        <v>0</v>
      </c>
      <c r="Q51" s="293">
        <f>[11]QY!H51</f>
        <v>2</v>
      </c>
      <c r="R51" s="293">
        <f t="shared" si="4"/>
        <v>0</v>
      </c>
      <c r="S51" s="293">
        <f>[11]UB!H51</f>
        <v>0</v>
      </c>
      <c r="T51" s="293">
        <f t="shared" si="5"/>
        <v>0</v>
      </c>
      <c r="U51" s="293">
        <f>[11]CP!H51</f>
        <v>0</v>
      </c>
      <c r="V51" s="293">
        <f t="shared" si="6"/>
        <v>0</v>
      </c>
      <c r="W51" s="293">
        <f>[11]HL!H51</f>
        <v>0</v>
      </c>
      <c r="X51" s="293">
        <f t="shared" si="7"/>
        <v>0</v>
      </c>
      <c r="Y51" s="293">
        <f>[11]DH!H51</f>
        <v>0</v>
      </c>
      <c r="Z51" s="293">
        <f t="shared" si="8"/>
        <v>0</v>
      </c>
      <c r="AA51" s="293">
        <f>[11]MC!H51</f>
        <v>0</v>
      </c>
      <c r="AB51" s="293">
        <f t="shared" si="9"/>
        <v>0</v>
      </c>
      <c r="AC51" s="292"/>
      <c r="AD51" s="292"/>
      <c r="AE51" s="292"/>
      <c r="AF51" s="292"/>
      <c r="AG51" s="292"/>
      <c r="AH51" s="292"/>
      <c r="AI51" s="292"/>
      <c r="AJ51" s="292"/>
      <c r="AK51" s="292"/>
      <c r="AL51" s="292"/>
      <c r="AM51" s="292"/>
    </row>
    <row r="52" spans="1:39" x14ac:dyDescent="0.2">
      <c r="A52" s="301" t="s">
        <v>43</v>
      </c>
      <c r="B52" s="302" t="s">
        <v>40</v>
      </c>
      <c r="C52" s="301"/>
      <c r="D52" s="301"/>
      <c r="E52" s="301"/>
      <c r="F52" s="300"/>
      <c r="G52" s="300"/>
      <c r="H52" s="291">
        <f>'[11]Don gia'!R52</f>
        <v>0</v>
      </c>
      <c r="I52" s="290">
        <f t="array" ref="I52">SUM(IF($K$7:$AB$7="Số lượng",K52:AA52,0))</f>
        <v>0</v>
      </c>
      <c r="J52" s="290">
        <f t="shared" si="0"/>
        <v>0</v>
      </c>
      <c r="K52" s="293">
        <f>[11]DT!H52</f>
        <v>0</v>
      </c>
      <c r="L52" s="293">
        <f t="shared" si="1"/>
        <v>0</v>
      </c>
      <c r="M52" s="293">
        <f>[11]HH!H52</f>
        <v>0</v>
      </c>
      <c r="N52" s="293">
        <f t="shared" si="2"/>
        <v>0</v>
      </c>
      <c r="O52" s="293">
        <f>[11]VD!H52</f>
        <v>0</v>
      </c>
      <c r="P52" s="293">
        <f t="shared" si="3"/>
        <v>0</v>
      </c>
      <c r="Q52" s="293">
        <f>[11]QY!H52</f>
        <v>0</v>
      </c>
      <c r="R52" s="293">
        <f t="shared" si="4"/>
        <v>0</v>
      </c>
      <c r="S52" s="293">
        <f>[11]UB!H52</f>
        <v>0</v>
      </c>
      <c r="T52" s="293">
        <f t="shared" si="5"/>
        <v>0</v>
      </c>
      <c r="U52" s="293">
        <f>[11]CP!H52</f>
        <v>0</v>
      </c>
      <c r="V52" s="293">
        <f t="shared" si="6"/>
        <v>0</v>
      </c>
      <c r="W52" s="293">
        <f>[11]HL!H52</f>
        <v>0</v>
      </c>
      <c r="X52" s="293">
        <f t="shared" si="7"/>
        <v>0</v>
      </c>
      <c r="Y52" s="293">
        <f>[11]DH!H52</f>
        <v>0</v>
      </c>
      <c r="Z52" s="293">
        <f t="shared" si="8"/>
        <v>0</v>
      </c>
      <c r="AA52" s="293">
        <f>[11]MC!H52</f>
        <v>0</v>
      </c>
      <c r="AB52" s="293">
        <f t="shared" si="9"/>
        <v>0</v>
      </c>
      <c r="AC52" s="288"/>
      <c r="AD52" s="288"/>
      <c r="AE52" s="288"/>
      <c r="AF52" s="288"/>
      <c r="AG52" s="288"/>
      <c r="AH52" s="288"/>
      <c r="AI52" s="288"/>
      <c r="AJ52" s="288"/>
      <c r="AK52" s="288"/>
      <c r="AL52" s="288"/>
      <c r="AM52" s="288"/>
    </row>
    <row r="53" spans="1:39" x14ac:dyDescent="0.2">
      <c r="A53" s="301">
        <v>2</v>
      </c>
      <c r="B53" s="302" t="s">
        <v>1059</v>
      </c>
      <c r="C53" s="301"/>
      <c r="D53" s="301"/>
      <c r="E53" s="301"/>
      <c r="F53" s="300"/>
      <c r="G53" s="300"/>
      <c r="H53" s="291">
        <f>'[11]Don gia'!R53</f>
        <v>0</v>
      </c>
      <c r="I53" s="290">
        <f t="array" ref="I53">SUM(IF($K$7:$AB$7="Số lượng",K53:AA53,0))</f>
        <v>0</v>
      </c>
      <c r="J53" s="290">
        <f t="shared" si="0"/>
        <v>0</v>
      </c>
      <c r="K53" s="293">
        <f>[11]DT!H53</f>
        <v>0</v>
      </c>
      <c r="L53" s="293">
        <f t="shared" si="1"/>
        <v>0</v>
      </c>
      <c r="M53" s="293">
        <f>[11]HH!H53</f>
        <v>0</v>
      </c>
      <c r="N53" s="293">
        <f t="shared" si="2"/>
        <v>0</v>
      </c>
      <c r="O53" s="293">
        <f>[11]VD!H53</f>
        <v>0</v>
      </c>
      <c r="P53" s="293">
        <f t="shared" si="3"/>
        <v>0</v>
      </c>
      <c r="Q53" s="293">
        <f>[11]QY!H53</f>
        <v>0</v>
      </c>
      <c r="R53" s="293">
        <f t="shared" si="4"/>
        <v>0</v>
      </c>
      <c r="S53" s="293">
        <f>[11]UB!H53</f>
        <v>0</v>
      </c>
      <c r="T53" s="293">
        <f t="shared" si="5"/>
        <v>0</v>
      </c>
      <c r="U53" s="293">
        <f>[11]CP!H53</f>
        <v>0</v>
      </c>
      <c r="V53" s="293">
        <f t="shared" si="6"/>
        <v>0</v>
      </c>
      <c r="W53" s="293">
        <f>[11]HL!H53</f>
        <v>0</v>
      </c>
      <c r="X53" s="293">
        <f t="shared" si="7"/>
        <v>0</v>
      </c>
      <c r="Y53" s="293">
        <f>[11]DH!H53</f>
        <v>0</v>
      </c>
      <c r="Z53" s="293">
        <f t="shared" si="8"/>
        <v>0</v>
      </c>
      <c r="AA53" s="293">
        <f>[11]MC!H53</f>
        <v>0</v>
      </c>
      <c r="AB53" s="293">
        <f t="shared" si="9"/>
        <v>0</v>
      </c>
      <c r="AC53" s="288"/>
      <c r="AD53" s="288"/>
      <c r="AE53" s="288"/>
      <c r="AF53" s="288"/>
      <c r="AG53" s="288"/>
      <c r="AH53" s="288"/>
      <c r="AI53" s="288"/>
      <c r="AJ53" s="288"/>
      <c r="AK53" s="288"/>
      <c r="AL53" s="288"/>
      <c r="AM53" s="288"/>
    </row>
    <row r="54" spans="1:39" x14ac:dyDescent="0.2">
      <c r="A54" s="298"/>
      <c r="B54" s="299" t="s">
        <v>1068</v>
      </c>
      <c r="C54" s="298" t="s">
        <v>334</v>
      </c>
      <c r="D54" s="298" t="s">
        <v>334</v>
      </c>
      <c r="E54" s="298" t="s">
        <v>12</v>
      </c>
      <c r="F54" s="297" t="s">
        <v>1488</v>
      </c>
      <c r="G54" s="297" t="s">
        <v>1070</v>
      </c>
      <c r="H54" s="291">
        <f>'[11]Don gia'!R54</f>
        <v>130465</v>
      </c>
      <c r="I54" s="290">
        <f t="array" ref="I54">SUM(IF($K$7:$AB$7="Số lượng",K54:AA54,0))</f>
        <v>20125</v>
      </c>
      <c r="J54" s="290">
        <f t="shared" si="0"/>
        <v>2625608125</v>
      </c>
      <c r="K54" s="293">
        <f>[11]DT!H54</f>
        <v>2756</v>
      </c>
      <c r="L54" s="293">
        <f t="shared" si="1"/>
        <v>359561540</v>
      </c>
      <c r="M54" s="293">
        <f>[11]HH!H54</f>
        <v>1368</v>
      </c>
      <c r="N54" s="293">
        <f t="shared" si="2"/>
        <v>178476120</v>
      </c>
      <c r="O54" s="293">
        <f>[11]VD!H54</f>
        <v>815</v>
      </c>
      <c r="P54" s="293">
        <f t="shared" si="3"/>
        <v>106328975</v>
      </c>
      <c r="Q54" s="293">
        <f>[11]QY!H54</f>
        <v>2161</v>
      </c>
      <c r="R54" s="293">
        <f t="shared" si="4"/>
        <v>281934865</v>
      </c>
      <c r="S54" s="293">
        <f>[11]UB!H54</f>
        <v>2166</v>
      </c>
      <c r="T54" s="293">
        <f t="shared" si="5"/>
        <v>282587190</v>
      </c>
      <c r="U54" s="293">
        <f>[11]CP!H54</f>
        <v>3124</v>
      </c>
      <c r="V54" s="293">
        <f t="shared" si="6"/>
        <v>407572660</v>
      </c>
      <c r="W54" s="293">
        <f>[11]HL!H54</f>
        <v>5966</v>
      </c>
      <c r="X54" s="293">
        <f t="shared" si="7"/>
        <v>778354190</v>
      </c>
      <c r="Y54" s="293">
        <f>[11]DH!H54</f>
        <v>805</v>
      </c>
      <c r="Z54" s="293">
        <f t="shared" si="8"/>
        <v>105024325</v>
      </c>
      <c r="AA54" s="293">
        <f>[11]MC!H54</f>
        <v>964</v>
      </c>
      <c r="AB54" s="293">
        <f t="shared" si="9"/>
        <v>125768260</v>
      </c>
      <c r="AC54" s="292"/>
      <c r="AD54" s="292"/>
      <c r="AE54" s="292"/>
      <c r="AF54" s="292"/>
      <c r="AG54" s="292"/>
      <c r="AH54" s="292"/>
      <c r="AI54" s="292"/>
      <c r="AJ54" s="292"/>
      <c r="AK54" s="292"/>
      <c r="AL54" s="292"/>
      <c r="AM54" s="292"/>
    </row>
    <row r="55" spans="1:39" x14ac:dyDescent="0.2">
      <c r="A55" s="298"/>
      <c r="B55" s="299" t="s">
        <v>1504</v>
      </c>
      <c r="C55" s="298" t="s">
        <v>334</v>
      </c>
      <c r="D55" s="298"/>
      <c r="E55" s="298" t="s">
        <v>4</v>
      </c>
      <c r="F55" s="297" t="s">
        <v>1503</v>
      </c>
      <c r="G55" s="297" t="s">
        <v>1472</v>
      </c>
      <c r="H55" s="291">
        <f>'[11]Don gia'!R55</f>
        <v>157660</v>
      </c>
      <c r="I55" s="290">
        <f t="array" ref="I55">SUM(IF($K$7:$AB$7="Số lượng",K55:AA55,0))</f>
        <v>1854</v>
      </c>
      <c r="J55" s="290">
        <f t="shared" si="0"/>
        <v>292301640</v>
      </c>
      <c r="K55" s="293">
        <f>[11]DT!H55</f>
        <v>172</v>
      </c>
      <c r="L55" s="293">
        <f t="shared" si="1"/>
        <v>27117520</v>
      </c>
      <c r="M55" s="293">
        <f>[11]HH!H55</f>
        <v>263</v>
      </c>
      <c r="N55" s="293">
        <f t="shared" si="2"/>
        <v>41464580</v>
      </c>
      <c r="O55" s="293">
        <f>[11]VD!H55</f>
        <v>36</v>
      </c>
      <c r="P55" s="293">
        <f t="shared" si="3"/>
        <v>5675760</v>
      </c>
      <c r="Q55" s="293">
        <f>[11]QY!H55</f>
        <v>72</v>
      </c>
      <c r="R55" s="293">
        <f t="shared" si="4"/>
        <v>11351520</v>
      </c>
      <c r="S55" s="293">
        <f>[11]UB!H55</f>
        <v>59</v>
      </c>
      <c r="T55" s="293">
        <f t="shared" si="5"/>
        <v>9301940</v>
      </c>
      <c r="U55" s="293">
        <f>[11]CP!H55</f>
        <v>96</v>
      </c>
      <c r="V55" s="293">
        <f t="shared" si="6"/>
        <v>15135360</v>
      </c>
      <c r="W55" s="293">
        <f>[11]HL!H55</f>
        <v>779</v>
      </c>
      <c r="X55" s="293">
        <f t="shared" si="7"/>
        <v>122817140</v>
      </c>
      <c r="Y55" s="293">
        <f>[11]DH!H55</f>
        <v>38</v>
      </c>
      <c r="Z55" s="293">
        <f t="shared" si="8"/>
        <v>5991080</v>
      </c>
      <c r="AA55" s="293">
        <f>[11]MC!H55</f>
        <v>339</v>
      </c>
      <c r="AB55" s="293">
        <f t="shared" si="9"/>
        <v>53446740</v>
      </c>
      <c r="AC55" s="292"/>
      <c r="AD55" s="292"/>
      <c r="AE55" s="292"/>
      <c r="AF55" s="292"/>
      <c r="AG55" s="292"/>
      <c r="AH55" s="292"/>
      <c r="AI55" s="292"/>
      <c r="AJ55" s="292"/>
      <c r="AK55" s="292"/>
      <c r="AL55" s="292"/>
      <c r="AM55" s="292"/>
    </row>
    <row r="56" spans="1:39" ht="12.75" hidden="1" customHeight="1" x14ac:dyDescent="0.2">
      <c r="A56" s="298"/>
      <c r="B56" s="300" t="s">
        <v>1502</v>
      </c>
      <c r="C56" s="298"/>
      <c r="D56" s="298"/>
      <c r="E56" s="298"/>
      <c r="F56" s="297"/>
      <c r="G56" s="297"/>
      <c r="H56" s="291">
        <f>'[11]Don gia'!R56</f>
        <v>0</v>
      </c>
      <c r="I56" s="290">
        <f t="array" ref="I56">SUM(IF($K$7:$AB$7="Số lượng",K56:AA56,0))</f>
        <v>0</v>
      </c>
      <c r="J56" s="290">
        <f t="shared" si="0"/>
        <v>0</v>
      </c>
      <c r="K56" s="293">
        <f>[11]DT!H56</f>
        <v>0</v>
      </c>
      <c r="L56" s="293">
        <f t="shared" si="1"/>
        <v>0</v>
      </c>
      <c r="M56" s="293">
        <f>[11]HH!H56</f>
        <v>0</v>
      </c>
      <c r="N56" s="293">
        <f t="shared" si="2"/>
        <v>0</v>
      </c>
      <c r="O56" s="293">
        <f>[11]VD!H56</f>
        <v>0</v>
      </c>
      <c r="P56" s="293">
        <f t="shared" si="3"/>
        <v>0</v>
      </c>
      <c r="Q56" s="293">
        <f>[11]QY!H56</f>
        <v>0</v>
      </c>
      <c r="R56" s="293">
        <f t="shared" si="4"/>
        <v>0</v>
      </c>
      <c r="S56" s="293">
        <f>[11]UB!H56</f>
        <v>0</v>
      </c>
      <c r="T56" s="293">
        <f t="shared" si="5"/>
        <v>0</v>
      </c>
      <c r="U56" s="293">
        <f>[11]CP!H56</f>
        <v>0</v>
      </c>
      <c r="V56" s="293">
        <f t="shared" si="6"/>
        <v>0</v>
      </c>
      <c r="W56" s="293">
        <f>[11]HL!H56</f>
        <v>0</v>
      </c>
      <c r="X56" s="293">
        <f t="shared" si="7"/>
        <v>0</v>
      </c>
      <c r="Y56" s="293">
        <f>[11]DH!H56</f>
        <v>0</v>
      </c>
      <c r="Z56" s="293">
        <f t="shared" si="8"/>
        <v>0</v>
      </c>
      <c r="AA56" s="293">
        <f>[11]MC!H56</f>
        <v>0</v>
      </c>
      <c r="AB56" s="293">
        <f t="shared" si="9"/>
        <v>0</v>
      </c>
      <c r="AC56" s="292"/>
      <c r="AD56" s="292"/>
      <c r="AE56" s="292"/>
      <c r="AF56" s="292"/>
      <c r="AG56" s="292"/>
      <c r="AH56" s="292"/>
      <c r="AI56" s="292"/>
      <c r="AJ56" s="292"/>
      <c r="AK56" s="292"/>
      <c r="AL56" s="292"/>
      <c r="AM56" s="292"/>
    </row>
    <row r="57" spans="1:39" ht="12.75" hidden="1" customHeight="1" x14ac:dyDescent="0.2">
      <c r="A57" s="301" t="s">
        <v>21</v>
      </c>
      <c r="B57" s="302" t="s">
        <v>1501</v>
      </c>
      <c r="C57" s="301"/>
      <c r="D57" s="301"/>
      <c r="E57" s="301"/>
      <c r="F57" s="300"/>
      <c r="G57" s="300"/>
      <c r="H57" s="291">
        <f>'[11]Don gia'!R57</f>
        <v>0</v>
      </c>
      <c r="I57" s="290">
        <f t="array" ref="I57">SUM(IF($K$7:$AB$7="Số lượng",K57:AA57,0))</f>
        <v>0</v>
      </c>
      <c r="J57" s="290">
        <f t="shared" si="0"/>
        <v>0</v>
      </c>
      <c r="K57" s="293">
        <f>[11]DT!H57</f>
        <v>0</v>
      </c>
      <c r="L57" s="293">
        <f t="shared" si="1"/>
        <v>0</v>
      </c>
      <c r="M57" s="293">
        <f>[11]HH!H57</f>
        <v>0</v>
      </c>
      <c r="N57" s="293">
        <f t="shared" si="2"/>
        <v>0</v>
      </c>
      <c r="O57" s="293">
        <f>[11]VD!H57</f>
        <v>0</v>
      </c>
      <c r="P57" s="293">
        <f t="shared" si="3"/>
        <v>0</v>
      </c>
      <c r="Q57" s="293">
        <f>[11]QY!H57</f>
        <v>0</v>
      </c>
      <c r="R57" s="293">
        <f t="shared" si="4"/>
        <v>0</v>
      </c>
      <c r="S57" s="293">
        <f>[11]UB!H57</f>
        <v>0</v>
      </c>
      <c r="T57" s="293">
        <f t="shared" si="5"/>
        <v>0</v>
      </c>
      <c r="U57" s="293">
        <f>[11]CP!H57</f>
        <v>0</v>
      </c>
      <c r="V57" s="293">
        <f t="shared" si="6"/>
        <v>0</v>
      </c>
      <c r="W57" s="293">
        <f>[11]HL!H57</f>
        <v>0</v>
      </c>
      <c r="X57" s="293">
        <f t="shared" si="7"/>
        <v>0</v>
      </c>
      <c r="Y57" s="293">
        <f>[11]DH!H57</f>
        <v>0</v>
      </c>
      <c r="Z57" s="293">
        <f t="shared" si="8"/>
        <v>0</v>
      </c>
      <c r="AA57" s="293">
        <f>[11]MC!H57</f>
        <v>0</v>
      </c>
      <c r="AB57" s="293">
        <f t="shared" si="9"/>
        <v>0</v>
      </c>
      <c r="AC57" s="288"/>
      <c r="AD57" s="288"/>
      <c r="AE57" s="288"/>
      <c r="AF57" s="288"/>
      <c r="AG57" s="288"/>
      <c r="AH57" s="288"/>
      <c r="AI57" s="288"/>
      <c r="AJ57" s="288"/>
      <c r="AK57" s="288"/>
      <c r="AL57" s="288"/>
      <c r="AM57" s="288"/>
    </row>
    <row r="58" spans="1:39" ht="12.75" hidden="1" customHeight="1" x14ac:dyDescent="0.2">
      <c r="A58" s="298"/>
      <c r="B58" s="299" t="s">
        <v>1500</v>
      </c>
      <c r="C58" s="298" t="s">
        <v>334</v>
      </c>
      <c r="D58" s="298"/>
      <c r="E58" s="298" t="s">
        <v>4</v>
      </c>
      <c r="F58" s="297">
        <v>1</v>
      </c>
      <c r="G58" s="297" t="s">
        <v>1498</v>
      </c>
      <c r="H58" s="291">
        <f>'[11]Don gia'!R58</f>
        <v>0</v>
      </c>
      <c r="I58" s="290">
        <f t="array" ref="I58">SUM(IF($K$7:$AB$7="Số lượng",K58:AA58,0))</f>
        <v>4</v>
      </c>
      <c r="J58" s="290">
        <f t="shared" si="0"/>
        <v>0</v>
      </c>
      <c r="K58" s="293">
        <f>[11]DT!H58</f>
        <v>0</v>
      </c>
      <c r="L58" s="293">
        <f t="shared" si="1"/>
        <v>0</v>
      </c>
      <c r="M58" s="293">
        <f>[11]HH!H58</f>
        <v>0</v>
      </c>
      <c r="N58" s="293">
        <f t="shared" si="2"/>
        <v>0</v>
      </c>
      <c r="O58" s="293">
        <f>[11]VD!H58</f>
        <v>1</v>
      </c>
      <c r="P58" s="293">
        <f t="shared" si="3"/>
        <v>0</v>
      </c>
      <c r="Q58" s="293">
        <f>[11]QY!H58</f>
        <v>2</v>
      </c>
      <c r="R58" s="293">
        <f t="shared" si="4"/>
        <v>0</v>
      </c>
      <c r="S58" s="293">
        <f>[11]UB!H58</f>
        <v>0</v>
      </c>
      <c r="T58" s="293">
        <f t="shared" si="5"/>
        <v>0</v>
      </c>
      <c r="U58" s="293">
        <f>[11]CP!H58</f>
        <v>0</v>
      </c>
      <c r="V58" s="293">
        <f t="shared" si="6"/>
        <v>0</v>
      </c>
      <c r="W58" s="293">
        <f>[11]HL!H58</f>
        <v>1</v>
      </c>
      <c r="X58" s="293">
        <f t="shared" si="7"/>
        <v>0</v>
      </c>
      <c r="Y58" s="293">
        <f>[11]DH!H58</f>
        <v>0</v>
      </c>
      <c r="Z58" s="293">
        <f t="shared" si="8"/>
        <v>0</v>
      </c>
      <c r="AA58" s="293">
        <f>[11]MC!H58</f>
        <v>0</v>
      </c>
      <c r="AB58" s="293">
        <f t="shared" si="9"/>
        <v>0</v>
      </c>
      <c r="AC58" s="292"/>
      <c r="AD58" s="292"/>
      <c r="AE58" s="292"/>
      <c r="AF58" s="292"/>
      <c r="AG58" s="292"/>
      <c r="AH58" s="292"/>
      <c r="AI58" s="292"/>
      <c r="AJ58" s="292"/>
      <c r="AK58" s="292"/>
      <c r="AL58" s="292"/>
      <c r="AM58" s="292"/>
    </row>
    <row r="59" spans="1:39" ht="12.75" hidden="1" customHeight="1" x14ac:dyDescent="0.2">
      <c r="A59" s="298"/>
      <c r="B59" s="299" t="s">
        <v>1499</v>
      </c>
      <c r="C59" s="298" t="s">
        <v>334</v>
      </c>
      <c r="D59" s="298"/>
      <c r="E59" s="298" t="s">
        <v>4</v>
      </c>
      <c r="F59" s="297">
        <v>1</v>
      </c>
      <c r="G59" s="297" t="s">
        <v>1498</v>
      </c>
      <c r="H59" s="291">
        <f>'[11]Don gia'!R59</f>
        <v>0</v>
      </c>
      <c r="I59" s="290">
        <f t="array" ref="I59">SUM(IF($K$7:$AB$7="Số lượng",K59:AA59,0))</f>
        <v>3</v>
      </c>
      <c r="J59" s="290">
        <f t="shared" si="0"/>
        <v>0</v>
      </c>
      <c r="K59" s="293">
        <f>[11]DT!H59</f>
        <v>0</v>
      </c>
      <c r="L59" s="293">
        <f t="shared" si="1"/>
        <v>0</v>
      </c>
      <c r="M59" s="293">
        <f>[11]HH!H59</f>
        <v>0</v>
      </c>
      <c r="N59" s="293">
        <f t="shared" si="2"/>
        <v>0</v>
      </c>
      <c r="O59" s="293">
        <f>[11]VD!H59</f>
        <v>1</v>
      </c>
      <c r="P59" s="293">
        <f t="shared" si="3"/>
        <v>0</v>
      </c>
      <c r="Q59" s="293">
        <f>[11]QY!H59</f>
        <v>1</v>
      </c>
      <c r="R59" s="293">
        <f t="shared" si="4"/>
        <v>0</v>
      </c>
      <c r="S59" s="293">
        <f>[11]UB!H59</f>
        <v>0</v>
      </c>
      <c r="T59" s="293">
        <f t="shared" si="5"/>
        <v>0</v>
      </c>
      <c r="U59" s="293">
        <f>[11]CP!H59</f>
        <v>0</v>
      </c>
      <c r="V59" s="293">
        <f t="shared" si="6"/>
        <v>0</v>
      </c>
      <c r="W59" s="293">
        <f>[11]HL!H59</f>
        <v>1</v>
      </c>
      <c r="X59" s="293">
        <f t="shared" si="7"/>
        <v>0</v>
      </c>
      <c r="Y59" s="293">
        <f>[11]DH!H59</f>
        <v>0</v>
      </c>
      <c r="Z59" s="293">
        <f t="shared" si="8"/>
        <v>0</v>
      </c>
      <c r="AA59" s="293">
        <f>[11]MC!H59</f>
        <v>0</v>
      </c>
      <c r="AB59" s="293">
        <f t="shared" si="9"/>
        <v>0</v>
      </c>
      <c r="AC59" s="292"/>
      <c r="AD59" s="292"/>
      <c r="AE59" s="292"/>
      <c r="AF59" s="292"/>
      <c r="AG59" s="292"/>
      <c r="AH59" s="292"/>
      <c r="AI59" s="292"/>
      <c r="AJ59" s="292"/>
      <c r="AK59" s="292"/>
      <c r="AL59" s="292"/>
      <c r="AM59" s="292"/>
    </row>
    <row r="60" spans="1:39" ht="12.75" hidden="1" customHeight="1" x14ac:dyDescent="0.2">
      <c r="A60" s="298"/>
      <c r="B60" s="299" t="s">
        <v>14</v>
      </c>
      <c r="C60" s="298" t="s">
        <v>334</v>
      </c>
      <c r="D60" s="298"/>
      <c r="E60" s="298" t="s">
        <v>4</v>
      </c>
      <c r="F60" s="297">
        <v>1</v>
      </c>
      <c r="G60" s="297"/>
      <c r="H60" s="291">
        <f>'[11]Don gia'!R60</f>
        <v>0</v>
      </c>
      <c r="I60" s="290">
        <f t="array" ref="I60">SUM(IF($K$7:$AB$7="Số lượng",K60:AA60,0))</f>
        <v>8</v>
      </c>
      <c r="J60" s="290">
        <f t="shared" si="0"/>
        <v>0</v>
      </c>
      <c r="K60" s="293">
        <f>[11]DT!H60</f>
        <v>0</v>
      </c>
      <c r="L60" s="293">
        <f t="shared" si="1"/>
        <v>0</v>
      </c>
      <c r="M60" s="293">
        <f>[11]HH!H60</f>
        <v>0</v>
      </c>
      <c r="N60" s="293">
        <f t="shared" si="2"/>
        <v>0</v>
      </c>
      <c r="O60" s="293">
        <f>[11]VD!H60</f>
        <v>2</v>
      </c>
      <c r="P60" s="293">
        <f t="shared" si="3"/>
        <v>0</v>
      </c>
      <c r="Q60" s="293">
        <f>[11]QY!H60</f>
        <v>5</v>
      </c>
      <c r="R60" s="293">
        <f t="shared" si="4"/>
        <v>0</v>
      </c>
      <c r="S60" s="293">
        <f>[11]UB!H60</f>
        <v>0</v>
      </c>
      <c r="T60" s="293">
        <f t="shared" si="5"/>
        <v>0</v>
      </c>
      <c r="U60" s="293">
        <f>[11]CP!H60</f>
        <v>0</v>
      </c>
      <c r="V60" s="293">
        <f t="shared" si="6"/>
        <v>0</v>
      </c>
      <c r="W60" s="293">
        <f>[11]HL!H60</f>
        <v>1</v>
      </c>
      <c r="X60" s="293">
        <f t="shared" si="7"/>
        <v>0</v>
      </c>
      <c r="Y60" s="293">
        <f>[11]DH!H60</f>
        <v>0</v>
      </c>
      <c r="Z60" s="293">
        <f t="shared" si="8"/>
        <v>0</v>
      </c>
      <c r="AA60" s="293">
        <f>[11]MC!H60</f>
        <v>0</v>
      </c>
      <c r="AB60" s="293">
        <f t="shared" si="9"/>
        <v>0</v>
      </c>
      <c r="AC60" s="292"/>
      <c r="AD60" s="292"/>
      <c r="AE60" s="292"/>
      <c r="AF60" s="292"/>
      <c r="AG60" s="292"/>
      <c r="AH60" s="292"/>
      <c r="AI60" s="292"/>
      <c r="AJ60" s="292"/>
      <c r="AK60" s="292"/>
      <c r="AL60" s="292"/>
      <c r="AM60" s="292"/>
    </row>
    <row r="61" spans="1:39" ht="12.75" hidden="1" customHeight="1" x14ac:dyDescent="0.2">
      <c r="A61" s="298"/>
      <c r="B61" s="299" t="s">
        <v>1492</v>
      </c>
      <c r="C61" s="298" t="s">
        <v>334</v>
      </c>
      <c r="D61" s="298"/>
      <c r="E61" s="298" t="s">
        <v>4</v>
      </c>
      <c r="F61" s="297">
        <v>1</v>
      </c>
      <c r="G61" s="297"/>
      <c r="H61" s="291">
        <f>'[11]Don gia'!R61</f>
        <v>0</v>
      </c>
      <c r="I61" s="290">
        <f t="array" ref="I61">SUM(IF($K$7:$AB$7="Số lượng",K61:AA61,0))</f>
        <v>10</v>
      </c>
      <c r="J61" s="290">
        <f t="shared" si="0"/>
        <v>0</v>
      </c>
      <c r="K61" s="293">
        <f>[11]DT!H61</f>
        <v>0</v>
      </c>
      <c r="L61" s="293">
        <f t="shared" si="1"/>
        <v>0</v>
      </c>
      <c r="M61" s="293">
        <f>[11]HH!H61</f>
        <v>0</v>
      </c>
      <c r="N61" s="293">
        <f t="shared" si="2"/>
        <v>0</v>
      </c>
      <c r="O61" s="293">
        <f>[11]VD!H61</f>
        <v>3</v>
      </c>
      <c r="P61" s="293">
        <f t="shared" si="3"/>
        <v>0</v>
      </c>
      <c r="Q61" s="293">
        <f>[11]QY!H61</f>
        <v>7</v>
      </c>
      <c r="R61" s="293">
        <f t="shared" si="4"/>
        <v>0</v>
      </c>
      <c r="S61" s="293">
        <f>[11]UB!H61</f>
        <v>0</v>
      </c>
      <c r="T61" s="293">
        <f t="shared" si="5"/>
        <v>0</v>
      </c>
      <c r="U61" s="293">
        <f>[11]CP!H61</f>
        <v>0</v>
      </c>
      <c r="V61" s="293">
        <f t="shared" si="6"/>
        <v>0</v>
      </c>
      <c r="W61" s="293">
        <f>[11]HL!H61</f>
        <v>0</v>
      </c>
      <c r="X61" s="293">
        <f t="shared" si="7"/>
        <v>0</v>
      </c>
      <c r="Y61" s="293">
        <f>[11]DH!H61</f>
        <v>0</v>
      </c>
      <c r="Z61" s="293">
        <f t="shared" si="8"/>
        <v>0</v>
      </c>
      <c r="AA61" s="293">
        <f>[11]MC!H61</f>
        <v>0</v>
      </c>
      <c r="AB61" s="293">
        <f t="shared" si="9"/>
        <v>0</v>
      </c>
      <c r="AC61" s="292"/>
      <c r="AD61" s="292"/>
      <c r="AE61" s="292"/>
      <c r="AF61" s="292"/>
      <c r="AG61" s="292"/>
      <c r="AH61" s="292"/>
      <c r="AI61" s="292"/>
      <c r="AJ61" s="292"/>
      <c r="AK61" s="292"/>
      <c r="AL61" s="292"/>
      <c r="AM61" s="292"/>
    </row>
    <row r="62" spans="1:39" ht="12.75" hidden="1" customHeight="1" x14ac:dyDescent="0.2">
      <c r="A62" s="298"/>
      <c r="B62" s="299" t="s">
        <v>11</v>
      </c>
      <c r="C62" s="298" t="s">
        <v>334</v>
      </c>
      <c r="D62" s="298"/>
      <c r="E62" s="298" t="s">
        <v>12</v>
      </c>
      <c r="F62" s="297">
        <v>1</v>
      </c>
      <c r="G62" s="297"/>
      <c r="H62" s="291">
        <f>'[11]Don gia'!R62</f>
        <v>0</v>
      </c>
      <c r="I62" s="290">
        <f t="array" ref="I62">SUM(IF($K$7:$AB$7="Số lượng",K62:AA62,0))</f>
        <v>6</v>
      </c>
      <c r="J62" s="290">
        <f t="shared" si="0"/>
        <v>0</v>
      </c>
      <c r="K62" s="293">
        <f>[11]DT!H62</f>
        <v>0</v>
      </c>
      <c r="L62" s="293">
        <f t="shared" si="1"/>
        <v>0</v>
      </c>
      <c r="M62" s="293">
        <f>[11]HH!H62</f>
        <v>0</v>
      </c>
      <c r="N62" s="293">
        <f t="shared" si="2"/>
        <v>0</v>
      </c>
      <c r="O62" s="293">
        <f>[11]VD!H62</f>
        <v>2</v>
      </c>
      <c r="P62" s="293">
        <f t="shared" si="3"/>
        <v>0</v>
      </c>
      <c r="Q62" s="293">
        <f>[11]QY!H62</f>
        <v>3</v>
      </c>
      <c r="R62" s="293">
        <f t="shared" si="4"/>
        <v>0</v>
      </c>
      <c r="S62" s="293">
        <f>[11]UB!H62</f>
        <v>0</v>
      </c>
      <c r="T62" s="293">
        <f t="shared" si="5"/>
        <v>0</v>
      </c>
      <c r="U62" s="293">
        <f>[11]CP!H62</f>
        <v>0</v>
      </c>
      <c r="V62" s="293">
        <f t="shared" si="6"/>
        <v>0</v>
      </c>
      <c r="W62" s="293">
        <f>[11]HL!H62</f>
        <v>1</v>
      </c>
      <c r="X62" s="293">
        <f t="shared" si="7"/>
        <v>0</v>
      </c>
      <c r="Y62" s="293">
        <f>[11]DH!H62</f>
        <v>0</v>
      </c>
      <c r="Z62" s="293">
        <f t="shared" si="8"/>
        <v>0</v>
      </c>
      <c r="AA62" s="293">
        <f>[11]MC!H62</f>
        <v>0</v>
      </c>
      <c r="AB62" s="293">
        <f t="shared" si="9"/>
        <v>0</v>
      </c>
      <c r="AC62" s="292"/>
      <c r="AD62" s="292"/>
      <c r="AE62" s="292"/>
      <c r="AF62" s="292"/>
      <c r="AG62" s="292"/>
      <c r="AH62" s="292"/>
      <c r="AI62" s="292"/>
      <c r="AJ62" s="292"/>
      <c r="AK62" s="292"/>
      <c r="AL62" s="292"/>
      <c r="AM62" s="292"/>
    </row>
    <row r="63" spans="1:39" ht="12.75" hidden="1" customHeight="1" x14ac:dyDescent="0.2">
      <c r="A63" s="298"/>
      <c r="B63" s="299" t="s">
        <v>1495</v>
      </c>
      <c r="C63" s="298" t="s">
        <v>334</v>
      </c>
      <c r="D63" s="298"/>
      <c r="E63" s="298" t="s">
        <v>12</v>
      </c>
      <c r="F63" s="297" t="s">
        <v>1494</v>
      </c>
      <c r="G63" s="297"/>
      <c r="H63" s="291">
        <f>'[11]Don gia'!R63</f>
        <v>0</v>
      </c>
      <c r="I63" s="290">
        <f t="array" ref="I63">SUM(IF($K$7:$AB$7="Số lượng",K63:AA63,0))</f>
        <v>78</v>
      </c>
      <c r="J63" s="290">
        <f t="shared" si="0"/>
        <v>0</v>
      </c>
      <c r="K63" s="293">
        <f>[11]DT!H63</f>
        <v>0</v>
      </c>
      <c r="L63" s="293">
        <f t="shared" si="1"/>
        <v>0</v>
      </c>
      <c r="M63" s="293">
        <f>[11]HH!H63</f>
        <v>0</v>
      </c>
      <c r="N63" s="293">
        <f t="shared" si="2"/>
        <v>0</v>
      </c>
      <c r="O63" s="293">
        <f>[11]VD!H63</f>
        <v>58</v>
      </c>
      <c r="P63" s="293">
        <f t="shared" si="3"/>
        <v>0</v>
      </c>
      <c r="Q63" s="293">
        <f>[11]QY!H63</f>
        <v>9</v>
      </c>
      <c r="R63" s="293">
        <f t="shared" si="4"/>
        <v>0</v>
      </c>
      <c r="S63" s="293">
        <f>[11]UB!H63</f>
        <v>0</v>
      </c>
      <c r="T63" s="293">
        <f t="shared" si="5"/>
        <v>0</v>
      </c>
      <c r="U63" s="293">
        <f>[11]CP!H63</f>
        <v>0</v>
      </c>
      <c r="V63" s="293">
        <f t="shared" si="6"/>
        <v>0</v>
      </c>
      <c r="W63" s="293">
        <f>[11]HL!H63</f>
        <v>11</v>
      </c>
      <c r="X63" s="293">
        <f t="shared" si="7"/>
        <v>0</v>
      </c>
      <c r="Y63" s="293">
        <f>[11]DH!H63</f>
        <v>0</v>
      </c>
      <c r="Z63" s="293">
        <f t="shared" si="8"/>
        <v>0</v>
      </c>
      <c r="AA63" s="293">
        <f>[11]MC!H63</f>
        <v>0</v>
      </c>
      <c r="AB63" s="293">
        <f t="shared" si="9"/>
        <v>0</v>
      </c>
      <c r="AC63" s="292"/>
      <c r="AD63" s="292"/>
      <c r="AE63" s="292"/>
      <c r="AF63" s="292"/>
      <c r="AG63" s="292"/>
      <c r="AH63" s="292"/>
      <c r="AI63" s="292"/>
      <c r="AJ63" s="292"/>
      <c r="AK63" s="292"/>
      <c r="AL63" s="292"/>
      <c r="AM63" s="292"/>
    </row>
    <row r="64" spans="1:39" ht="12.75" hidden="1" customHeight="1" x14ac:dyDescent="0.2">
      <c r="A64" s="298"/>
      <c r="B64" s="299" t="s">
        <v>1372</v>
      </c>
      <c r="C64" s="298" t="s">
        <v>334</v>
      </c>
      <c r="D64" s="298"/>
      <c r="E64" s="298" t="s">
        <v>12</v>
      </c>
      <c r="F64" s="297" t="s">
        <v>1371</v>
      </c>
      <c r="G64" s="297"/>
      <c r="H64" s="291">
        <f>'[11]Don gia'!R64</f>
        <v>0</v>
      </c>
      <c r="I64" s="290">
        <f t="array" ref="I64">SUM(IF($K$7:$AB$7="Số lượng",K64:AA64,0))</f>
        <v>29</v>
      </c>
      <c r="J64" s="290">
        <f t="shared" si="0"/>
        <v>0</v>
      </c>
      <c r="K64" s="293">
        <f>[11]DT!H64</f>
        <v>0</v>
      </c>
      <c r="L64" s="293">
        <f t="shared" si="1"/>
        <v>0</v>
      </c>
      <c r="M64" s="293">
        <f>[11]HH!H64</f>
        <v>0</v>
      </c>
      <c r="N64" s="293">
        <f t="shared" si="2"/>
        <v>0</v>
      </c>
      <c r="O64" s="293">
        <f>[11]VD!H64</f>
        <v>11</v>
      </c>
      <c r="P64" s="293">
        <f t="shared" si="3"/>
        <v>0</v>
      </c>
      <c r="Q64" s="293">
        <f>[11]QY!H64</f>
        <v>7</v>
      </c>
      <c r="R64" s="293">
        <f t="shared" si="4"/>
        <v>0</v>
      </c>
      <c r="S64" s="293">
        <f>[11]UB!H64</f>
        <v>0</v>
      </c>
      <c r="T64" s="293">
        <f t="shared" si="5"/>
        <v>0</v>
      </c>
      <c r="U64" s="293">
        <f>[11]CP!H64</f>
        <v>0</v>
      </c>
      <c r="V64" s="293">
        <f t="shared" si="6"/>
        <v>0</v>
      </c>
      <c r="W64" s="293">
        <f>[11]HL!H64</f>
        <v>11</v>
      </c>
      <c r="X64" s="293">
        <f t="shared" si="7"/>
        <v>0</v>
      </c>
      <c r="Y64" s="293">
        <f>[11]DH!H64</f>
        <v>0</v>
      </c>
      <c r="Z64" s="293">
        <f t="shared" si="8"/>
        <v>0</v>
      </c>
      <c r="AA64" s="293">
        <f>[11]MC!H64</f>
        <v>0</v>
      </c>
      <c r="AB64" s="293">
        <f t="shared" si="9"/>
        <v>0</v>
      </c>
      <c r="AC64" s="292"/>
      <c r="AD64" s="292"/>
      <c r="AE64" s="292"/>
      <c r="AF64" s="292"/>
      <c r="AG64" s="292"/>
      <c r="AH64" s="292"/>
      <c r="AI64" s="292"/>
      <c r="AJ64" s="292"/>
      <c r="AK64" s="292"/>
      <c r="AL64" s="292"/>
      <c r="AM64" s="292"/>
    </row>
    <row r="65" spans="1:39" ht="25.5" hidden="1" customHeight="1" x14ac:dyDescent="0.2">
      <c r="A65" s="301" t="s">
        <v>43</v>
      </c>
      <c r="B65" s="302" t="s">
        <v>1497</v>
      </c>
      <c r="C65" s="301"/>
      <c r="D65" s="301"/>
      <c r="E65" s="301"/>
      <c r="F65" s="300"/>
      <c r="G65" s="300"/>
      <c r="H65" s="291">
        <f>'[11]Don gia'!R65</f>
        <v>0</v>
      </c>
      <c r="I65" s="290">
        <f t="array" ref="I65">SUM(IF($K$7:$AB$7="Số lượng",K65:AA65,0))</f>
        <v>0</v>
      </c>
      <c r="J65" s="290">
        <f t="shared" si="0"/>
        <v>0</v>
      </c>
      <c r="K65" s="293">
        <f>[11]DT!H65</f>
        <v>0</v>
      </c>
      <c r="L65" s="293">
        <f t="shared" si="1"/>
        <v>0</v>
      </c>
      <c r="M65" s="293">
        <f>[11]HH!H65</f>
        <v>0</v>
      </c>
      <c r="N65" s="293">
        <f t="shared" si="2"/>
        <v>0</v>
      </c>
      <c r="O65" s="293">
        <f>[11]VD!H65</f>
        <v>0</v>
      </c>
      <c r="P65" s="293">
        <f t="shared" si="3"/>
        <v>0</v>
      </c>
      <c r="Q65" s="293">
        <f>[11]QY!H65</f>
        <v>0</v>
      </c>
      <c r="R65" s="293">
        <f t="shared" si="4"/>
        <v>0</v>
      </c>
      <c r="S65" s="293">
        <f>[11]UB!H65</f>
        <v>0</v>
      </c>
      <c r="T65" s="293">
        <f t="shared" si="5"/>
        <v>0</v>
      </c>
      <c r="U65" s="293">
        <f>[11]CP!H65</f>
        <v>0</v>
      </c>
      <c r="V65" s="293">
        <f t="shared" si="6"/>
        <v>0</v>
      </c>
      <c r="W65" s="293">
        <f>[11]HL!H65</f>
        <v>0</v>
      </c>
      <c r="X65" s="293">
        <f t="shared" si="7"/>
        <v>0</v>
      </c>
      <c r="Y65" s="293">
        <f>[11]DH!H65</f>
        <v>0</v>
      </c>
      <c r="Z65" s="293">
        <f t="shared" si="8"/>
        <v>0</v>
      </c>
      <c r="AA65" s="293">
        <f>[11]MC!H65</f>
        <v>0</v>
      </c>
      <c r="AB65" s="293">
        <f t="shared" si="9"/>
        <v>0</v>
      </c>
      <c r="AC65" s="288"/>
      <c r="AD65" s="288"/>
      <c r="AE65" s="288"/>
      <c r="AF65" s="288"/>
      <c r="AG65" s="288"/>
      <c r="AH65" s="288"/>
      <c r="AI65" s="288"/>
      <c r="AJ65" s="288"/>
      <c r="AK65" s="288"/>
      <c r="AL65" s="288"/>
      <c r="AM65" s="288"/>
    </row>
    <row r="66" spans="1:39" ht="12.75" hidden="1" customHeight="1" x14ac:dyDescent="0.2">
      <c r="A66" s="298"/>
      <c r="B66" s="299" t="s">
        <v>1496</v>
      </c>
      <c r="C66" s="298" t="s">
        <v>334</v>
      </c>
      <c r="D66" s="298"/>
      <c r="E66" s="298" t="s">
        <v>4</v>
      </c>
      <c r="F66" s="297">
        <v>1</v>
      </c>
      <c r="G66" s="297"/>
      <c r="H66" s="291">
        <f>'[11]Don gia'!R66</f>
        <v>0</v>
      </c>
      <c r="I66" s="290">
        <f t="array" ref="I66">SUM(IF($K$7:$AB$7="Số lượng",K66:AA66,0))</f>
        <v>4</v>
      </c>
      <c r="J66" s="290">
        <f t="shared" si="0"/>
        <v>0</v>
      </c>
      <c r="K66" s="293">
        <f>[11]DT!H66</f>
        <v>0</v>
      </c>
      <c r="L66" s="293">
        <f t="shared" si="1"/>
        <v>0</v>
      </c>
      <c r="M66" s="293">
        <f>[11]HH!H66</f>
        <v>0</v>
      </c>
      <c r="N66" s="293">
        <f t="shared" si="2"/>
        <v>0</v>
      </c>
      <c r="O66" s="293">
        <f>[11]VD!H66</f>
        <v>1</v>
      </c>
      <c r="P66" s="293">
        <f t="shared" si="3"/>
        <v>0</v>
      </c>
      <c r="Q66" s="293">
        <f>[11]QY!H66</f>
        <v>1</v>
      </c>
      <c r="R66" s="293">
        <f t="shared" si="4"/>
        <v>0</v>
      </c>
      <c r="S66" s="293">
        <f>[11]UB!H66</f>
        <v>0</v>
      </c>
      <c r="T66" s="293">
        <f t="shared" si="5"/>
        <v>0</v>
      </c>
      <c r="U66" s="293">
        <f>[11]CP!H66</f>
        <v>0</v>
      </c>
      <c r="V66" s="293">
        <f t="shared" si="6"/>
        <v>0</v>
      </c>
      <c r="W66" s="293">
        <f>[11]HL!H66</f>
        <v>1</v>
      </c>
      <c r="X66" s="293">
        <f t="shared" si="7"/>
        <v>0</v>
      </c>
      <c r="Y66" s="293">
        <f>[11]DH!H66</f>
        <v>1</v>
      </c>
      <c r="Z66" s="293">
        <f t="shared" si="8"/>
        <v>0</v>
      </c>
      <c r="AA66" s="293">
        <f>[11]MC!H66</f>
        <v>0</v>
      </c>
      <c r="AB66" s="293">
        <f t="shared" si="9"/>
        <v>0</v>
      </c>
      <c r="AC66" s="292"/>
      <c r="AD66" s="292"/>
      <c r="AE66" s="292"/>
      <c r="AF66" s="292"/>
      <c r="AG66" s="292"/>
      <c r="AH66" s="292"/>
      <c r="AI66" s="292"/>
      <c r="AJ66" s="292"/>
      <c r="AK66" s="292"/>
      <c r="AL66" s="292"/>
      <c r="AM66" s="292"/>
    </row>
    <row r="67" spans="1:39" ht="12.75" hidden="1" customHeight="1" x14ac:dyDescent="0.2">
      <c r="A67" s="298"/>
      <c r="B67" s="299" t="s">
        <v>11</v>
      </c>
      <c r="C67" s="298" t="s">
        <v>334</v>
      </c>
      <c r="D67" s="298"/>
      <c r="E67" s="298" t="s">
        <v>12</v>
      </c>
      <c r="F67" s="297">
        <v>1</v>
      </c>
      <c r="G67" s="297"/>
      <c r="H67" s="291">
        <f>'[11]Don gia'!R67</f>
        <v>0</v>
      </c>
      <c r="I67" s="290">
        <f t="array" ref="I67">SUM(IF($K$7:$AB$7="Số lượng",K67:AA67,0))</f>
        <v>2</v>
      </c>
      <c r="J67" s="290">
        <f t="shared" si="0"/>
        <v>0</v>
      </c>
      <c r="K67" s="293">
        <f>[11]DT!H67</f>
        <v>0</v>
      </c>
      <c r="L67" s="293">
        <f t="shared" si="1"/>
        <v>0</v>
      </c>
      <c r="M67" s="293">
        <f>[11]HH!H67</f>
        <v>0</v>
      </c>
      <c r="N67" s="293">
        <f t="shared" si="2"/>
        <v>0</v>
      </c>
      <c r="O67" s="293">
        <f>[11]VD!H67</f>
        <v>0</v>
      </c>
      <c r="P67" s="293">
        <f t="shared" si="3"/>
        <v>0</v>
      </c>
      <c r="Q67" s="293">
        <f>[11]QY!H67</f>
        <v>1</v>
      </c>
      <c r="R67" s="293">
        <f t="shared" si="4"/>
        <v>0</v>
      </c>
      <c r="S67" s="293">
        <f>[11]UB!H67</f>
        <v>0</v>
      </c>
      <c r="T67" s="293">
        <f t="shared" si="5"/>
        <v>0</v>
      </c>
      <c r="U67" s="293">
        <f>[11]CP!H67</f>
        <v>0</v>
      </c>
      <c r="V67" s="293">
        <f t="shared" si="6"/>
        <v>0</v>
      </c>
      <c r="W67" s="293">
        <f>[11]HL!H67</f>
        <v>0</v>
      </c>
      <c r="X67" s="293">
        <f t="shared" si="7"/>
        <v>0</v>
      </c>
      <c r="Y67" s="293">
        <f>[11]DH!H67</f>
        <v>1</v>
      </c>
      <c r="Z67" s="293">
        <f t="shared" si="8"/>
        <v>0</v>
      </c>
      <c r="AA67" s="293">
        <f>[11]MC!H67</f>
        <v>0</v>
      </c>
      <c r="AB67" s="293">
        <f t="shared" si="9"/>
        <v>0</v>
      </c>
      <c r="AC67" s="292"/>
      <c r="AD67" s="292"/>
      <c r="AE67" s="292"/>
      <c r="AF67" s="292"/>
      <c r="AG67" s="292"/>
      <c r="AH67" s="292"/>
      <c r="AI67" s="292"/>
      <c r="AJ67" s="292"/>
      <c r="AK67" s="292"/>
      <c r="AL67" s="292"/>
      <c r="AM67" s="292"/>
    </row>
    <row r="68" spans="1:39" ht="12.75" hidden="1" customHeight="1" x14ac:dyDescent="0.2">
      <c r="A68" s="298"/>
      <c r="B68" s="299" t="s">
        <v>1495</v>
      </c>
      <c r="C68" s="298" t="s">
        <v>334</v>
      </c>
      <c r="D68" s="298"/>
      <c r="E68" s="298" t="s">
        <v>12</v>
      </c>
      <c r="F68" s="297" t="s">
        <v>1494</v>
      </c>
      <c r="G68" s="297"/>
      <c r="H68" s="291">
        <f>'[11]Don gia'!R68</f>
        <v>0</v>
      </c>
      <c r="I68" s="290">
        <f t="array" ref="I68">SUM(IF($K$7:$AB$7="Số lượng",K68:AA68,0))</f>
        <v>58</v>
      </c>
      <c r="J68" s="290">
        <f t="shared" si="0"/>
        <v>0</v>
      </c>
      <c r="K68" s="293">
        <f>[11]DT!H68</f>
        <v>21</v>
      </c>
      <c r="L68" s="293">
        <f t="shared" si="1"/>
        <v>0</v>
      </c>
      <c r="M68" s="293">
        <f>[11]HH!H68</f>
        <v>0</v>
      </c>
      <c r="N68" s="293">
        <f t="shared" si="2"/>
        <v>0</v>
      </c>
      <c r="O68" s="293">
        <f>[11]VD!H68</f>
        <v>8</v>
      </c>
      <c r="P68" s="293">
        <f t="shared" si="3"/>
        <v>0</v>
      </c>
      <c r="Q68" s="293">
        <f>[11]QY!H68</f>
        <v>12</v>
      </c>
      <c r="R68" s="293">
        <f t="shared" si="4"/>
        <v>0</v>
      </c>
      <c r="S68" s="293">
        <f>[11]UB!H68</f>
        <v>0</v>
      </c>
      <c r="T68" s="293">
        <f t="shared" si="5"/>
        <v>0</v>
      </c>
      <c r="U68" s="293">
        <f>[11]CP!H68</f>
        <v>0</v>
      </c>
      <c r="V68" s="293">
        <f t="shared" si="6"/>
        <v>0</v>
      </c>
      <c r="W68" s="293">
        <f>[11]HL!H68</f>
        <v>0</v>
      </c>
      <c r="X68" s="293">
        <f t="shared" si="7"/>
        <v>0</v>
      </c>
      <c r="Y68" s="293">
        <f>[11]DH!H68</f>
        <v>0</v>
      </c>
      <c r="Z68" s="293">
        <f t="shared" si="8"/>
        <v>0</v>
      </c>
      <c r="AA68" s="293">
        <f>[11]MC!H68</f>
        <v>17</v>
      </c>
      <c r="AB68" s="293">
        <f t="shared" si="9"/>
        <v>0</v>
      </c>
      <c r="AC68" s="292"/>
      <c r="AD68" s="292"/>
      <c r="AE68" s="292"/>
      <c r="AF68" s="292"/>
      <c r="AG68" s="292"/>
      <c r="AH68" s="292"/>
      <c r="AI68" s="292"/>
      <c r="AJ68" s="292"/>
      <c r="AK68" s="292"/>
      <c r="AL68" s="292"/>
      <c r="AM68" s="292"/>
    </row>
    <row r="69" spans="1:39" ht="12.75" hidden="1" customHeight="1" x14ac:dyDescent="0.2">
      <c r="A69" s="298"/>
      <c r="B69" s="299" t="s">
        <v>1372</v>
      </c>
      <c r="C69" s="298" t="s">
        <v>334</v>
      </c>
      <c r="D69" s="298"/>
      <c r="E69" s="298" t="s">
        <v>12</v>
      </c>
      <c r="F69" s="297">
        <v>1</v>
      </c>
      <c r="G69" s="297"/>
      <c r="H69" s="291">
        <f>'[11]Don gia'!R69</f>
        <v>0</v>
      </c>
      <c r="I69" s="290">
        <f t="array" ref="I69">SUM(IF($K$7:$AB$7="Số lượng",K69:AA69,0))</f>
        <v>4</v>
      </c>
      <c r="J69" s="290">
        <f t="shared" si="0"/>
        <v>0</v>
      </c>
      <c r="K69" s="293">
        <f>[11]DT!H69</f>
        <v>0</v>
      </c>
      <c r="L69" s="293">
        <f t="shared" si="1"/>
        <v>0</v>
      </c>
      <c r="M69" s="293">
        <f>[11]HH!H69</f>
        <v>0</v>
      </c>
      <c r="N69" s="293">
        <f t="shared" si="2"/>
        <v>0</v>
      </c>
      <c r="O69" s="293">
        <f>[11]VD!H69</f>
        <v>1</v>
      </c>
      <c r="P69" s="293">
        <f t="shared" si="3"/>
        <v>0</v>
      </c>
      <c r="Q69" s="293">
        <f>[11]QY!H69</f>
        <v>3</v>
      </c>
      <c r="R69" s="293">
        <f t="shared" si="4"/>
        <v>0</v>
      </c>
      <c r="S69" s="293">
        <f>[11]UB!H69</f>
        <v>0</v>
      </c>
      <c r="T69" s="293">
        <f t="shared" si="5"/>
        <v>0</v>
      </c>
      <c r="U69" s="293">
        <f>[11]CP!H69</f>
        <v>0</v>
      </c>
      <c r="V69" s="293">
        <f t="shared" si="6"/>
        <v>0</v>
      </c>
      <c r="W69" s="293">
        <f>[11]HL!H69</f>
        <v>0</v>
      </c>
      <c r="X69" s="293">
        <f t="shared" si="7"/>
        <v>0</v>
      </c>
      <c r="Y69" s="293">
        <f>[11]DH!H69</f>
        <v>0</v>
      </c>
      <c r="Z69" s="293">
        <f t="shared" si="8"/>
        <v>0</v>
      </c>
      <c r="AA69" s="293">
        <f>[11]MC!H69</f>
        <v>0</v>
      </c>
      <c r="AB69" s="293">
        <f t="shared" si="9"/>
        <v>0</v>
      </c>
      <c r="AC69" s="292"/>
      <c r="AD69" s="292"/>
      <c r="AE69" s="292"/>
      <c r="AF69" s="292"/>
      <c r="AG69" s="292"/>
      <c r="AH69" s="292"/>
      <c r="AI69" s="292"/>
      <c r="AJ69" s="292"/>
      <c r="AK69" s="292"/>
      <c r="AL69" s="292"/>
      <c r="AM69" s="292"/>
    </row>
    <row r="70" spans="1:39" ht="12.75" hidden="1" customHeight="1" x14ac:dyDescent="0.2">
      <c r="A70" s="298"/>
      <c r="B70" s="299" t="s">
        <v>1493</v>
      </c>
      <c r="C70" s="298"/>
      <c r="D70" s="298" t="s">
        <v>334</v>
      </c>
      <c r="E70" s="298" t="s">
        <v>12</v>
      </c>
      <c r="F70" s="297" t="s">
        <v>1488</v>
      </c>
      <c r="G70" s="297"/>
      <c r="H70" s="291">
        <f>'[11]Don gia'!R70</f>
        <v>0</v>
      </c>
      <c r="I70" s="290">
        <f t="array" ref="I70">SUM(IF($K$7:$AB$7="Số lượng",K70:AA70,0))</f>
        <v>810</v>
      </c>
      <c r="J70" s="290">
        <f t="shared" si="0"/>
        <v>0</v>
      </c>
      <c r="K70" s="293">
        <f>[11]DT!H70</f>
        <v>0</v>
      </c>
      <c r="L70" s="293">
        <f t="shared" si="1"/>
        <v>0</v>
      </c>
      <c r="M70" s="293">
        <f>[11]HH!H70</f>
        <v>0</v>
      </c>
      <c r="N70" s="293">
        <f t="shared" si="2"/>
        <v>0</v>
      </c>
      <c r="O70" s="293">
        <f>[11]VD!H70</f>
        <v>180</v>
      </c>
      <c r="P70" s="293">
        <f t="shared" si="3"/>
        <v>0</v>
      </c>
      <c r="Q70" s="293">
        <f>[11]QY!H70</f>
        <v>378</v>
      </c>
      <c r="R70" s="293">
        <f t="shared" si="4"/>
        <v>0</v>
      </c>
      <c r="S70" s="293">
        <f>[11]UB!H70</f>
        <v>0</v>
      </c>
      <c r="T70" s="293">
        <f t="shared" si="5"/>
        <v>0</v>
      </c>
      <c r="U70" s="293">
        <f>[11]CP!H70</f>
        <v>0</v>
      </c>
      <c r="V70" s="293">
        <f t="shared" si="6"/>
        <v>0</v>
      </c>
      <c r="W70" s="293">
        <f>[11]HL!H70</f>
        <v>0</v>
      </c>
      <c r="X70" s="293">
        <f t="shared" si="7"/>
        <v>0</v>
      </c>
      <c r="Y70" s="293">
        <f>[11]DH!H70</f>
        <v>80</v>
      </c>
      <c r="Z70" s="293">
        <f t="shared" si="8"/>
        <v>0</v>
      </c>
      <c r="AA70" s="293">
        <f>[11]MC!H70</f>
        <v>172</v>
      </c>
      <c r="AB70" s="293">
        <f t="shared" si="9"/>
        <v>0</v>
      </c>
      <c r="AC70" s="292"/>
      <c r="AD70" s="292"/>
      <c r="AE70" s="292"/>
      <c r="AF70" s="292"/>
      <c r="AG70" s="292"/>
      <c r="AH70" s="292"/>
      <c r="AI70" s="292"/>
      <c r="AJ70" s="292"/>
      <c r="AK70" s="292"/>
      <c r="AL70" s="292"/>
      <c r="AM70" s="292"/>
    </row>
    <row r="71" spans="1:39" ht="12.75" hidden="1" customHeight="1" x14ac:dyDescent="0.2">
      <c r="A71" s="298"/>
      <c r="B71" s="299" t="s">
        <v>1492</v>
      </c>
      <c r="C71" s="298" t="s">
        <v>334</v>
      </c>
      <c r="D71" s="298"/>
      <c r="E71" s="298" t="s">
        <v>12</v>
      </c>
      <c r="F71" s="297">
        <v>1</v>
      </c>
      <c r="G71" s="297"/>
      <c r="H71" s="291">
        <f>'[11]Don gia'!R71</f>
        <v>0</v>
      </c>
      <c r="I71" s="290">
        <f t="array" ref="I71">SUM(IF($K$7:$AB$7="Số lượng",K71:AA71,0))</f>
        <v>4</v>
      </c>
      <c r="J71" s="290">
        <f t="shared" si="0"/>
        <v>0</v>
      </c>
      <c r="K71" s="293">
        <f>[11]DT!H71</f>
        <v>0</v>
      </c>
      <c r="L71" s="293">
        <f t="shared" si="1"/>
        <v>0</v>
      </c>
      <c r="M71" s="293">
        <f>[11]HH!H71</f>
        <v>0</v>
      </c>
      <c r="N71" s="293">
        <f t="shared" si="2"/>
        <v>0</v>
      </c>
      <c r="O71" s="293">
        <f>[11]VD!H71</f>
        <v>1</v>
      </c>
      <c r="P71" s="293">
        <f t="shared" si="3"/>
        <v>0</v>
      </c>
      <c r="Q71" s="293">
        <f>[11]QY!H71</f>
        <v>3</v>
      </c>
      <c r="R71" s="293">
        <f t="shared" si="4"/>
        <v>0</v>
      </c>
      <c r="S71" s="293">
        <f>[11]UB!H71</f>
        <v>0</v>
      </c>
      <c r="T71" s="293">
        <f t="shared" si="5"/>
        <v>0</v>
      </c>
      <c r="U71" s="293">
        <f>[11]CP!H71</f>
        <v>0</v>
      </c>
      <c r="V71" s="293">
        <f t="shared" si="6"/>
        <v>0</v>
      </c>
      <c r="W71" s="293">
        <f>[11]HL!H71</f>
        <v>0</v>
      </c>
      <c r="X71" s="293">
        <f t="shared" si="7"/>
        <v>0</v>
      </c>
      <c r="Y71" s="293">
        <f>[11]DH!H71</f>
        <v>0</v>
      </c>
      <c r="Z71" s="293">
        <f t="shared" si="8"/>
        <v>0</v>
      </c>
      <c r="AA71" s="293">
        <f>[11]MC!H71</f>
        <v>0</v>
      </c>
      <c r="AB71" s="293">
        <f t="shared" si="9"/>
        <v>0</v>
      </c>
      <c r="AC71" s="292"/>
      <c r="AD71" s="292"/>
      <c r="AE71" s="292"/>
      <c r="AF71" s="292"/>
      <c r="AG71" s="292"/>
      <c r="AH71" s="292"/>
      <c r="AI71" s="292"/>
      <c r="AJ71" s="292"/>
      <c r="AK71" s="292"/>
      <c r="AL71" s="292"/>
      <c r="AM71" s="292"/>
    </row>
    <row r="72" spans="1:39" ht="12.75" hidden="1" customHeight="1" x14ac:dyDescent="0.2">
      <c r="A72" s="298"/>
      <c r="B72" s="299" t="s">
        <v>1491</v>
      </c>
      <c r="C72" s="298" t="s">
        <v>334</v>
      </c>
      <c r="D72" s="298"/>
      <c r="E72" s="298" t="s">
        <v>12</v>
      </c>
      <c r="F72" s="297">
        <v>1</v>
      </c>
      <c r="G72" s="297"/>
      <c r="H72" s="291">
        <f>'[11]Don gia'!R72</f>
        <v>0</v>
      </c>
      <c r="I72" s="290">
        <f t="array" ref="I72">SUM(IF($K$7:$AB$7="Số lượng",K72:AA72,0))</f>
        <v>9</v>
      </c>
      <c r="J72" s="290">
        <f t="shared" si="0"/>
        <v>0</v>
      </c>
      <c r="K72" s="293">
        <f>[11]DT!H72</f>
        <v>0</v>
      </c>
      <c r="L72" s="293">
        <f t="shared" si="1"/>
        <v>0</v>
      </c>
      <c r="M72" s="293">
        <f>[11]HH!H72</f>
        <v>0</v>
      </c>
      <c r="N72" s="293">
        <f t="shared" si="2"/>
        <v>0</v>
      </c>
      <c r="O72" s="293">
        <f>[11]VD!H72</f>
        <v>2</v>
      </c>
      <c r="P72" s="293">
        <f t="shared" si="3"/>
        <v>0</v>
      </c>
      <c r="Q72" s="293">
        <f>[11]QY!H72</f>
        <v>2</v>
      </c>
      <c r="R72" s="293">
        <f t="shared" si="4"/>
        <v>0</v>
      </c>
      <c r="S72" s="293">
        <f>[11]UB!H72</f>
        <v>0</v>
      </c>
      <c r="T72" s="293">
        <f t="shared" si="5"/>
        <v>0</v>
      </c>
      <c r="U72" s="293">
        <f>[11]CP!H72</f>
        <v>0</v>
      </c>
      <c r="V72" s="293">
        <f t="shared" si="6"/>
        <v>0</v>
      </c>
      <c r="W72" s="293">
        <f>[11]HL!H72</f>
        <v>5</v>
      </c>
      <c r="X72" s="293">
        <f t="shared" si="7"/>
        <v>0</v>
      </c>
      <c r="Y72" s="293">
        <f>[11]DH!H72</f>
        <v>0</v>
      </c>
      <c r="Z72" s="293">
        <f t="shared" si="8"/>
        <v>0</v>
      </c>
      <c r="AA72" s="293">
        <f>[11]MC!H72</f>
        <v>0</v>
      </c>
      <c r="AB72" s="293">
        <f t="shared" si="9"/>
        <v>0</v>
      </c>
      <c r="AC72" s="292"/>
      <c r="AD72" s="292"/>
      <c r="AE72" s="292"/>
      <c r="AF72" s="292"/>
      <c r="AG72" s="292"/>
      <c r="AH72" s="292"/>
      <c r="AI72" s="292"/>
      <c r="AJ72" s="292"/>
      <c r="AK72" s="292"/>
      <c r="AL72" s="292"/>
      <c r="AM72" s="292"/>
    </row>
    <row r="73" spans="1:39" ht="12.75" hidden="1" customHeight="1" x14ac:dyDescent="0.2">
      <c r="A73" s="298"/>
      <c r="B73" s="299" t="s">
        <v>1490</v>
      </c>
      <c r="C73" s="298" t="s">
        <v>334</v>
      </c>
      <c r="D73" s="298"/>
      <c r="E73" s="298" t="s">
        <v>12</v>
      </c>
      <c r="F73" s="297">
        <v>1</v>
      </c>
      <c r="G73" s="297"/>
      <c r="H73" s="291">
        <f>'[11]Don gia'!R73</f>
        <v>0</v>
      </c>
      <c r="I73" s="290">
        <f t="array" ref="I73">SUM(IF($K$7:$AB$7="Số lượng",K73:AA73,0))</f>
        <v>6</v>
      </c>
      <c r="J73" s="290">
        <f t="shared" ref="J73:J136" si="10">I73*H73</f>
        <v>0</v>
      </c>
      <c r="K73" s="293">
        <f>[11]DT!H73</f>
        <v>0</v>
      </c>
      <c r="L73" s="293">
        <f t="shared" ref="L73:L136" si="11">K73*$H73</f>
        <v>0</v>
      </c>
      <c r="M73" s="293">
        <f>[11]HH!H73</f>
        <v>0</v>
      </c>
      <c r="N73" s="293">
        <f t="shared" ref="N73:N136" si="12">M73*$H73</f>
        <v>0</v>
      </c>
      <c r="O73" s="293">
        <f>[11]VD!H73</f>
        <v>2</v>
      </c>
      <c r="P73" s="293">
        <f t="shared" ref="P73:P136" si="13">O73*$H73</f>
        <v>0</v>
      </c>
      <c r="Q73" s="293">
        <f>[11]QY!H73</f>
        <v>1</v>
      </c>
      <c r="R73" s="293">
        <f t="shared" ref="R73:R136" si="14">Q73*$H73</f>
        <v>0</v>
      </c>
      <c r="S73" s="293">
        <f>[11]UB!H73</f>
        <v>0</v>
      </c>
      <c r="T73" s="293">
        <f t="shared" ref="T73:T136" si="15">S73*$H73</f>
        <v>0</v>
      </c>
      <c r="U73" s="293">
        <f>[11]CP!H73</f>
        <v>0</v>
      </c>
      <c r="V73" s="293">
        <f t="shared" ref="V73:V136" si="16">U73*$H73</f>
        <v>0</v>
      </c>
      <c r="W73" s="293">
        <f>[11]HL!H73</f>
        <v>0</v>
      </c>
      <c r="X73" s="293">
        <f t="shared" ref="X73:X136" si="17">W73*$H73</f>
        <v>0</v>
      </c>
      <c r="Y73" s="293">
        <f>[11]DH!H73</f>
        <v>3</v>
      </c>
      <c r="Z73" s="293">
        <f t="shared" ref="Z73:Z136" si="18">Y73*$H73</f>
        <v>0</v>
      </c>
      <c r="AA73" s="293">
        <f>[11]MC!H73</f>
        <v>0</v>
      </c>
      <c r="AB73" s="293">
        <f t="shared" ref="AB73:AB136" si="19">AA73*$H73</f>
        <v>0</v>
      </c>
      <c r="AC73" s="292"/>
      <c r="AD73" s="292"/>
      <c r="AE73" s="292"/>
      <c r="AF73" s="292"/>
      <c r="AG73" s="292"/>
      <c r="AH73" s="292"/>
      <c r="AI73" s="292"/>
      <c r="AJ73" s="292"/>
      <c r="AK73" s="292"/>
      <c r="AL73" s="292"/>
      <c r="AM73" s="292"/>
    </row>
    <row r="74" spans="1:39" ht="25.5" hidden="1" customHeight="1" x14ac:dyDescent="0.2">
      <c r="A74" s="298"/>
      <c r="B74" s="299" t="s">
        <v>1489</v>
      </c>
      <c r="C74" s="298"/>
      <c r="D74" s="298" t="s">
        <v>334</v>
      </c>
      <c r="E74" s="298" t="s">
        <v>12</v>
      </c>
      <c r="F74" s="297" t="s">
        <v>1488</v>
      </c>
      <c r="G74" s="297" t="s">
        <v>1487</v>
      </c>
      <c r="H74" s="291">
        <f>'[11]Don gia'!R74</f>
        <v>0</v>
      </c>
      <c r="I74" s="290">
        <f t="array" ref="I74">SUM(IF($K$7:$AB$7="Số lượng",K74:AA74,0))</f>
        <v>235</v>
      </c>
      <c r="J74" s="290">
        <f t="shared" si="10"/>
        <v>0</v>
      </c>
      <c r="K74" s="293">
        <f>[11]DT!H74</f>
        <v>0</v>
      </c>
      <c r="L74" s="293">
        <f t="shared" si="11"/>
        <v>0</v>
      </c>
      <c r="M74" s="293">
        <f>[11]HH!H74</f>
        <v>0</v>
      </c>
      <c r="N74" s="293">
        <f t="shared" si="12"/>
        <v>0</v>
      </c>
      <c r="O74" s="293">
        <f>[11]VD!H74</f>
        <v>45</v>
      </c>
      <c r="P74" s="293">
        <f t="shared" si="13"/>
        <v>0</v>
      </c>
      <c r="Q74" s="293">
        <f>[11]QY!H74</f>
        <v>0</v>
      </c>
      <c r="R74" s="293">
        <f t="shared" si="14"/>
        <v>0</v>
      </c>
      <c r="S74" s="293">
        <f>[11]UB!H74</f>
        <v>0</v>
      </c>
      <c r="T74" s="293">
        <f t="shared" si="15"/>
        <v>0</v>
      </c>
      <c r="U74" s="293">
        <f>[11]CP!H74</f>
        <v>0</v>
      </c>
      <c r="V74" s="293">
        <f t="shared" si="16"/>
        <v>0</v>
      </c>
      <c r="W74" s="293">
        <f>[11]HL!H74</f>
        <v>25</v>
      </c>
      <c r="X74" s="293">
        <f t="shared" si="17"/>
        <v>0</v>
      </c>
      <c r="Y74" s="293">
        <f>[11]DH!H74</f>
        <v>0</v>
      </c>
      <c r="Z74" s="293">
        <f t="shared" si="18"/>
        <v>0</v>
      </c>
      <c r="AA74" s="293">
        <f>[11]MC!H74</f>
        <v>165</v>
      </c>
      <c r="AB74" s="293">
        <f t="shared" si="19"/>
        <v>0</v>
      </c>
      <c r="AC74" s="292"/>
      <c r="AD74" s="292"/>
      <c r="AE74" s="292"/>
      <c r="AF74" s="292"/>
      <c r="AG74" s="292"/>
      <c r="AH74" s="292"/>
      <c r="AI74" s="292"/>
      <c r="AJ74" s="292"/>
      <c r="AK74" s="292"/>
      <c r="AL74" s="292"/>
      <c r="AM74" s="292"/>
    </row>
    <row r="75" spans="1:39" x14ac:dyDescent="0.2">
      <c r="A75" s="298"/>
      <c r="B75" s="300" t="s">
        <v>1076</v>
      </c>
      <c r="C75" s="298"/>
      <c r="D75" s="298"/>
      <c r="E75" s="298"/>
      <c r="F75" s="297"/>
      <c r="G75" s="297"/>
      <c r="H75" s="291">
        <f>'[11]Don gia'!R75</f>
        <v>0</v>
      </c>
      <c r="I75" s="290">
        <f t="array" ref="I75">SUM(IF($K$7:$AB$7="Số lượng",K75:AA75,0))</f>
        <v>0</v>
      </c>
      <c r="J75" s="290">
        <f t="shared" si="10"/>
        <v>0</v>
      </c>
      <c r="K75" s="293">
        <f>[11]DT!H75</f>
        <v>0</v>
      </c>
      <c r="L75" s="293">
        <f t="shared" si="11"/>
        <v>0</v>
      </c>
      <c r="M75" s="293">
        <f>[11]HH!H75</f>
        <v>0</v>
      </c>
      <c r="N75" s="293">
        <f t="shared" si="12"/>
        <v>0</v>
      </c>
      <c r="O75" s="293">
        <f>[11]VD!H75</f>
        <v>0</v>
      </c>
      <c r="P75" s="293">
        <f t="shared" si="13"/>
        <v>0</v>
      </c>
      <c r="Q75" s="293">
        <f>[11]QY!H75</f>
        <v>0</v>
      </c>
      <c r="R75" s="293">
        <f t="shared" si="14"/>
        <v>0</v>
      </c>
      <c r="S75" s="293">
        <f>[11]UB!H75</f>
        <v>0</v>
      </c>
      <c r="T75" s="293">
        <f t="shared" si="15"/>
        <v>0</v>
      </c>
      <c r="U75" s="293">
        <f>[11]CP!H75</f>
        <v>0</v>
      </c>
      <c r="V75" s="293">
        <f t="shared" si="16"/>
        <v>0</v>
      </c>
      <c r="W75" s="293">
        <f>[11]HL!H75</f>
        <v>0</v>
      </c>
      <c r="X75" s="293">
        <f t="shared" si="17"/>
        <v>0</v>
      </c>
      <c r="Y75" s="293">
        <f>[11]DH!H75</f>
        <v>0</v>
      </c>
      <c r="Z75" s="293">
        <f t="shared" si="18"/>
        <v>0</v>
      </c>
      <c r="AA75" s="293">
        <f>[11]MC!H75</f>
        <v>0</v>
      </c>
      <c r="AB75" s="293">
        <f t="shared" si="19"/>
        <v>0</v>
      </c>
      <c r="AC75" s="292"/>
      <c r="AD75" s="292"/>
      <c r="AE75" s="292"/>
      <c r="AF75" s="292"/>
      <c r="AG75" s="292"/>
      <c r="AH75" s="292"/>
      <c r="AI75" s="292"/>
      <c r="AJ75" s="292"/>
      <c r="AK75" s="292"/>
      <c r="AL75" s="292"/>
      <c r="AM75" s="292"/>
    </row>
    <row r="76" spans="1:39" x14ac:dyDescent="0.2">
      <c r="A76" s="301" t="s">
        <v>21</v>
      </c>
      <c r="B76" s="302" t="s">
        <v>46</v>
      </c>
      <c r="C76" s="301"/>
      <c r="D76" s="301"/>
      <c r="E76" s="301"/>
      <c r="F76" s="300"/>
      <c r="G76" s="300"/>
      <c r="H76" s="291">
        <f>'[11]Don gia'!R76</f>
        <v>0</v>
      </c>
      <c r="I76" s="290">
        <f t="array" ref="I76">SUM(IF($K$7:$AB$7="Số lượng",K76:AA76,0))</f>
        <v>0</v>
      </c>
      <c r="J76" s="290">
        <f t="shared" si="10"/>
        <v>0</v>
      </c>
      <c r="K76" s="293">
        <f>[11]DT!H76</f>
        <v>0</v>
      </c>
      <c r="L76" s="293">
        <f t="shared" si="11"/>
        <v>0</v>
      </c>
      <c r="M76" s="293">
        <f>[11]HH!H76</f>
        <v>0</v>
      </c>
      <c r="N76" s="293">
        <f t="shared" si="12"/>
        <v>0</v>
      </c>
      <c r="O76" s="293">
        <f>[11]VD!H76</f>
        <v>0</v>
      </c>
      <c r="P76" s="293">
        <f t="shared" si="13"/>
        <v>0</v>
      </c>
      <c r="Q76" s="293">
        <f>[11]QY!H76</f>
        <v>0</v>
      </c>
      <c r="R76" s="293">
        <f t="shared" si="14"/>
        <v>0</v>
      </c>
      <c r="S76" s="293">
        <f>[11]UB!H76</f>
        <v>0</v>
      </c>
      <c r="T76" s="293">
        <f t="shared" si="15"/>
        <v>0</v>
      </c>
      <c r="U76" s="293">
        <f>[11]CP!H76</f>
        <v>0</v>
      </c>
      <c r="V76" s="293">
        <f t="shared" si="16"/>
        <v>0</v>
      </c>
      <c r="W76" s="293">
        <f>[11]HL!H76</f>
        <v>0</v>
      </c>
      <c r="X76" s="293">
        <f t="shared" si="17"/>
        <v>0</v>
      </c>
      <c r="Y76" s="293">
        <f>[11]DH!H76</f>
        <v>0</v>
      </c>
      <c r="Z76" s="293">
        <f t="shared" si="18"/>
        <v>0</v>
      </c>
      <c r="AA76" s="293">
        <f>[11]MC!H76</f>
        <v>0</v>
      </c>
      <c r="AB76" s="293">
        <f t="shared" si="19"/>
        <v>0</v>
      </c>
      <c r="AC76" s="288"/>
      <c r="AD76" s="288"/>
      <c r="AE76" s="288"/>
      <c r="AF76" s="288"/>
      <c r="AG76" s="288"/>
      <c r="AH76" s="288"/>
      <c r="AI76" s="288"/>
      <c r="AJ76" s="288"/>
      <c r="AK76" s="288"/>
      <c r="AL76" s="288"/>
      <c r="AM76" s="288"/>
    </row>
    <row r="77" spans="1:39" x14ac:dyDescent="0.2">
      <c r="A77" s="301">
        <v>1</v>
      </c>
      <c r="B77" s="302" t="s">
        <v>1077</v>
      </c>
      <c r="C77" s="301"/>
      <c r="D77" s="301"/>
      <c r="E77" s="301"/>
      <c r="F77" s="300"/>
      <c r="G77" s="300"/>
      <c r="H77" s="291">
        <f>'[11]Don gia'!R77</f>
        <v>0</v>
      </c>
      <c r="I77" s="290">
        <f t="array" ref="I77">SUM(IF($K$7:$AB$7="Số lượng",K77:AA77,0))</f>
        <v>0</v>
      </c>
      <c r="J77" s="290">
        <f t="shared" si="10"/>
        <v>0</v>
      </c>
      <c r="K77" s="293">
        <f>[11]DT!H77</f>
        <v>0</v>
      </c>
      <c r="L77" s="293">
        <f t="shared" si="11"/>
        <v>0</v>
      </c>
      <c r="M77" s="293">
        <f>[11]HH!H77</f>
        <v>0</v>
      </c>
      <c r="N77" s="293">
        <f t="shared" si="12"/>
        <v>0</v>
      </c>
      <c r="O77" s="293">
        <f>[11]VD!H77</f>
        <v>0</v>
      </c>
      <c r="P77" s="293">
        <f t="shared" si="13"/>
        <v>0</v>
      </c>
      <c r="Q77" s="293">
        <f>[11]QY!H77</f>
        <v>0</v>
      </c>
      <c r="R77" s="293">
        <f t="shared" si="14"/>
        <v>0</v>
      </c>
      <c r="S77" s="293">
        <f>[11]UB!H77</f>
        <v>0</v>
      </c>
      <c r="T77" s="293">
        <f t="shared" si="15"/>
        <v>0</v>
      </c>
      <c r="U77" s="293">
        <f>[11]CP!H77</f>
        <v>0</v>
      </c>
      <c r="V77" s="293">
        <f t="shared" si="16"/>
        <v>0</v>
      </c>
      <c r="W77" s="293">
        <f>[11]HL!H77</f>
        <v>0</v>
      </c>
      <c r="X77" s="293">
        <f t="shared" si="17"/>
        <v>0</v>
      </c>
      <c r="Y77" s="293">
        <f>[11]DH!H77</f>
        <v>0</v>
      </c>
      <c r="Z77" s="293">
        <f t="shared" si="18"/>
        <v>0</v>
      </c>
      <c r="AA77" s="293">
        <f>[11]MC!H77</f>
        <v>0</v>
      </c>
      <c r="AB77" s="293">
        <f t="shared" si="19"/>
        <v>0</v>
      </c>
      <c r="AC77" s="288"/>
      <c r="AD77" s="288"/>
      <c r="AE77" s="288"/>
      <c r="AF77" s="288"/>
      <c r="AG77" s="288"/>
      <c r="AH77" s="288"/>
      <c r="AI77" s="288"/>
      <c r="AJ77" s="288"/>
      <c r="AK77" s="288"/>
      <c r="AL77" s="288"/>
      <c r="AM77" s="288"/>
    </row>
    <row r="78" spans="1:39" ht="12.75" hidden="1" customHeight="1" x14ac:dyDescent="0.2">
      <c r="A78" s="298"/>
      <c r="B78" s="299" t="s">
        <v>1486</v>
      </c>
      <c r="C78" s="298" t="s">
        <v>334</v>
      </c>
      <c r="D78" s="298" t="s">
        <v>334</v>
      </c>
      <c r="E78" s="298" t="s">
        <v>12</v>
      </c>
      <c r="F78" s="297" t="s">
        <v>1357</v>
      </c>
      <c r="G78" s="297" t="s">
        <v>1463</v>
      </c>
      <c r="H78" s="291">
        <f>'[11]Don gia'!R78</f>
        <v>0</v>
      </c>
      <c r="I78" s="290">
        <f t="array" ref="I78">SUM(IF($K$7:$AB$7="Số lượng",K78:AA78,0))</f>
        <v>0</v>
      </c>
      <c r="J78" s="290">
        <f t="shared" si="10"/>
        <v>0</v>
      </c>
      <c r="K78" s="293">
        <f>[11]DT!H78</f>
        <v>0</v>
      </c>
      <c r="L78" s="293">
        <f t="shared" si="11"/>
        <v>0</v>
      </c>
      <c r="M78" s="293">
        <f>[11]HH!H78</f>
        <v>0</v>
      </c>
      <c r="N78" s="293">
        <f t="shared" si="12"/>
        <v>0</v>
      </c>
      <c r="O78" s="293">
        <f>[11]VD!H78</f>
        <v>0</v>
      </c>
      <c r="P78" s="293">
        <f t="shared" si="13"/>
        <v>0</v>
      </c>
      <c r="Q78" s="293">
        <f>[11]QY!H78</f>
        <v>0</v>
      </c>
      <c r="R78" s="293">
        <f t="shared" si="14"/>
        <v>0</v>
      </c>
      <c r="S78" s="293">
        <f>[11]UB!H78</f>
        <v>0</v>
      </c>
      <c r="T78" s="293">
        <f t="shared" si="15"/>
        <v>0</v>
      </c>
      <c r="U78" s="293">
        <f>[11]CP!H78</f>
        <v>0</v>
      </c>
      <c r="V78" s="293">
        <f t="shared" si="16"/>
        <v>0</v>
      </c>
      <c r="W78" s="293">
        <f>[11]HL!H78</f>
        <v>0</v>
      </c>
      <c r="X78" s="293">
        <f t="shared" si="17"/>
        <v>0</v>
      </c>
      <c r="Y78" s="293">
        <f>[11]DH!H78</f>
        <v>0</v>
      </c>
      <c r="Z78" s="293">
        <f t="shared" si="18"/>
        <v>0</v>
      </c>
      <c r="AA78" s="293">
        <f>[11]MC!H78</f>
        <v>0</v>
      </c>
      <c r="AB78" s="293">
        <f t="shared" si="19"/>
        <v>0</v>
      </c>
      <c r="AC78" s="292"/>
      <c r="AD78" s="292"/>
      <c r="AE78" s="292"/>
      <c r="AF78" s="292"/>
      <c r="AG78" s="292"/>
      <c r="AH78" s="292"/>
      <c r="AI78" s="292"/>
      <c r="AJ78" s="292"/>
      <c r="AK78" s="292"/>
      <c r="AL78" s="292"/>
      <c r="AM78" s="292"/>
    </row>
    <row r="79" spans="1:39" x14ac:dyDescent="0.2">
      <c r="A79" s="298"/>
      <c r="B79" s="299" t="s">
        <v>1078</v>
      </c>
      <c r="C79" s="298" t="s">
        <v>334</v>
      </c>
      <c r="D79" s="298" t="s">
        <v>334</v>
      </c>
      <c r="E79" s="298" t="s">
        <v>12</v>
      </c>
      <c r="F79" s="297" t="s">
        <v>1357</v>
      </c>
      <c r="G79" s="297" t="s">
        <v>1456</v>
      </c>
      <c r="H79" s="291">
        <f>'[11]Don gia'!R79</f>
        <v>8380</v>
      </c>
      <c r="I79" s="290">
        <f t="array" ref="I79">SUM(IF($K$7:$AB$7="Số lượng",K79:AA79,0))</f>
        <v>2390</v>
      </c>
      <c r="J79" s="290">
        <f t="shared" si="10"/>
        <v>20028200</v>
      </c>
      <c r="K79" s="293">
        <f>[11]DT!H79</f>
        <v>445</v>
      </c>
      <c r="L79" s="293">
        <f t="shared" si="11"/>
        <v>3729100</v>
      </c>
      <c r="M79" s="293">
        <f>[11]HH!H79</f>
        <v>338</v>
      </c>
      <c r="N79" s="293">
        <f t="shared" si="12"/>
        <v>2832440</v>
      </c>
      <c r="O79" s="293">
        <f>[11]VD!H79</f>
        <v>209</v>
      </c>
      <c r="P79" s="293">
        <f t="shared" si="13"/>
        <v>1751420</v>
      </c>
      <c r="Q79" s="293">
        <f>[11]QY!H79</f>
        <v>241</v>
      </c>
      <c r="R79" s="293">
        <f t="shared" si="14"/>
        <v>2019580</v>
      </c>
      <c r="S79" s="293">
        <f>[11]UB!H79</f>
        <v>0</v>
      </c>
      <c r="T79" s="293">
        <f t="shared" si="15"/>
        <v>0</v>
      </c>
      <c r="U79" s="293">
        <f>[11]CP!H79</f>
        <v>17</v>
      </c>
      <c r="V79" s="293">
        <f t="shared" si="16"/>
        <v>142460</v>
      </c>
      <c r="W79" s="293">
        <f>[11]HL!H79</f>
        <v>736</v>
      </c>
      <c r="X79" s="293">
        <f t="shared" si="17"/>
        <v>6167680</v>
      </c>
      <c r="Y79" s="293">
        <f>[11]DH!H79</f>
        <v>180</v>
      </c>
      <c r="Z79" s="293">
        <f t="shared" si="18"/>
        <v>1508400</v>
      </c>
      <c r="AA79" s="293">
        <f>[11]MC!H79</f>
        <v>224</v>
      </c>
      <c r="AB79" s="293">
        <f t="shared" si="19"/>
        <v>1877120</v>
      </c>
      <c r="AC79" s="292"/>
      <c r="AD79" s="292"/>
      <c r="AE79" s="292"/>
      <c r="AF79" s="292"/>
      <c r="AG79" s="292"/>
      <c r="AH79" s="292"/>
      <c r="AI79" s="292"/>
      <c r="AJ79" s="292"/>
      <c r="AK79" s="292"/>
      <c r="AL79" s="292"/>
      <c r="AM79" s="292"/>
    </row>
    <row r="80" spans="1:39" ht="12.75" hidden="1" customHeight="1" x14ac:dyDescent="0.2">
      <c r="A80" s="298"/>
      <c r="B80" s="299" t="s">
        <v>1485</v>
      </c>
      <c r="C80" s="298" t="s">
        <v>334</v>
      </c>
      <c r="D80" s="298"/>
      <c r="E80" s="298" t="s">
        <v>12</v>
      </c>
      <c r="F80" s="297" t="s">
        <v>1371</v>
      </c>
      <c r="G80" s="297" t="s">
        <v>1362</v>
      </c>
      <c r="H80" s="291">
        <f>'[11]Don gia'!R80</f>
        <v>0</v>
      </c>
      <c r="I80" s="290">
        <f t="array" ref="I80">SUM(IF($K$7:$AB$7="Số lượng",K80:AA80,0))</f>
        <v>0</v>
      </c>
      <c r="J80" s="290">
        <f t="shared" si="10"/>
        <v>0</v>
      </c>
      <c r="K80" s="293">
        <f>[11]DT!H80</f>
        <v>0</v>
      </c>
      <c r="L80" s="293">
        <f t="shared" si="11"/>
        <v>0</v>
      </c>
      <c r="M80" s="293">
        <f>[11]HH!H80</f>
        <v>0</v>
      </c>
      <c r="N80" s="293">
        <f t="shared" si="12"/>
        <v>0</v>
      </c>
      <c r="O80" s="293">
        <f>[11]VD!H80</f>
        <v>0</v>
      </c>
      <c r="P80" s="293">
        <f t="shared" si="13"/>
        <v>0</v>
      </c>
      <c r="Q80" s="293">
        <f>[11]QY!H80</f>
        <v>0</v>
      </c>
      <c r="R80" s="293">
        <f t="shared" si="14"/>
        <v>0</v>
      </c>
      <c r="S80" s="293">
        <f>[11]UB!H80</f>
        <v>0</v>
      </c>
      <c r="T80" s="293">
        <f t="shared" si="15"/>
        <v>0</v>
      </c>
      <c r="U80" s="293">
        <f>[11]CP!H80</f>
        <v>0</v>
      </c>
      <c r="V80" s="293">
        <f t="shared" si="16"/>
        <v>0</v>
      </c>
      <c r="W80" s="293">
        <f>[11]HL!H80</f>
        <v>0</v>
      </c>
      <c r="X80" s="293">
        <f t="shared" si="17"/>
        <v>0</v>
      </c>
      <c r="Y80" s="293">
        <f>[11]DH!H80</f>
        <v>0</v>
      </c>
      <c r="Z80" s="293">
        <f t="shared" si="18"/>
        <v>0</v>
      </c>
      <c r="AA80" s="293">
        <f>[11]MC!H80</f>
        <v>0</v>
      </c>
      <c r="AB80" s="293">
        <f t="shared" si="19"/>
        <v>0</v>
      </c>
      <c r="AC80" s="292"/>
      <c r="AD80" s="292"/>
      <c r="AE80" s="292"/>
      <c r="AF80" s="292"/>
      <c r="AG80" s="292"/>
      <c r="AH80" s="292"/>
      <c r="AI80" s="292"/>
      <c r="AJ80" s="292"/>
      <c r="AK80" s="292"/>
      <c r="AL80" s="292"/>
      <c r="AM80" s="292"/>
    </row>
    <row r="81" spans="1:39" x14ac:dyDescent="0.2">
      <c r="A81" s="301">
        <v>2</v>
      </c>
      <c r="B81" s="302" t="s">
        <v>1082</v>
      </c>
      <c r="C81" s="301"/>
      <c r="D81" s="301"/>
      <c r="E81" s="301"/>
      <c r="F81" s="300"/>
      <c r="G81" s="300"/>
      <c r="H81" s="291">
        <f>'[11]Don gia'!R81</f>
        <v>0</v>
      </c>
      <c r="I81" s="290">
        <f t="array" ref="I81">SUM(IF($K$7:$AB$7="Số lượng",K81:AA81,0))</f>
        <v>0</v>
      </c>
      <c r="J81" s="290">
        <f t="shared" si="10"/>
        <v>0</v>
      </c>
      <c r="K81" s="293">
        <f>[11]DT!H81</f>
        <v>0</v>
      </c>
      <c r="L81" s="293">
        <f t="shared" si="11"/>
        <v>0</v>
      </c>
      <c r="M81" s="293">
        <f>[11]HH!H81</f>
        <v>0</v>
      </c>
      <c r="N81" s="293">
        <f t="shared" si="12"/>
        <v>0</v>
      </c>
      <c r="O81" s="293">
        <f>[11]VD!H81</f>
        <v>0</v>
      </c>
      <c r="P81" s="293">
        <f t="shared" si="13"/>
        <v>0</v>
      </c>
      <c r="Q81" s="293">
        <f>[11]QY!H81</f>
        <v>0</v>
      </c>
      <c r="R81" s="293">
        <f t="shared" si="14"/>
        <v>0</v>
      </c>
      <c r="S81" s="293">
        <f>[11]UB!H81</f>
        <v>0</v>
      </c>
      <c r="T81" s="293">
        <f t="shared" si="15"/>
        <v>0</v>
      </c>
      <c r="U81" s="293">
        <f>[11]CP!H81</f>
        <v>0</v>
      </c>
      <c r="V81" s="293">
        <f t="shared" si="16"/>
        <v>0</v>
      </c>
      <c r="W81" s="293">
        <f>[11]HL!H81</f>
        <v>0</v>
      </c>
      <c r="X81" s="293">
        <f t="shared" si="17"/>
        <v>0</v>
      </c>
      <c r="Y81" s="293">
        <f>[11]DH!H81</f>
        <v>0</v>
      </c>
      <c r="Z81" s="293">
        <f t="shared" si="18"/>
        <v>0</v>
      </c>
      <c r="AA81" s="293">
        <f>[11]MC!H81</f>
        <v>0</v>
      </c>
      <c r="AB81" s="293">
        <f t="shared" si="19"/>
        <v>0</v>
      </c>
      <c r="AC81" s="288"/>
      <c r="AD81" s="288"/>
      <c r="AE81" s="288"/>
      <c r="AF81" s="288"/>
      <c r="AG81" s="288"/>
      <c r="AH81" s="288"/>
      <c r="AI81" s="288"/>
      <c r="AJ81" s="288"/>
      <c r="AK81" s="288"/>
      <c r="AL81" s="288"/>
      <c r="AM81" s="288"/>
    </row>
    <row r="82" spans="1:39" ht="12.75" hidden="1" customHeight="1" x14ac:dyDescent="0.2">
      <c r="A82" s="298"/>
      <c r="B82" s="299" t="s">
        <v>1484</v>
      </c>
      <c r="C82" s="298" t="s">
        <v>334</v>
      </c>
      <c r="D82" s="298" t="s">
        <v>334</v>
      </c>
      <c r="E82" s="298" t="s">
        <v>12</v>
      </c>
      <c r="F82" s="297" t="s">
        <v>1357</v>
      </c>
      <c r="G82" s="297" t="s">
        <v>1463</v>
      </c>
      <c r="H82" s="291">
        <f>'[11]Don gia'!R82</f>
        <v>0</v>
      </c>
      <c r="I82" s="290">
        <f t="array" ref="I82">SUM(IF($K$7:$AB$7="Số lượng",K82:AA82,0))</f>
        <v>0</v>
      </c>
      <c r="J82" s="290">
        <f t="shared" si="10"/>
        <v>0</v>
      </c>
      <c r="K82" s="293">
        <f>[11]DT!H82</f>
        <v>0</v>
      </c>
      <c r="L82" s="293">
        <f t="shared" si="11"/>
        <v>0</v>
      </c>
      <c r="M82" s="293">
        <f>[11]HH!H82</f>
        <v>0</v>
      </c>
      <c r="N82" s="293">
        <f t="shared" si="12"/>
        <v>0</v>
      </c>
      <c r="O82" s="293">
        <f>[11]VD!H82</f>
        <v>0</v>
      </c>
      <c r="P82" s="293">
        <f t="shared" si="13"/>
        <v>0</v>
      </c>
      <c r="Q82" s="293">
        <f>[11]QY!H82</f>
        <v>0</v>
      </c>
      <c r="R82" s="293">
        <f t="shared" si="14"/>
        <v>0</v>
      </c>
      <c r="S82" s="293">
        <f>[11]UB!H82</f>
        <v>0</v>
      </c>
      <c r="T82" s="293">
        <f t="shared" si="15"/>
        <v>0</v>
      </c>
      <c r="U82" s="293">
        <f>[11]CP!H82</f>
        <v>0</v>
      </c>
      <c r="V82" s="293">
        <f t="shared" si="16"/>
        <v>0</v>
      </c>
      <c r="W82" s="293">
        <f>[11]HL!H82</f>
        <v>0</v>
      </c>
      <c r="X82" s="293">
        <f t="shared" si="17"/>
        <v>0</v>
      </c>
      <c r="Y82" s="293">
        <f>[11]DH!H82</f>
        <v>0</v>
      </c>
      <c r="Z82" s="293">
        <f t="shared" si="18"/>
        <v>0</v>
      </c>
      <c r="AA82" s="293">
        <f>[11]MC!H82</f>
        <v>0</v>
      </c>
      <c r="AB82" s="293">
        <f t="shared" si="19"/>
        <v>0</v>
      </c>
      <c r="AC82" s="292"/>
      <c r="AD82" s="292"/>
      <c r="AE82" s="292"/>
      <c r="AF82" s="292"/>
      <c r="AG82" s="292"/>
      <c r="AH82" s="292"/>
      <c r="AI82" s="292"/>
      <c r="AJ82" s="292"/>
      <c r="AK82" s="292"/>
      <c r="AL82" s="292"/>
      <c r="AM82" s="292"/>
    </row>
    <row r="83" spans="1:39" x14ac:dyDescent="0.2">
      <c r="A83" s="298"/>
      <c r="B83" s="299" t="s">
        <v>1083</v>
      </c>
      <c r="C83" s="298"/>
      <c r="D83" s="298" t="s">
        <v>334</v>
      </c>
      <c r="E83" s="298" t="s">
        <v>12</v>
      </c>
      <c r="F83" s="297" t="s">
        <v>1357</v>
      </c>
      <c r="G83" s="297" t="s">
        <v>1360</v>
      </c>
      <c r="H83" s="291">
        <f>'[11]Don gia'!R83</f>
        <v>8380</v>
      </c>
      <c r="I83" s="290">
        <f t="array" ref="I83">SUM(IF($K$7:$AB$7="Số lượng",K83:AA83,0))</f>
        <v>2489</v>
      </c>
      <c r="J83" s="290">
        <f t="shared" si="10"/>
        <v>20857820</v>
      </c>
      <c r="K83" s="293">
        <f>[11]DT!H83</f>
        <v>460</v>
      </c>
      <c r="L83" s="293">
        <f t="shared" si="11"/>
        <v>3854800</v>
      </c>
      <c r="M83" s="293">
        <f>[11]HH!H83</f>
        <v>338</v>
      </c>
      <c r="N83" s="293">
        <f t="shared" si="12"/>
        <v>2832440</v>
      </c>
      <c r="O83" s="293">
        <f>[11]VD!H83</f>
        <v>206</v>
      </c>
      <c r="P83" s="293">
        <f t="shared" si="13"/>
        <v>1726280</v>
      </c>
      <c r="Q83" s="293">
        <f>[11]QY!H83</f>
        <v>260</v>
      </c>
      <c r="R83" s="293">
        <f t="shared" si="14"/>
        <v>2178800</v>
      </c>
      <c r="S83" s="293">
        <f>[11]UB!H83</f>
        <v>0</v>
      </c>
      <c r="T83" s="293">
        <f t="shared" si="15"/>
        <v>0</v>
      </c>
      <c r="U83" s="293">
        <f>[11]CP!H83</f>
        <v>20</v>
      </c>
      <c r="V83" s="293">
        <f t="shared" si="16"/>
        <v>167600</v>
      </c>
      <c r="W83" s="293">
        <f>[11]HL!H83</f>
        <v>797</v>
      </c>
      <c r="X83" s="293">
        <f t="shared" si="17"/>
        <v>6678860</v>
      </c>
      <c r="Y83" s="293">
        <f>[11]DH!H83</f>
        <v>175</v>
      </c>
      <c r="Z83" s="293">
        <f t="shared" si="18"/>
        <v>1466500</v>
      </c>
      <c r="AA83" s="293">
        <f>[11]MC!H83</f>
        <v>233</v>
      </c>
      <c r="AB83" s="293">
        <f t="shared" si="19"/>
        <v>1952540</v>
      </c>
      <c r="AC83" s="292"/>
      <c r="AD83" s="292"/>
      <c r="AE83" s="292"/>
      <c r="AF83" s="292"/>
      <c r="AG83" s="292"/>
      <c r="AH83" s="292"/>
      <c r="AI83" s="292"/>
      <c r="AJ83" s="292"/>
      <c r="AK83" s="292"/>
      <c r="AL83" s="292"/>
      <c r="AM83" s="292"/>
    </row>
    <row r="84" spans="1:39" ht="12.75" hidden="1" customHeight="1" x14ac:dyDescent="0.2">
      <c r="A84" s="298"/>
      <c r="B84" s="299" t="s">
        <v>1483</v>
      </c>
      <c r="C84" s="298"/>
      <c r="D84" s="298" t="s">
        <v>334</v>
      </c>
      <c r="E84" s="298" t="s">
        <v>12</v>
      </c>
      <c r="F84" s="297" t="s">
        <v>1357</v>
      </c>
      <c r="G84" s="297" t="s">
        <v>1362</v>
      </c>
      <c r="H84" s="291">
        <f>'[11]Don gia'!R84</f>
        <v>0</v>
      </c>
      <c r="I84" s="290">
        <f t="array" ref="I84">SUM(IF($K$7:$AB$7="Số lượng",K84:AA84,0))</f>
        <v>0</v>
      </c>
      <c r="J84" s="290">
        <f t="shared" si="10"/>
        <v>0</v>
      </c>
      <c r="K84" s="293">
        <f>[11]DT!H84</f>
        <v>0</v>
      </c>
      <c r="L84" s="293">
        <f t="shared" si="11"/>
        <v>0</v>
      </c>
      <c r="M84" s="293">
        <f>[11]HH!H84</f>
        <v>0</v>
      </c>
      <c r="N84" s="293">
        <f t="shared" si="12"/>
        <v>0</v>
      </c>
      <c r="O84" s="293">
        <f>[11]VD!H84</f>
        <v>0</v>
      </c>
      <c r="P84" s="293">
        <f t="shared" si="13"/>
        <v>0</v>
      </c>
      <c r="Q84" s="293">
        <f>[11]QY!H84</f>
        <v>0</v>
      </c>
      <c r="R84" s="293">
        <f t="shared" si="14"/>
        <v>0</v>
      </c>
      <c r="S84" s="293">
        <f>[11]UB!H84</f>
        <v>0</v>
      </c>
      <c r="T84" s="293">
        <f t="shared" si="15"/>
        <v>0</v>
      </c>
      <c r="U84" s="293">
        <f>[11]CP!H84</f>
        <v>0</v>
      </c>
      <c r="V84" s="293">
        <f t="shared" si="16"/>
        <v>0</v>
      </c>
      <c r="W84" s="293">
        <f>[11]HL!H84</f>
        <v>0</v>
      </c>
      <c r="X84" s="293">
        <f t="shared" si="17"/>
        <v>0</v>
      </c>
      <c r="Y84" s="293">
        <f>[11]DH!H84</f>
        <v>0</v>
      </c>
      <c r="Z84" s="293">
        <f t="shared" si="18"/>
        <v>0</v>
      </c>
      <c r="AA84" s="293">
        <f>[11]MC!H84</f>
        <v>0</v>
      </c>
      <c r="AB84" s="293">
        <f t="shared" si="19"/>
        <v>0</v>
      </c>
      <c r="AC84" s="292"/>
      <c r="AD84" s="292"/>
      <c r="AE84" s="292"/>
      <c r="AF84" s="292"/>
      <c r="AG84" s="292"/>
      <c r="AH84" s="292"/>
      <c r="AI84" s="292"/>
      <c r="AJ84" s="292"/>
      <c r="AK84" s="292"/>
      <c r="AL84" s="292"/>
      <c r="AM84" s="292"/>
    </row>
    <row r="85" spans="1:39" x14ac:dyDescent="0.2">
      <c r="A85" s="301">
        <v>3</v>
      </c>
      <c r="B85" s="302" t="s">
        <v>1087</v>
      </c>
      <c r="C85" s="301"/>
      <c r="D85" s="301"/>
      <c r="E85" s="301"/>
      <c r="F85" s="300"/>
      <c r="G85" s="300"/>
      <c r="H85" s="291">
        <f>'[11]Don gia'!R85</f>
        <v>0</v>
      </c>
      <c r="I85" s="290">
        <f t="array" ref="I85">SUM(IF($K$7:$AB$7="Số lượng",K85:AA85,0))</f>
        <v>0</v>
      </c>
      <c r="J85" s="290">
        <f t="shared" si="10"/>
        <v>0</v>
      </c>
      <c r="K85" s="293">
        <f>[11]DT!H85</f>
        <v>0</v>
      </c>
      <c r="L85" s="293">
        <f t="shared" si="11"/>
        <v>0</v>
      </c>
      <c r="M85" s="293">
        <f>[11]HH!H85</f>
        <v>0</v>
      </c>
      <c r="N85" s="293">
        <f t="shared" si="12"/>
        <v>0</v>
      </c>
      <c r="O85" s="293">
        <f>[11]VD!H85</f>
        <v>0</v>
      </c>
      <c r="P85" s="293">
        <f t="shared" si="13"/>
        <v>0</v>
      </c>
      <c r="Q85" s="293">
        <f>[11]QY!H85</f>
        <v>0</v>
      </c>
      <c r="R85" s="293">
        <f t="shared" si="14"/>
        <v>0</v>
      </c>
      <c r="S85" s="293">
        <f>[11]UB!H85</f>
        <v>0</v>
      </c>
      <c r="T85" s="293">
        <f t="shared" si="15"/>
        <v>0</v>
      </c>
      <c r="U85" s="293">
        <f>[11]CP!H85</f>
        <v>0</v>
      </c>
      <c r="V85" s="293">
        <f t="shared" si="16"/>
        <v>0</v>
      </c>
      <c r="W85" s="293">
        <f>[11]HL!H85</f>
        <v>0</v>
      </c>
      <c r="X85" s="293">
        <f t="shared" si="17"/>
        <v>0</v>
      </c>
      <c r="Y85" s="293">
        <f>[11]DH!H85</f>
        <v>0</v>
      </c>
      <c r="Z85" s="293">
        <f t="shared" si="18"/>
        <v>0</v>
      </c>
      <c r="AA85" s="293">
        <f>[11]MC!H85</f>
        <v>0</v>
      </c>
      <c r="AB85" s="293">
        <f t="shared" si="19"/>
        <v>0</v>
      </c>
      <c r="AC85" s="288"/>
      <c r="AD85" s="288"/>
      <c r="AE85" s="288"/>
      <c r="AF85" s="288"/>
      <c r="AG85" s="288"/>
      <c r="AH85" s="288"/>
      <c r="AI85" s="288"/>
      <c r="AJ85" s="288"/>
      <c r="AK85" s="288"/>
      <c r="AL85" s="288"/>
      <c r="AM85" s="288"/>
    </row>
    <row r="86" spans="1:39" ht="12.75" hidden="1" customHeight="1" x14ac:dyDescent="0.2">
      <c r="A86" s="298"/>
      <c r="B86" s="299" t="s">
        <v>1482</v>
      </c>
      <c r="C86" s="298" t="s">
        <v>334</v>
      </c>
      <c r="D86" s="298" t="s">
        <v>334</v>
      </c>
      <c r="E86" s="298" t="s">
        <v>12</v>
      </c>
      <c r="F86" s="297" t="s">
        <v>1357</v>
      </c>
      <c r="G86" s="297" t="s">
        <v>1463</v>
      </c>
      <c r="H86" s="291">
        <f>'[11]Don gia'!R86</f>
        <v>0</v>
      </c>
      <c r="I86" s="290">
        <f t="array" ref="I86">SUM(IF($K$7:$AB$7="Số lượng",K86:AA86,0))</f>
        <v>0</v>
      </c>
      <c r="J86" s="290">
        <f t="shared" si="10"/>
        <v>0</v>
      </c>
      <c r="K86" s="293">
        <f>[11]DT!H86</f>
        <v>0</v>
      </c>
      <c r="L86" s="293">
        <f t="shared" si="11"/>
        <v>0</v>
      </c>
      <c r="M86" s="293">
        <f>[11]HH!H86</f>
        <v>0</v>
      </c>
      <c r="N86" s="293">
        <f t="shared" si="12"/>
        <v>0</v>
      </c>
      <c r="O86" s="293">
        <f>[11]VD!H86</f>
        <v>0</v>
      </c>
      <c r="P86" s="293">
        <f t="shared" si="13"/>
        <v>0</v>
      </c>
      <c r="Q86" s="293">
        <f>[11]QY!H86</f>
        <v>0</v>
      </c>
      <c r="R86" s="293">
        <f t="shared" si="14"/>
        <v>0</v>
      </c>
      <c r="S86" s="293">
        <f>[11]UB!H86</f>
        <v>0</v>
      </c>
      <c r="T86" s="293">
        <f t="shared" si="15"/>
        <v>0</v>
      </c>
      <c r="U86" s="293">
        <f>[11]CP!H86</f>
        <v>0</v>
      </c>
      <c r="V86" s="293">
        <f t="shared" si="16"/>
        <v>0</v>
      </c>
      <c r="W86" s="293">
        <f>[11]HL!H86</f>
        <v>0</v>
      </c>
      <c r="X86" s="293">
        <f t="shared" si="17"/>
        <v>0</v>
      </c>
      <c r="Y86" s="293">
        <f>[11]DH!H86</f>
        <v>0</v>
      </c>
      <c r="Z86" s="293">
        <f t="shared" si="18"/>
        <v>0</v>
      </c>
      <c r="AA86" s="293">
        <f>[11]MC!H86</f>
        <v>0</v>
      </c>
      <c r="AB86" s="293">
        <f t="shared" si="19"/>
        <v>0</v>
      </c>
      <c r="AC86" s="292"/>
      <c r="AD86" s="292"/>
      <c r="AE86" s="292"/>
      <c r="AF86" s="292"/>
      <c r="AG86" s="292"/>
      <c r="AH86" s="292"/>
      <c r="AI86" s="292"/>
      <c r="AJ86" s="292"/>
      <c r="AK86" s="292"/>
      <c r="AL86" s="292"/>
      <c r="AM86" s="292"/>
    </row>
    <row r="87" spans="1:39" x14ac:dyDescent="0.2">
      <c r="A87" s="298"/>
      <c r="B87" s="299" t="s">
        <v>1088</v>
      </c>
      <c r="C87" s="298" t="s">
        <v>334</v>
      </c>
      <c r="D87" s="298" t="s">
        <v>334</v>
      </c>
      <c r="E87" s="298" t="s">
        <v>12</v>
      </c>
      <c r="F87" s="297" t="s">
        <v>1357</v>
      </c>
      <c r="G87" s="297" t="s">
        <v>1360</v>
      </c>
      <c r="H87" s="291">
        <f>'[11]Don gia'!R87</f>
        <v>8380</v>
      </c>
      <c r="I87" s="290">
        <f t="array" ref="I87">SUM(IF($K$7:$AB$7="Số lượng",K87:AA87,0))</f>
        <v>2494</v>
      </c>
      <c r="J87" s="290">
        <f t="shared" si="10"/>
        <v>20899720</v>
      </c>
      <c r="K87" s="293">
        <f>[11]DT!H87</f>
        <v>460</v>
      </c>
      <c r="L87" s="293">
        <f t="shared" si="11"/>
        <v>3854800</v>
      </c>
      <c r="M87" s="293">
        <f>[11]HH!H87</f>
        <v>338</v>
      </c>
      <c r="N87" s="293">
        <f t="shared" si="12"/>
        <v>2832440</v>
      </c>
      <c r="O87" s="293">
        <f>[11]VD!H87</f>
        <v>202</v>
      </c>
      <c r="P87" s="293">
        <f t="shared" si="13"/>
        <v>1692760</v>
      </c>
      <c r="Q87" s="293">
        <f>[11]QY!H87</f>
        <v>261</v>
      </c>
      <c r="R87" s="293">
        <f t="shared" si="14"/>
        <v>2187180</v>
      </c>
      <c r="S87" s="293">
        <f>[11]UB!H87</f>
        <v>0</v>
      </c>
      <c r="T87" s="293">
        <f t="shared" si="15"/>
        <v>0</v>
      </c>
      <c r="U87" s="293">
        <f>[11]CP!H87</f>
        <v>20</v>
      </c>
      <c r="V87" s="293">
        <f t="shared" si="16"/>
        <v>167600</v>
      </c>
      <c r="W87" s="293">
        <f>[11]HL!H87</f>
        <v>803</v>
      </c>
      <c r="X87" s="293">
        <f t="shared" si="17"/>
        <v>6729140</v>
      </c>
      <c r="Y87" s="293">
        <f>[11]DH!H87</f>
        <v>177</v>
      </c>
      <c r="Z87" s="293">
        <f t="shared" si="18"/>
        <v>1483260</v>
      </c>
      <c r="AA87" s="293">
        <f>[11]MC!H87</f>
        <v>233</v>
      </c>
      <c r="AB87" s="293">
        <f t="shared" si="19"/>
        <v>1952540</v>
      </c>
      <c r="AC87" s="292"/>
      <c r="AD87" s="292"/>
      <c r="AE87" s="292"/>
      <c r="AF87" s="292"/>
      <c r="AG87" s="292"/>
      <c r="AH87" s="292"/>
      <c r="AI87" s="292"/>
      <c r="AJ87" s="292"/>
      <c r="AK87" s="292"/>
      <c r="AL87" s="292"/>
      <c r="AM87" s="292"/>
    </row>
    <row r="88" spans="1:39" x14ac:dyDescent="0.2">
      <c r="A88" s="301">
        <v>4</v>
      </c>
      <c r="B88" s="302" t="s">
        <v>1092</v>
      </c>
      <c r="C88" s="301"/>
      <c r="D88" s="301"/>
      <c r="E88" s="301"/>
      <c r="F88" s="300"/>
      <c r="G88" s="300"/>
      <c r="H88" s="291">
        <f>'[11]Don gia'!R88</f>
        <v>0</v>
      </c>
      <c r="I88" s="290">
        <f t="array" ref="I88">SUM(IF($K$7:$AB$7="Số lượng",K88:AA88,0))</f>
        <v>0</v>
      </c>
      <c r="J88" s="290">
        <f t="shared" si="10"/>
        <v>0</v>
      </c>
      <c r="K88" s="293">
        <f>[11]DT!H88</f>
        <v>0</v>
      </c>
      <c r="L88" s="293">
        <f t="shared" si="11"/>
        <v>0</v>
      </c>
      <c r="M88" s="293">
        <f>[11]HH!H88</f>
        <v>0</v>
      </c>
      <c r="N88" s="293">
        <f t="shared" si="12"/>
        <v>0</v>
      </c>
      <c r="O88" s="293">
        <f>[11]VD!H88</f>
        <v>0</v>
      </c>
      <c r="P88" s="293">
        <f t="shared" si="13"/>
        <v>0</v>
      </c>
      <c r="Q88" s="293">
        <f>[11]QY!H88</f>
        <v>0</v>
      </c>
      <c r="R88" s="293">
        <f t="shared" si="14"/>
        <v>0</v>
      </c>
      <c r="S88" s="293">
        <f>[11]UB!H88</f>
        <v>0</v>
      </c>
      <c r="T88" s="293">
        <f t="shared" si="15"/>
        <v>0</v>
      </c>
      <c r="U88" s="293">
        <f>[11]CP!H88</f>
        <v>0</v>
      </c>
      <c r="V88" s="293">
        <f t="shared" si="16"/>
        <v>0</v>
      </c>
      <c r="W88" s="293">
        <f>[11]HL!H88</f>
        <v>0</v>
      </c>
      <c r="X88" s="293">
        <f t="shared" si="17"/>
        <v>0</v>
      </c>
      <c r="Y88" s="293">
        <f>[11]DH!H88</f>
        <v>0</v>
      </c>
      <c r="Z88" s="293">
        <f t="shared" si="18"/>
        <v>0</v>
      </c>
      <c r="AA88" s="293">
        <f>[11]MC!H88</f>
        <v>0</v>
      </c>
      <c r="AB88" s="293">
        <f t="shared" si="19"/>
        <v>0</v>
      </c>
      <c r="AC88" s="288"/>
      <c r="AD88" s="288"/>
      <c r="AE88" s="288"/>
      <c r="AF88" s="288"/>
      <c r="AG88" s="288"/>
      <c r="AH88" s="288"/>
      <c r="AI88" s="288"/>
      <c r="AJ88" s="288"/>
      <c r="AK88" s="288"/>
      <c r="AL88" s="288"/>
      <c r="AM88" s="288"/>
    </row>
    <row r="89" spans="1:39" ht="12.75" hidden="1" customHeight="1" x14ac:dyDescent="0.2">
      <c r="A89" s="298"/>
      <c r="B89" s="299" t="s">
        <v>1481</v>
      </c>
      <c r="C89" s="298" t="s">
        <v>334</v>
      </c>
      <c r="D89" s="298" t="s">
        <v>334</v>
      </c>
      <c r="E89" s="298" t="s">
        <v>12</v>
      </c>
      <c r="F89" s="297" t="s">
        <v>1357</v>
      </c>
      <c r="G89" s="297" t="s">
        <v>1463</v>
      </c>
      <c r="H89" s="291">
        <f>'[11]Don gia'!R89</f>
        <v>0</v>
      </c>
      <c r="I89" s="290">
        <f t="array" ref="I89">SUM(IF($K$7:$AB$7="Số lượng",K89:AA89,0))</f>
        <v>0</v>
      </c>
      <c r="J89" s="290">
        <f t="shared" si="10"/>
        <v>0</v>
      </c>
      <c r="K89" s="293">
        <f>[11]DT!H89</f>
        <v>0</v>
      </c>
      <c r="L89" s="293">
        <f t="shared" si="11"/>
        <v>0</v>
      </c>
      <c r="M89" s="293">
        <f>[11]HH!H89</f>
        <v>0</v>
      </c>
      <c r="N89" s="293">
        <f t="shared" si="12"/>
        <v>0</v>
      </c>
      <c r="O89" s="293">
        <f>[11]VD!H89</f>
        <v>0</v>
      </c>
      <c r="P89" s="293">
        <f t="shared" si="13"/>
        <v>0</v>
      </c>
      <c r="Q89" s="293">
        <f>[11]QY!H89</f>
        <v>0</v>
      </c>
      <c r="R89" s="293">
        <f t="shared" si="14"/>
        <v>0</v>
      </c>
      <c r="S89" s="293">
        <f>[11]UB!H89</f>
        <v>0</v>
      </c>
      <c r="T89" s="293">
        <f t="shared" si="15"/>
        <v>0</v>
      </c>
      <c r="U89" s="293">
        <f>[11]CP!H89</f>
        <v>0</v>
      </c>
      <c r="V89" s="293">
        <f t="shared" si="16"/>
        <v>0</v>
      </c>
      <c r="W89" s="293">
        <f>[11]HL!H89</f>
        <v>0</v>
      </c>
      <c r="X89" s="293">
        <f t="shared" si="17"/>
        <v>0</v>
      </c>
      <c r="Y89" s="293">
        <f>[11]DH!H89</f>
        <v>0</v>
      </c>
      <c r="Z89" s="293">
        <f t="shared" si="18"/>
        <v>0</v>
      </c>
      <c r="AA89" s="293">
        <f>[11]MC!H89</f>
        <v>0</v>
      </c>
      <c r="AB89" s="293">
        <f t="shared" si="19"/>
        <v>0</v>
      </c>
      <c r="AC89" s="292"/>
      <c r="AD89" s="292"/>
      <c r="AE89" s="292"/>
      <c r="AF89" s="292"/>
      <c r="AG89" s="292"/>
      <c r="AH89" s="292"/>
      <c r="AI89" s="292"/>
      <c r="AJ89" s="292"/>
      <c r="AK89" s="292"/>
      <c r="AL89" s="292"/>
      <c r="AM89" s="292"/>
    </row>
    <row r="90" spans="1:39" x14ac:dyDescent="0.2">
      <c r="A90" s="298"/>
      <c r="B90" s="299" t="s">
        <v>1093</v>
      </c>
      <c r="C90" s="298" t="s">
        <v>334</v>
      </c>
      <c r="D90" s="298" t="s">
        <v>334</v>
      </c>
      <c r="E90" s="298" t="s">
        <v>12</v>
      </c>
      <c r="F90" s="297" t="s">
        <v>1357</v>
      </c>
      <c r="G90" s="297" t="s">
        <v>1360</v>
      </c>
      <c r="H90" s="291">
        <f>'[11]Don gia'!R90</f>
        <v>8380</v>
      </c>
      <c r="I90" s="290">
        <f t="array" ref="I90">SUM(IF($K$7:$AB$7="Số lượng",K90:AA90,0))</f>
        <v>2449</v>
      </c>
      <c r="J90" s="290">
        <f t="shared" si="10"/>
        <v>20522620</v>
      </c>
      <c r="K90" s="293">
        <f>[11]DT!H90</f>
        <v>457</v>
      </c>
      <c r="L90" s="293">
        <f t="shared" si="11"/>
        <v>3829660</v>
      </c>
      <c r="M90" s="293">
        <f>[11]HH!H90</f>
        <v>298</v>
      </c>
      <c r="N90" s="293">
        <f t="shared" si="12"/>
        <v>2497240</v>
      </c>
      <c r="O90" s="293">
        <f>[11]VD!H90</f>
        <v>202</v>
      </c>
      <c r="P90" s="293">
        <f t="shared" si="13"/>
        <v>1692760</v>
      </c>
      <c r="Q90" s="293">
        <f>[11]QY!H90</f>
        <v>261</v>
      </c>
      <c r="R90" s="293">
        <f t="shared" si="14"/>
        <v>2187180</v>
      </c>
      <c r="S90" s="293">
        <f>[11]UB!H90</f>
        <v>0</v>
      </c>
      <c r="T90" s="293">
        <f t="shared" si="15"/>
        <v>0</v>
      </c>
      <c r="U90" s="293">
        <f>[11]CP!H90</f>
        <v>21</v>
      </c>
      <c r="V90" s="293">
        <f t="shared" si="16"/>
        <v>175980</v>
      </c>
      <c r="W90" s="293">
        <f>[11]HL!H90</f>
        <v>810</v>
      </c>
      <c r="X90" s="293">
        <f t="shared" si="17"/>
        <v>6787800</v>
      </c>
      <c r="Y90" s="293">
        <f>[11]DH!H90</f>
        <v>177</v>
      </c>
      <c r="Z90" s="293">
        <f t="shared" si="18"/>
        <v>1483260</v>
      </c>
      <c r="AA90" s="293">
        <f>[11]MC!H90</f>
        <v>223</v>
      </c>
      <c r="AB90" s="293">
        <f t="shared" si="19"/>
        <v>1868740</v>
      </c>
      <c r="AC90" s="292"/>
      <c r="AD90" s="292"/>
      <c r="AE90" s="292"/>
      <c r="AF90" s="292"/>
      <c r="AG90" s="292"/>
      <c r="AH90" s="292"/>
      <c r="AI90" s="292"/>
      <c r="AJ90" s="292"/>
      <c r="AK90" s="292"/>
      <c r="AL90" s="292"/>
      <c r="AM90" s="292"/>
    </row>
    <row r="91" spans="1:39" ht="12.75" hidden="1" customHeight="1" x14ac:dyDescent="0.2">
      <c r="A91" s="298"/>
      <c r="B91" s="299" t="s">
        <v>1480</v>
      </c>
      <c r="C91" s="298" t="s">
        <v>334</v>
      </c>
      <c r="D91" s="298" t="s">
        <v>334</v>
      </c>
      <c r="E91" s="298" t="s">
        <v>12</v>
      </c>
      <c r="F91" s="297" t="s">
        <v>1357</v>
      </c>
      <c r="G91" s="297" t="s">
        <v>1362</v>
      </c>
      <c r="H91" s="291">
        <f>'[11]Don gia'!R91</f>
        <v>0</v>
      </c>
      <c r="I91" s="290">
        <f t="array" ref="I91">SUM(IF($K$7:$AB$7="Số lượng",K91:AA91,0))</f>
        <v>0</v>
      </c>
      <c r="J91" s="290">
        <f t="shared" si="10"/>
        <v>0</v>
      </c>
      <c r="K91" s="293">
        <f>[11]DT!H91</f>
        <v>0</v>
      </c>
      <c r="L91" s="293">
        <f t="shared" si="11"/>
        <v>0</v>
      </c>
      <c r="M91" s="293">
        <f>[11]HH!H91</f>
        <v>0</v>
      </c>
      <c r="N91" s="293">
        <f t="shared" si="12"/>
        <v>0</v>
      </c>
      <c r="O91" s="293">
        <f>[11]VD!H91</f>
        <v>0</v>
      </c>
      <c r="P91" s="293">
        <f t="shared" si="13"/>
        <v>0</v>
      </c>
      <c r="Q91" s="293">
        <f>[11]QY!H91</f>
        <v>0</v>
      </c>
      <c r="R91" s="293">
        <f t="shared" si="14"/>
        <v>0</v>
      </c>
      <c r="S91" s="293">
        <f>[11]UB!H91</f>
        <v>0</v>
      </c>
      <c r="T91" s="293">
        <f t="shared" si="15"/>
        <v>0</v>
      </c>
      <c r="U91" s="293">
        <f>[11]CP!H91</f>
        <v>0</v>
      </c>
      <c r="V91" s="293">
        <f t="shared" si="16"/>
        <v>0</v>
      </c>
      <c r="W91" s="293">
        <f>[11]HL!H91</f>
        <v>0</v>
      </c>
      <c r="X91" s="293">
        <f t="shared" si="17"/>
        <v>0</v>
      </c>
      <c r="Y91" s="293">
        <f>[11]DH!H91</f>
        <v>0</v>
      </c>
      <c r="Z91" s="293">
        <f t="shared" si="18"/>
        <v>0</v>
      </c>
      <c r="AA91" s="293">
        <f>[11]MC!H91</f>
        <v>0</v>
      </c>
      <c r="AB91" s="293">
        <f t="shared" si="19"/>
        <v>0</v>
      </c>
      <c r="AC91" s="292"/>
      <c r="AD91" s="292"/>
      <c r="AE91" s="292"/>
      <c r="AF91" s="292"/>
      <c r="AG91" s="292"/>
      <c r="AH91" s="292"/>
      <c r="AI91" s="292"/>
      <c r="AJ91" s="292"/>
      <c r="AK91" s="292"/>
      <c r="AL91" s="292"/>
      <c r="AM91" s="292"/>
    </row>
    <row r="92" spans="1:39" x14ac:dyDescent="0.2">
      <c r="A92" s="301">
        <v>5</v>
      </c>
      <c r="B92" s="302" t="s">
        <v>1097</v>
      </c>
      <c r="C92" s="301"/>
      <c r="D92" s="301"/>
      <c r="E92" s="301"/>
      <c r="F92" s="300"/>
      <c r="G92" s="300"/>
      <c r="H92" s="291">
        <f>'[11]Don gia'!R92</f>
        <v>0</v>
      </c>
      <c r="I92" s="290">
        <f t="array" ref="I92">SUM(IF($K$7:$AB$7="Số lượng",K92:AA92,0))</f>
        <v>0</v>
      </c>
      <c r="J92" s="290">
        <f t="shared" si="10"/>
        <v>0</v>
      </c>
      <c r="K92" s="293">
        <f>[11]DT!H92</f>
        <v>0</v>
      </c>
      <c r="L92" s="293">
        <f t="shared" si="11"/>
        <v>0</v>
      </c>
      <c r="M92" s="293">
        <f>[11]HH!H92</f>
        <v>0</v>
      </c>
      <c r="N92" s="293">
        <f t="shared" si="12"/>
        <v>0</v>
      </c>
      <c r="O92" s="293">
        <f>[11]VD!H92</f>
        <v>0</v>
      </c>
      <c r="P92" s="293">
        <f t="shared" si="13"/>
        <v>0</v>
      </c>
      <c r="Q92" s="293">
        <f>[11]QY!H92</f>
        <v>0</v>
      </c>
      <c r="R92" s="293">
        <f t="shared" si="14"/>
        <v>0</v>
      </c>
      <c r="S92" s="293">
        <f>[11]UB!H92</f>
        <v>0</v>
      </c>
      <c r="T92" s="293">
        <f t="shared" si="15"/>
        <v>0</v>
      </c>
      <c r="U92" s="293">
        <f>[11]CP!H92</f>
        <v>0</v>
      </c>
      <c r="V92" s="293">
        <f t="shared" si="16"/>
        <v>0</v>
      </c>
      <c r="W92" s="293">
        <f>[11]HL!H92</f>
        <v>0</v>
      </c>
      <c r="X92" s="293">
        <f t="shared" si="17"/>
        <v>0</v>
      </c>
      <c r="Y92" s="293">
        <f>[11]DH!H92</f>
        <v>0</v>
      </c>
      <c r="Z92" s="293">
        <f t="shared" si="18"/>
        <v>0</v>
      </c>
      <c r="AA92" s="293">
        <f>[11]MC!H92</f>
        <v>0</v>
      </c>
      <c r="AB92" s="293">
        <f t="shared" si="19"/>
        <v>0</v>
      </c>
      <c r="AC92" s="288"/>
      <c r="AD92" s="288"/>
      <c r="AE92" s="288"/>
      <c r="AF92" s="288"/>
      <c r="AG92" s="288"/>
      <c r="AH92" s="288"/>
      <c r="AI92" s="288"/>
      <c r="AJ92" s="288"/>
      <c r="AK92" s="288"/>
      <c r="AL92" s="288"/>
      <c r="AM92" s="288"/>
    </row>
    <row r="93" spans="1:39" ht="12.75" hidden="1" customHeight="1" x14ac:dyDescent="0.2">
      <c r="A93" s="298"/>
      <c r="B93" s="299" t="s">
        <v>1479</v>
      </c>
      <c r="C93" s="298" t="s">
        <v>334</v>
      </c>
      <c r="D93" s="298" t="s">
        <v>334</v>
      </c>
      <c r="E93" s="298" t="s">
        <v>12</v>
      </c>
      <c r="F93" s="297" t="s">
        <v>1357</v>
      </c>
      <c r="G93" s="297" t="s">
        <v>1463</v>
      </c>
      <c r="H93" s="291">
        <f>'[11]Don gia'!R93</f>
        <v>0</v>
      </c>
      <c r="I93" s="290">
        <f t="array" ref="I93">SUM(IF($K$7:$AB$7="Số lượng",K93:AA93,0))</f>
        <v>0</v>
      </c>
      <c r="J93" s="290">
        <f t="shared" si="10"/>
        <v>0</v>
      </c>
      <c r="K93" s="293">
        <f>[11]DT!H93</f>
        <v>0</v>
      </c>
      <c r="L93" s="293">
        <f t="shared" si="11"/>
        <v>0</v>
      </c>
      <c r="M93" s="293">
        <f>[11]HH!H93</f>
        <v>0</v>
      </c>
      <c r="N93" s="293">
        <f t="shared" si="12"/>
        <v>0</v>
      </c>
      <c r="O93" s="293">
        <f>[11]VD!H93</f>
        <v>0</v>
      </c>
      <c r="P93" s="293">
        <f t="shared" si="13"/>
        <v>0</v>
      </c>
      <c r="Q93" s="293">
        <f>[11]QY!H93</f>
        <v>0</v>
      </c>
      <c r="R93" s="293">
        <f t="shared" si="14"/>
        <v>0</v>
      </c>
      <c r="S93" s="293">
        <f>[11]UB!H93</f>
        <v>0</v>
      </c>
      <c r="T93" s="293">
        <f t="shared" si="15"/>
        <v>0</v>
      </c>
      <c r="U93" s="293">
        <f>[11]CP!H93</f>
        <v>0</v>
      </c>
      <c r="V93" s="293">
        <f t="shared" si="16"/>
        <v>0</v>
      </c>
      <c r="W93" s="293">
        <f>[11]HL!H93</f>
        <v>0</v>
      </c>
      <c r="X93" s="293">
        <f t="shared" si="17"/>
        <v>0</v>
      </c>
      <c r="Y93" s="293">
        <f>[11]DH!H93</f>
        <v>0</v>
      </c>
      <c r="Z93" s="293">
        <f t="shared" si="18"/>
        <v>0</v>
      </c>
      <c r="AA93" s="293">
        <f>[11]MC!H93</f>
        <v>0</v>
      </c>
      <c r="AB93" s="293">
        <f t="shared" si="19"/>
        <v>0</v>
      </c>
      <c r="AC93" s="292"/>
      <c r="AD93" s="292"/>
      <c r="AE93" s="292"/>
      <c r="AF93" s="292"/>
      <c r="AG93" s="292"/>
      <c r="AH93" s="292"/>
      <c r="AI93" s="292"/>
      <c r="AJ93" s="292"/>
      <c r="AK93" s="292"/>
      <c r="AL93" s="292"/>
      <c r="AM93" s="292"/>
    </row>
    <row r="94" spans="1:39" ht="12.75" hidden="1" customHeight="1" x14ac:dyDescent="0.2">
      <c r="A94" s="298"/>
      <c r="B94" s="299" t="s">
        <v>1478</v>
      </c>
      <c r="C94" s="298" t="s">
        <v>334</v>
      </c>
      <c r="D94" s="298" t="s">
        <v>334</v>
      </c>
      <c r="E94" s="298" t="s">
        <v>12</v>
      </c>
      <c r="F94" s="297" t="s">
        <v>1357</v>
      </c>
      <c r="G94" s="297" t="s">
        <v>1463</v>
      </c>
      <c r="H94" s="291">
        <f>'[11]Don gia'!R94</f>
        <v>0</v>
      </c>
      <c r="I94" s="290">
        <f t="array" ref="I94">SUM(IF($K$7:$AB$7="Số lượng",K94:AA94,0))</f>
        <v>0</v>
      </c>
      <c r="J94" s="290">
        <f t="shared" si="10"/>
        <v>0</v>
      </c>
      <c r="K94" s="293">
        <f>[11]DT!H94</f>
        <v>0</v>
      </c>
      <c r="L94" s="293">
        <f t="shared" si="11"/>
        <v>0</v>
      </c>
      <c r="M94" s="293">
        <f>[11]HH!H94</f>
        <v>0</v>
      </c>
      <c r="N94" s="293">
        <f t="shared" si="12"/>
        <v>0</v>
      </c>
      <c r="O94" s="293">
        <f>[11]VD!H94</f>
        <v>0</v>
      </c>
      <c r="P94" s="293">
        <f t="shared" si="13"/>
        <v>0</v>
      </c>
      <c r="Q94" s="293">
        <f>[11]QY!H94</f>
        <v>0</v>
      </c>
      <c r="R94" s="293">
        <f t="shared" si="14"/>
        <v>0</v>
      </c>
      <c r="S94" s="293">
        <f>[11]UB!H94</f>
        <v>0</v>
      </c>
      <c r="T94" s="293">
        <f t="shared" si="15"/>
        <v>0</v>
      </c>
      <c r="U94" s="293">
        <f>[11]CP!H94</f>
        <v>0</v>
      </c>
      <c r="V94" s="293">
        <f t="shared" si="16"/>
        <v>0</v>
      </c>
      <c r="W94" s="293">
        <f>[11]HL!H94</f>
        <v>0</v>
      </c>
      <c r="X94" s="293">
        <f t="shared" si="17"/>
        <v>0</v>
      </c>
      <c r="Y94" s="293">
        <f>[11]DH!H94</f>
        <v>0</v>
      </c>
      <c r="Z94" s="293">
        <f t="shared" si="18"/>
        <v>0</v>
      </c>
      <c r="AA94" s="293">
        <f>[11]MC!H94</f>
        <v>0</v>
      </c>
      <c r="AB94" s="293">
        <f t="shared" si="19"/>
        <v>0</v>
      </c>
      <c r="AC94" s="292"/>
      <c r="AD94" s="292"/>
      <c r="AE94" s="292"/>
      <c r="AF94" s="292"/>
      <c r="AG94" s="292"/>
      <c r="AH94" s="292"/>
      <c r="AI94" s="292"/>
      <c r="AJ94" s="292"/>
      <c r="AK94" s="292"/>
      <c r="AL94" s="292"/>
      <c r="AM94" s="292"/>
    </row>
    <row r="95" spans="1:39" x14ac:dyDescent="0.2">
      <c r="A95" s="298"/>
      <c r="B95" s="299" t="s">
        <v>1098</v>
      </c>
      <c r="C95" s="298" t="s">
        <v>334</v>
      </c>
      <c r="D95" s="298" t="s">
        <v>334</v>
      </c>
      <c r="E95" s="298" t="s">
        <v>12</v>
      </c>
      <c r="F95" s="297" t="s">
        <v>1357</v>
      </c>
      <c r="G95" s="297" t="s">
        <v>1360</v>
      </c>
      <c r="H95" s="291">
        <f>'[11]Don gia'!R95</f>
        <v>8380</v>
      </c>
      <c r="I95" s="290">
        <f t="array" ref="I95">SUM(IF($K$7:$AB$7="Số lượng",K95:AA95,0))</f>
        <v>2473</v>
      </c>
      <c r="J95" s="290">
        <f t="shared" si="10"/>
        <v>20723740</v>
      </c>
      <c r="K95" s="293">
        <f>[11]DT!H95</f>
        <v>460</v>
      </c>
      <c r="L95" s="293">
        <f t="shared" si="11"/>
        <v>3854800</v>
      </c>
      <c r="M95" s="293">
        <f>[11]HH!H95</f>
        <v>338</v>
      </c>
      <c r="N95" s="293">
        <f t="shared" si="12"/>
        <v>2832440</v>
      </c>
      <c r="O95" s="293">
        <f>[11]VD!H95</f>
        <v>175</v>
      </c>
      <c r="P95" s="293">
        <f t="shared" si="13"/>
        <v>1466500</v>
      </c>
      <c r="Q95" s="293">
        <f>[11]QY!H95</f>
        <v>261</v>
      </c>
      <c r="R95" s="293">
        <f t="shared" si="14"/>
        <v>2187180</v>
      </c>
      <c r="S95" s="293">
        <f>[11]UB!H95</f>
        <v>0</v>
      </c>
      <c r="T95" s="293">
        <f t="shared" si="15"/>
        <v>0</v>
      </c>
      <c r="U95" s="293">
        <f>[11]CP!H95</f>
        <v>20</v>
      </c>
      <c r="V95" s="293">
        <f t="shared" si="16"/>
        <v>167600</v>
      </c>
      <c r="W95" s="293">
        <f>[11]HL!H95</f>
        <v>813</v>
      </c>
      <c r="X95" s="293">
        <f t="shared" si="17"/>
        <v>6812940</v>
      </c>
      <c r="Y95" s="293">
        <f>[11]DH!H95</f>
        <v>177</v>
      </c>
      <c r="Z95" s="293">
        <f t="shared" si="18"/>
        <v>1483260</v>
      </c>
      <c r="AA95" s="293">
        <f>[11]MC!H95</f>
        <v>229</v>
      </c>
      <c r="AB95" s="293">
        <f t="shared" si="19"/>
        <v>1919020</v>
      </c>
      <c r="AC95" s="292"/>
      <c r="AD95" s="292"/>
      <c r="AE95" s="292"/>
      <c r="AF95" s="292"/>
      <c r="AG95" s="292"/>
      <c r="AH95" s="292"/>
      <c r="AI95" s="292"/>
      <c r="AJ95" s="292"/>
      <c r="AK95" s="292"/>
      <c r="AL95" s="292"/>
      <c r="AM95" s="292"/>
    </row>
    <row r="96" spans="1:39" x14ac:dyDescent="0.2">
      <c r="A96" s="301">
        <v>6</v>
      </c>
      <c r="B96" s="302" t="s">
        <v>1103</v>
      </c>
      <c r="C96" s="301"/>
      <c r="D96" s="301"/>
      <c r="E96" s="301"/>
      <c r="F96" s="300"/>
      <c r="G96" s="300"/>
      <c r="H96" s="291">
        <f>'[11]Don gia'!R96</f>
        <v>0</v>
      </c>
      <c r="I96" s="290">
        <f t="array" ref="I96">SUM(IF($K$7:$AB$7="Số lượng",K96:AA96,0))</f>
        <v>0</v>
      </c>
      <c r="J96" s="290">
        <f t="shared" si="10"/>
        <v>0</v>
      </c>
      <c r="K96" s="293">
        <f>[11]DT!H96</f>
        <v>0</v>
      </c>
      <c r="L96" s="293">
        <f t="shared" si="11"/>
        <v>0</v>
      </c>
      <c r="M96" s="293">
        <f>[11]HH!H96</f>
        <v>0</v>
      </c>
      <c r="N96" s="293">
        <f t="shared" si="12"/>
        <v>0</v>
      </c>
      <c r="O96" s="293">
        <f>[11]VD!H96</f>
        <v>0</v>
      </c>
      <c r="P96" s="293">
        <f t="shared" si="13"/>
        <v>0</v>
      </c>
      <c r="Q96" s="293">
        <f>[11]QY!H96</f>
        <v>0</v>
      </c>
      <c r="R96" s="293">
        <f t="shared" si="14"/>
        <v>0</v>
      </c>
      <c r="S96" s="293">
        <f>[11]UB!H96</f>
        <v>0</v>
      </c>
      <c r="T96" s="293">
        <f t="shared" si="15"/>
        <v>0</v>
      </c>
      <c r="U96" s="293">
        <f>[11]CP!H96</f>
        <v>0</v>
      </c>
      <c r="V96" s="293">
        <f t="shared" si="16"/>
        <v>0</v>
      </c>
      <c r="W96" s="293">
        <f>[11]HL!H96</f>
        <v>0</v>
      </c>
      <c r="X96" s="293">
        <f t="shared" si="17"/>
        <v>0</v>
      </c>
      <c r="Y96" s="293">
        <f>[11]DH!H96</f>
        <v>0</v>
      </c>
      <c r="Z96" s="293">
        <f t="shared" si="18"/>
        <v>0</v>
      </c>
      <c r="AA96" s="293">
        <f>[11]MC!H96</f>
        <v>0</v>
      </c>
      <c r="AB96" s="293">
        <f t="shared" si="19"/>
        <v>0</v>
      </c>
      <c r="AC96" s="288"/>
      <c r="AD96" s="288"/>
      <c r="AE96" s="288"/>
      <c r="AF96" s="288"/>
      <c r="AG96" s="288"/>
      <c r="AH96" s="288"/>
      <c r="AI96" s="288"/>
      <c r="AJ96" s="288"/>
      <c r="AK96" s="288"/>
      <c r="AL96" s="288"/>
      <c r="AM96" s="288"/>
    </row>
    <row r="97" spans="1:39" ht="12.75" hidden="1" customHeight="1" x14ac:dyDescent="0.2">
      <c r="A97" s="298"/>
      <c r="B97" s="299" t="s">
        <v>1477</v>
      </c>
      <c r="C97" s="298" t="s">
        <v>334</v>
      </c>
      <c r="D97" s="298" t="s">
        <v>334</v>
      </c>
      <c r="E97" s="298" t="s">
        <v>12</v>
      </c>
      <c r="F97" s="297" t="s">
        <v>1357</v>
      </c>
      <c r="G97" s="297" t="s">
        <v>1463</v>
      </c>
      <c r="H97" s="291">
        <f>'[11]Don gia'!R97</f>
        <v>0</v>
      </c>
      <c r="I97" s="290">
        <f t="array" ref="I97">SUM(IF($K$7:$AB$7="Số lượng",K97:AA97,0))</f>
        <v>0</v>
      </c>
      <c r="J97" s="290">
        <f t="shared" si="10"/>
        <v>0</v>
      </c>
      <c r="K97" s="293">
        <f>[11]DT!H97</f>
        <v>0</v>
      </c>
      <c r="L97" s="293">
        <f t="shared" si="11"/>
        <v>0</v>
      </c>
      <c r="M97" s="293">
        <f>[11]HH!H97</f>
        <v>0</v>
      </c>
      <c r="N97" s="293">
        <f t="shared" si="12"/>
        <v>0</v>
      </c>
      <c r="O97" s="293">
        <f>[11]VD!H97</f>
        <v>0</v>
      </c>
      <c r="P97" s="293">
        <f t="shared" si="13"/>
        <v>0</v>
      </c>
      <c r="Q97" s="293">
        <f>[11]QY!H97</f>
        <v>0</v>
      </c>
      <c r="R97" s="293">
        <f t="shared" si="14"/>
        <v>0</v>
      </c>
      <c r="S97" s="293">
        <f>[11]UB!H97</f>
        <v>0</v>
      </c>
      <c r="T97" s="293">
        <f t="shared" si="15"/>
        <v>0</v>
      </c>
      <c r="U97" s="293">
        <f>[11]CP!H97</f>
        <v>0</v>
      </c>
      <c r="V97" s="293">
        <f t="shared" si="16"/>
        <v>0</v>
      </c>
      <c r="W97" s="293">
        <f>[11]HL!H97</f>
        <v>0</v>
      </c>
      <c r="X97" s="293">
        <f t="shared" si="17"/>
        <v>0</v>
      </c>
      <c r="Y97" s="293">
        <f>[11]DH!H97</f>
        <v>0</v>
      </c>
      <c r="Z97" s="293">
        <f t="shared" si="18"/>
        <v>0</v>
      </c>
      <c r="AA97" s="293">
        <f>[11]MC!H97</f>
        <v>0</v>
      </c>
      <c r="AB97" s="293">
        <f t="shared" si="19"/>
        <v>0</v>
      </c>
      <c r="AC97" s="292"/>
      <c r="AD97" s="292"/>
      <c r="AE97" s="292"/>
      <c r="AF97" s="292"/>
      <c r="AG97" s="292"/>
      <c r="AH97" s="292"/>
      <c r="AI97" s="292"/>
      <c r="AJ97" s="292"/>
      <c r="AK97" s="292"/>
      <c r="AL97" s="292"/>
      <c r="AM97" s="292"/>
    </row>
    <row r="98" spans="1:39" x14ac:dyDescent="0.2">
      <c r="A98" s="298"/>
      <c r="B98" s="299" t="s">
        <v>1104</v>
      </c>
      <c r="C98" s="298" t="s">
        <v>334</v>
      </c>
      <c r="D98" s="298" t="s">
        <v>334</v>
      </c>
      <c r="E98" s="298" t="s">
        <v>12</v>
      </c>
      <c r="F98" s="297" t="s">
        <v>1357</v>
      </c>
      <c r="G98" s="297" t="s">
        <v>1360</v>
      </c>
      <c r="H98" s="291">
        <f>'[11]Don gia'!R98</f>
        <v>8380</v>
      </c>
      <c r="I98" s="290">
        <f t="array" ref="I98">SUM(IF($K$7:$AB$7="Số lượng",K98:AA98,0))</f>
        <v>2460</v>
      </c>
      <c r="J98" s="290">
        <f t="shared" si="10"/>
        <v>20614800</v>
      </c>
      <c r="K98" s="293">
        <f>[11]DT!H98</f>
        <v>460</v>
      </c>
      <c r="L98" s="293">
        <f t="shared" si="11"/>
        <v>3854800</v>
      </c>
      <c r="M98" s="293">
        <f>[11]HH!H98</f>
        <v>338</v>
      </c>
      <c r="N98" s="293">
        <f t="shared" si="12"/>
        <v>2832440</v>
      </c>
      <c r="O98" s="293">
        <f>[11]VD!H98</f>
        <v>202</v>
      </c>
      <c r="P98" s="293">
        <f t="shared" si="13"/>
        <v>1692760</v>
      </c>
      <c r="Q98" s="293">
        <f>[11]QY!H98</f>
        <v>261</v>
      </c>
      <c r="R98" s="293">
        <f t="shared" si="14"/>
        <v>2187180</v>
      </c>
      <c r="S98" s="293">
        <f>[11]UB!H98</f>
        <v>0</v>
      </c>
      <c r="T98" s="293">
        <f t="shared" si="15"/>
        <v>0</v>
      </c>
      <c r="U98" s="293">
        <f>[11]CP!H98</f>
        <v>20</v>
      </c>
      <c r="V98" s="293">
        <f t="shared" si="16"/>
        <v>167600</v>
      </c>
      <c r="W98" s="293">
        <f>[11]HL!H98</f>
        <v>773</v>
      </c>
      <c r="X98" s="293">
        <f t="shared" si="17"/>
        <v>6477740</v>
      </c>
      <c r="Y98" s="293">
        <f>[11]DH!H98</f>
        <v>177</v>
      </c>
      <c r="Z98" s="293">
        <f t="shared" si="18"/>
        <v>1483260</v>
      </c>
      <c r="AA98" s="293">
        <f>[11]MC!H98</f>
        <v>229</v>
      </c>
      <c r="AB98" s="293">
        <f t="shared" si="19"/>
        <v>1919020</v>
      </c>
      <c r="AC98" s="292"/>
      <c r="AD98" s="292"/>
      <c r="AE98" s="292"/>
      <c r="AF98" s="292"/>
      <c r="AG98" s="292"/>
      <c r="AH98" s="292"/>
      <c r="AI98" s="292"/>
      <c r="AJ98" s="292"/>
      <c r="AK98" s="292"/>
      <c r="AL98" s="292"/>
      <c r="AM98" s="292"/>
    </row>
    <row r="99" spans="1:39" x14ac:dyDescent="0.2">
      <c r="A99" s="301">
        <v>7</v>
      </c>
      <c r="B99" s="302" t="s">
        <v>1106</v>
      </c>
      <c r="C99" s="301"/>
      <c r="D99" s="301"/>
      <c r="E99" s="301"/>
      <c r="F99" s="300"/>
      <c r="G99" s="300"/>
      <c r="H99" s="291">
        <f>'[11]Don gia'!R99</f>
        <v>0</v>
      </c>
      <c r="I99" s="290">
        <f t="array" ref="I99">SUM(IF($K$7:$AB$7="Số lượng",K99:AA99,0))</f>
        <v>0</v>
      </c>
      <c r="J99" s="290">
        <f t="shared" si="10"/>
        <v>0</v>
      </c>
      <c r="K99" s="293">
        <f>[11]DT!H99</f>
        <v>0</v>
      </c>
      <c r="L99" s="293">
        <f t="shared" si="11"/>
        <v>0</v>
      </c>
      <c r="M99" s="293">
        <f>[11]HH!H99</f>
        <v>0</v>
      </c>
      <c r="N99" s="293">
        <f t="shared" si="12"/>
        <v>0</v>
      </c>
      <c r="O99" s="293">
        <f>[11]VD!H99</f>
        <v>0</v>
      </c>
      <c r="P99" s="293">
        <f t="shared" si="13"/>
        <v>0</v>
      </c>
      <c r="Q99" s="293">
        <f>[11]QY!H99</f>
        <v>0</v>
      </c>
      <c r="R99" s="293">
        <f t="shared" si="14"/>
        <v>0</v>
      </c>
      <c r="S99" s="293">
        <f>[11]UB!H99</f>
        <v>0</v>
      </c>
      <c r="T99" s="293">
        <f t="shared" si="15"/>
        <v>0</v>
      </c>
      <c r="U99" s="293">
        <f>[11]CP!H99</f>
        <v>0</v>
      </c>
      <c r="V99" s="293">
        <f t="shared" si="16"/>
        <v>0</v>
      </c>
      <c r="W99" s="293">
        <f>[11]HL!H99</f>
        <v>0</v>
      </c>
      <c r="X99" s="293">
        <f t="shared" si="17"/>
        <v>0</v>
      </c>
      <c r="Y99" s="293">
        <f>[11]DH!H99</f>
        <v>0</v>
      </c>
      <c r="Z99" s="293">
        <f t="shared" si="18"/>
        <v>0</v>
      </c>
      <c r="AA99" s="293">
        <f>[11]MC!H99</f>
        <v>0</v>
      </c>
      <c r="AB99" s="293">
        <f t="shared" si="19"/>
        <v>0</v>
      </c>
      <c r="AC99" s="288"/>
      <c r="AD99" s="288"/>
      <c r="AE99" s="288"/>
      <c r="AF99" s="288"/>
      <c r="AG99" s="288"/>
      <c r="AH99" s="288"/>
      <c r="AI99" s="288"/>
      <c r="AJ99" s="288"/>
      <c r="AK99" s="288"/>
      <c r="AL99" s="288"/>
      <c r="AM99" s="288"/>
    </row>
    <row r="100" spans="1:39" ht="12.75" hidden="1" customHeight="1" x14ac:dyDescent="0.2">
      <c r="A100" s="298"/>
      <c r="B100" s="299" t="s">
        <v>1476</v>
      </c>
      <c r="C100" s="298" t="s">
        <v>334</v>
      </c>
      <c r="D100" s="298" t="s">
        <v>334</v>
      </c>
      <c r="E100" s="298" t="s">
        <v>12</v>
      </c>
      <c r="F100" s="297" t="s">
        <v>1357</v>
      </c>
      <c r="G100" s="297" t="s">
        <v>1463</v>
      </c>
      <c r="H100" s="291">
        <f>'[11]Don gia'!R100</f>
        <v>0</v>
      </c>
      <c r="I100" s="290">
        <f t="array" ref="I100">SUM(IF($K$7:$AB$7="Số lượng",K100:AA100,0))</f>
        <v>0</v>
      </c>
      <c r="J100" s="290">
        <f t="shared" si="10"/>
        <v>0</v>
      </c>
      <c r="K100" s="293">
        <f>[11]DT!H100</f>
        <v>0</v>
      </c>
      <c r="L100" s="293">
        <f t="shared" si="11"/>
        <v>0</v>
      </c>
      <c r="M100" s="293">
        <f>[11]HH!H100</f>
        <v>0</v>
      </c>
      <c r="N100" s="293">
        <f t="shared" si="12"/>
        <v>0</v>
      </c>
      <c r="O100" s="293">
        <f>[11]VD!H100</f>
        <v>0</v>
      </c>
      <c r="P100" s="293">
        <f t="shared" si="13"/>
        <v>0</v>
      </c>
      <c r="Q100" s="293">
        <f>[11]QY!H100</f>
        <v>0</v>
      </c>
      <c r="R100" s="293">
        <f t="shared" si="14"/>
        <v>0</v>
      </c>
      <c r="S100" s="293">
        <f>[11]UB!H100</f>
        <v>0</v>
      </c>
      <c r="T100" s="293">
        <f t="shared" si="15"/>
        <v>0</v>
      </c>
      <c r="U100" s="293">
        <f>[11]CP!H100</f>
        <v>0</v>
      </c>
      <c r="V100" s="293">
        <f t="shared" si="16"/>
        <v>0</v>
      </c>
      <c r="W100" s="293">
        <f>[11]HL!H100</f>
        <v>0</v>
      </c>
      <c r="X100" s="293">
        <f t="shared" si="17"/>
        <v>0</v>
      </c>
      <c r="Y100" s="293">
        <f>[11]DH!H100</f>
        <v>0</v>
      </c>
      <c r="Z100" s="293">
        <f t="shared" si="18"/>
        <v>0</v>
      </c>
      <c r="AA100" s="293">
        <f>[11]MC!H100</f>
        <v>0</v>
      </c>
      <c r="AB100" s="293">
        <f t="shared" si="19"/>
        <v>0</v>
      </c>
      <c r="AC100" s="292"/>
      <c r="AD100" s="292"/>
      <c r="AE100" s="292"/>
      <c r="AF100" s="292"/>
      <c r="AG100" s="292"/>
      <c r="AH100" s="292"/>
      <c r="AI100" s="292"/>
      <c r="AJ100" s="292"/>
      <c r="AK100" s="292"/>
      <c r="AL100" s="292"/>
      <c r="AM100" s="292"/>
    </row>
    <row r="101" spans="1:39" x14ac:dyDescent="0.2">
      <c r="A101" s="298"/>
      <c r="B101" s="299" t="s">
        <v>1107</v>
      </c>
      <c r="C101" s="298" t="s">
        <v>334</v>
      </c>
      <c r="D101" s="298" t="s">
        <v>334</v>
      </c>
      <c r="E101" s="298" t="s">
        <v>12</v>
      </c>
      <c r="F101" s="297" t="s">
        <v>1357</v>
      </c>
      <c r="G101" s="297" t="s">
        <v>1360</v>
      </c>
      <c r="H101" s="291">
        <f>'[11]Don gia'!R101</f>
        <v>8380</v>
      </c>
      <c r="I101" s="290">
        <f t="array" ref="I101">SUM(IF($K$7:$AB$7="Số lượng",K101:AA101,0))</f>
        <v>2511</v>
      </c>
      <c r="J101" s="290">
        <f t="shared" si="10"/>
        <v>21042180</v>
      </c>
      <c r="K101" s="293">
        <f>[11]DT!H101</f>
        <v>460</v>
      </c>
      <c r="L101" s="293">
        <f t="shared" si="11"/>
        <v>3854800</v>
      </c>
      <c r="M101" s="293">
        <f>[11]HH!H101</f>
        <v>338</v>
      </c>
      <c r="N101" s="293">
        <f t="shared" si="12"/>
        <v>2832440</v>
      </c>
      <c r="O101" s="293">
        <f>[11]VD!H101</f>
        <v>202</v>
      </c>
      <c r="P101" s="293">
        <f t="shared" si="13"/>
        <v>1692760</v>
      </c>
      <c r="Q101" s="293">
        <f>[11]QY!H101</f>
        <v>242</v>
      </c>
      <c r="R101" s="293">
        <f t="shared" si="14"/>
        <v>2027960</v>
      </c>
      <c r="S101" s="293">
        <f>[11]UB!H101</f>
        <v>0</v>
      </c>
      <c r="T101" s="293">
        <f t="shared" si="15"/>
        <v>0</v>
      </c>
      <c r="U101" s="293">
        <f>[11]CP!H101</f>
        <v>20</v>
      </c>
      <c r="V101" s="293">
        <f t="shared" si="16"/>
        <v>167600</v>
      </c>
      <c r="W101" s="293">
        <f>[11]HL!H101</f>
        <v>843</v>
      </c>
      <c r="X101" s="293">
        <f t="shared" si="17"/>
        <v>7064340</v>
      </c>
      <c r="Y101" s="293">
        <f>[11]DH!H101</f>
        <v>177</v>
      </c>
      <c r="Z101" s="293">
        <f t="shared" si="18"/>
        <v>1483260</v>
      </c>
      <c r="AA101" s="293">
        <f>[11]MC!H101</f>
        <v>229</v>
      </c>
      <c r="AB101" s="293">
        <f t="shared" si="19"/>
        <v>1919020</v>
      </c>
      <c r="AC101" s="292"/>
      <c r="AD101" s="292"/>
      <c r="AE101" s="292"/>
      <c r="AF101" s="292"/>
      <c r="AG101" s="292"/>
      <c r="AH101" s="292"/>
      <c r="AI101" s="292"/>
      <c r="AJ101" s="292"/>
      <c r="AK101" s="292"/>
      <c r="AL101" s="292"/>
      <c r="AM101" s="292"/>
    </row>
    <row r="102" spans="1:39" x14ac:dyDescent="0.2">
      <c r="A102" s="301">
        <v>9</v>
      </c>
      <c r="B102" s="302" t="s">
        <v>1111</v>
      </c>
      <c r="C102" s="301"/>
      <c r="D102" s="301"/>
      <c r="E102" s="301"/>
      <c r="F102" s="300"/>
      <c r="G102" s="300"/>
      <c r="H102" s="291">
        <f>'[11]Don gia'!R102</f>
        <v>0</v>
      </c>
      <c r="I102" s="290">
        <f t="array" ref="I102">SUM(IF($K$7:$AB$7="Số lượng",K102:AA102,0))</f>
        <v>0</v>
      </c>
      <c r="J102" s="290">
        <f t="shared" si="10"/>
        <v>0</v>
      </c>
      <c r="K102" s="293">
        <f>[11]DT!H102</f>
        <v>0</v>
      </c>
      <c r="L102" s="293">
        <f t="shared" si="11"/>
        <v>0</v>
      </c>
      <c r="M102" s="293">
        <f>[11]HH!H102</f>
        <v>0</v>
      </c>
      <c r="N102" s="293">
        <f t="shared" si="12"/>
        <v>0</v>
      </c>
      <c r="O102" s="293">
        <f>[11]VD!H102</f>
        <v>0</v>
      </c>
      <c r="P102" s="293">
        <f t="shared" si="13"/>
        <v>0</v>
      </c>
      <c r="Q102" s="293">
        <f>[11]QY!H102</f>
        <v>0</v>
      </c>
      <c r="R102" s="293">
        <f t="shared" si="14"/>
        <v>0</v>
      </c>
      <c r="S102" s="293">
        <f>[11]UB!H102</f>
        <v>0</v>
      </c>
      <c r="T102" s="293">
        <f t="shared" si="15"/>
        <v>0</v>
      </c>
      <c r="U102" s="293">
        <f>[11]CP!H102</f>
        <v>0</v>
      </c>
      <c r="V102" s="293">
        <f t="shared" si="16"/>
        <v>0</v>
      </c>
      <c r="W102" s="293">
        <f>[11]HL!H102</f>
        <v>0</v>
      </c>
      <c r="X102" s="293">
        <f t="shared" si="17"/>
        <v>0</v>
      </c>
      <c r="Y102" s="293">
        <f>[11]DH!H102</f>
        <v>0</v>
      </c>
      <c r="Z102" s="293">
        <f t="shared" si="18"/>
        <v>0</v>
      </c>
      <c r="AA102" s="293">
        <f>[11]MC!H102</f>
        <v>0</v>
      </c>
      <c r="AB102" s="293">
        <f t="shared" si="19"/>
        <v>0</v>
      </c>
      <c r="AC102" s="288"/>
      <c r="AD102" s="288"/>
      <c r="AE102" s="288"/>
      <c r="AF102" s="288"/>
      <c r="AG102" s="288"/>
      <c r="AH102" s="288"/>
      <c r="AI102" s="288"/>
      <c r="AJ102" s="288"/>
      <c r="AK102" s="288"/>
      <c r="AL102" s="288"/>
      <c r="AM102" s="288"/>
    </row>
    <row r="103" spans="1:39" x14ac:dyDescent="0.2">
      <c r="A103" s="298"/>
      <c r="B103" s="299" t="s">
        <v>1112</v>
      </c>
      <c r="C103" s="298" t="s">
        <v>334</v>
      </c>
      <c r="D103" s="298" t="s">
        <v>334</v>
      </c>
      <c r="E103" s="298" t="s">
        <v>12</v>
      </c>
      <c r="F103" s="297" t="s">
        <v>1357</v>
      </c>
      <c r="G103" s="297" t="s">
        <v>1360</v>
      </c>
      <c r="H103" s="291">
        <f>'[11]Don gia'!R103</f>
        <v>8380</v>
      </c>
      <c r="I103" s="290">
        <f t="array" ref="I103">SUM(IF($K$7:$AB$7="Số lượng",K103:AA103,0))</f>
        <v>2504</v>
      </c>
      <c r="J103" s="290">
        <f t="shared" si="10"/>
        <v>20983520</v>
      </c>
      <c r="K103" s="293">
        <f>[11]DT!H103</f>
        <v>460</v>
      </c>
      <c r="L103" s="293">
        <f t="shared" si="11"/>
        <v>3854800</v>
      </c>
      <c r="M103" s="293">
        <f>[11]HH!H103</f>
        <v>338</v>
      </c>
      <c r="N103" s="293">
        <f t="shared" si="12"/>
        <v>2832440</v>
      </c>
      <c r="O103" s="293">
        <f>[11]VD!H103</f>
        <v>202</v>
      </c>
      <c r="P103" s="293">
        <f t="shared" si="13"/>
        <v>1692760</v>
      </c>
      <c r="Q103" s="293">
        <f>[11]QY!H103</f>
        <v>242</v>
      </c>
      <c r="R103" s="293">
        <f t="shared" si="14"/>
        <v>2027960</v>
      </c>
      <c r="S103" s="293">
        <f>[11]UB!H103</f>
        <v>0</v>
      </c>
      <c r="T103" s="293">
        <f t="shared" si="15"/>
        <v>0</v>
      </c>
      <c r="U103" s="293">
        <f>[11]CP!H103</f>
        <v>20</v>
      </c>
      <c r="V103" s="293">
        <f t="shared" si="16"/>
        <v>167600</v>
      </c>
      <c r="W103" s="293">
        <f>[11]HL!H103</f>
        <v>843</v>
      </c>
      <c r="X103" s="293">
        <f t="shared" si="17"/>
        <v>7064340</v>
      </c>
      <c r="Y103" s="293">
        <f>[11]DH!H103</f>
        <v>177</v>
      </c>
      <c r="Z103" s="293">
        <f t="shared" si="18"/>
        <v>1483260</v>
      </c>
      <c r="AA103" s="293">
        <f>[11]MC!H103</f>
        <v>222</v>
      </c>
      <c r="AB103" s="293">
        <f t="shared" si="19"/>
        <v>1860360</v>
      </c>
      <c r="AC103" s="292"/>
      <c r="AD103" s="292"/>
      <c r="AE103" s="292"/>
      <c r="AF103" s="292"/>
      <c r="AG103" s="292"/>
      <c r="AH103" s="292"/>
      <c r="AI103" s="292"/>
      <c r="AJ103" s="292"/>
      <c r="AK103" s="292"/>
      <c r="AL103" s="292"/>
      <c r="AM103" s="292"/>
    </row>
    <row r="104" spans="1:39" ht="25.5" hidden="1" customHeight="1" x14ac:dyDescent="0.2">
      <c r="A104" s="298"/>
      <c r="B104" s="299" t="s">
        <v>1475</v>
      </c>
      <c r="C104" s="298" t="s">
        <v>334</v>
      </c>
      <c r="D104" s="298" t="s">
        <v>334</v>
      </c>
      <c r="E104" s="298" t="s">
        <v>12</v>
      </c>
      <c r="F104" s="297"/>
      <c r="G104" s="297" t="s">
        <v>1474</v>
      </c>
      <c r="H104" s="291">
        <f>'[11]Don gia'!R104</f>
        <v>0</v>
      </c>
      <c r="I104" s="290">
        <f t="array" ref="I104">SUM(IF($K$7:$AB$7="Số lượng",K104:AA104,0))</f>
        <v>0</v>
      </c>
      <c r="J104" s="290">
        <f t="shared" si="10"/>
        <v>0</v>
      </c>
      <c r="K104" s="293">
        <f>[11]DT!H104</f>
        <v>0</v>
      </c>
      <c r="L104" s="293">
        <f t="shared" si="11"/>
        <v>0</v>
      </c>
      <c r="M104" s="293">
        <f>[11]HH!H104</f>
        <v>0</v>
      </c>
      <c r="N104" s="293">
        <f t="shared" si="12"/>
        <v>0</v>
      </c>
      <c r="O104" s="293">
        <f>[11]VD!H104</f>
        <v>0</v>
      </c>
      <c r="P104" s="293">
        <f t="shared" si="13"/>
        <v>0</v>
      </c>
      <c r="Q104" s="293">
        <f>[11]QY!H104</f>
        <v>0</v>
      </c>
      <c r="R104" s="293">
        <f t="shared" si="14"/>
        <v>0</v>
      </c>
      <c r="S104" s="293">
        <f>[11]UB!H104</f>
        <v>0</v>
      </c>
      <c r="T104" s="293">
        <f t="shared" si="15"/>
        <v>0</v>
      </c>
      <c r="U104" s="293">
        <f>[11]CP!H104</f>
        <v>0</v>
      </c>
      <c r="V104" s="293">
        <f t="shared" si="16"/>
        <v>0</v>
      </c>
      <c r="W104" s="293">
        <f>[11]HL!H104</f>
        <v>0</v>
      </c>
      <c r="X104" s="293">
        <f t="shared" si="17"/>
        <v>0</v>
      </c>
      <c r="Y104" s="293">
        <f>[11]DH!H104</f>
        <v>0</v>
      </c>
      <c r="Z104" s="293">
        <f t="shared" si="18"/>
        <v>0</v>
      </c>
      <c r="AA104" s="293">
        <f>[11]MC!H104</f>
        <v>0</v>
      </c>
      <c r="AB104" s="293">
        <f t="shared" si="19"/>
        <v>0</v>
      </c>
      <c r="AC104" s="292"/>
      <c r="AD104" s="292"/>
      <c r="AE104" s="292"/>
      <c r="AF104" s="292"/>
      <c r="AG104" s="292"/>
      <c r="AH104" s="292"/>
      <c r="AI104" s="292"/>
      <c r="AJ104" s="292"/>
      <c r="AK104" s="292"/>
      <c r="AL104" s="292"/>
      <c r="AM104" s="292"/>
    </row>
    <row r="105" spans="1:39" x14ac:dyDescent="0.2">
      <c r="A105" s="298"/>
      <c r="B105" s="300" t="s">
        <v>1116</v>
      </c>
      <c r="C105" s="298"/>
      <c r="D105" s="298"/>
      <c r="E105" s="298"/>
      <c r="F105" s="297"/>
      <c r="G105" s="297"/>
      <c r="H105" s="291">
        <f>'[11]Don gia'!R105</f>
        <v>0</v>
      </c>
      <c r="I105" s="290">
        <f t="array" ref="I105">SUM(IF($K$7:$AB$7="Số lượng",K105:AA105,0))</f>
        <v>0</v>
      </c>
      <c r="J105" s="290">
        <f t="shared" si="10"/>
        <v>0</v>
      </c>
      <c r="K105" s="293">
        <f>[11]DT!H105</f>
        <v>0</v>
      </c>
      <c r="L105" s="293">
        <f t="shared" si="11"/>
        <v>0</v>
      </c>
      <c r="M105" s="293">
        <f>[11]HH!H105</f>
        <v>0</v>
      </c>
      <c r="N105" s="293">
        <f t="shared" si="12"/>
        <v>0</v>
      </c>
      <c r="O105" s="293">
        <f>[11]VD!H105</f>
        <v>0</v>
      </c>
      <c r="P105" s="293">
        <f t="shared" si="13"/>
        <v>0</v>
      </c>
      <c r="Q105" s="293">
        <f>[11]QY!H105</f>
        <v>0</v>
      </c>
      <c r="R105" s="293">
        <f t="shared" si="14"/>
        <v>0</v>
      </c>
      <c r="S105" s="293">
        <f>[11]UB!H105</f>
        <v>0</v>
      </c>
      <c r="T105" s="293">
        <f t="shared" si="15"/>
        <v>0</v>
      </c>
      <c r="U105" s="293">
        <f>[11]CP!H105</f>
        <v>0</v>
      </c>
      <c r="V105" s="293">
        <f t="shared" si="16"/>
        <v>0</v>
      </c>
      <c r="W105" s="293">
        <f>[11]HL!H105</f>
        <v>0</v>
      </c>
      <c r="X105" s="293">
        <f t="shared" si="17"/>
        <v>0</v>
      </c>
      <c r="Y105" s="293">
        <f>[11]DH!H105</f>
        <v>0</v>
      </c>
      <c r="Z105" s="293">
        <f t="shared" si="18"/>
        <v>0</v>
      </c>
      <c r="AA105" s="293">
        <f>[11]MC!H105</f>
        <v>0</v>
      </c>
      <c r="AB105" s="293">
        <f t="shared" si="19"/>
        <v>0</v>
      </c>
      <c r="AC105" s="292"/>
      <c r="AD105" s="292"/>
      <c r="AE105" s="292"/>
      <c r="AF105" s="292"/>
      <c r="AG105" s="292"/>
      <c r="AH105" s="292"/>
      <c r="AI105" s="292"/>
      <c r="AJ105" s="292"/>
      <c r="AK105" s="292"/>
      <c r="AL105" s="292"/>
      <c r="AM105" s="292"/>
    </row>
    <row r="106" spans="1:39" x14ac:dyDescent="0.2">
      <c r="A106" s="301" t="s">
        <v>21</v>
      </c>
      <c r="B106" s="302" t="s">
        <v>46</v>
      </c>
      <c r="C106" s="301"/>
      <c r="D106" s="301"/>
      <c r="E106" s="301"/>
      <c r="F106" s="300"/>
      <c r="G106" s="300"/>
      <c r="H106" s="291">
        <f>'[11]Don gia'!R106</f>
        <v>0</v>
      </c>
      <c r="I106" s="290">
        <f t="array" ref="I106">SUM(IF($K$7:$AB$7="Số lượng",K106:AA106,0))</f>
        <v>0</v>
      </c>
      <c r="J106" s="290">
        <f t="shared" si="10"/>
        <v>0</v>
      </c>
      <c r="K106" s="293">
        <f>[11]DT!H106</f>
        <v>0</v>
      </c>
      <c r="L106" s="293">
        <f t="shared" si="11"/>
        <v>0</v>
      </c>
      <c r="M106" s="293">
        <f>[11]HH!H106</f>
        <v>0</v>
      </c>
      <c r="N106" s="293">
        <f t="shared" si="12"/>
        <v>0</v>
      </c>
      <c r="O106" s="293">
        <f>[11]VD!H106</f>
        <v>0</v>
      </c>
      <c r="P106" s="293">
        <f t="shared" si="13"/>
        <v>0</v>
      </c>
      <c r="Q106" s="293">
        <f>[11]QY!H106</f>
        <v>0</v>
      </c>
      <c r="R106" s="293">
        <f t="shared" si="14"/>
        <v>0</v>
      </c>
      <c r="S106" s="293">
        <f>[11]UB!H106</f>
        <v>0</v>
      </c>
      <c r="T106" s="293">
        <f t="shared" si="15"/>
        <v>0</v>
      </c>
      <c r="U106" s="293">
        <f>[11]CP!H106</f>
        <v>0</v>
      </c>
      <c r="V106" s="293">
        <f t="shared" si="16"/>
        <v>0</v>
      </c>
      <c r="W106" s="293">
        <f>[11]HL!H106</f>
        <v>0</v>
      </c>
      <c r="X106" s="293">
        <f t="shared" si="17"/>
        <v>0</v>
      </c>
      <c r="Y106" s="293">
        <f>[11]DH!H106</f>
        <v>0</v>
      </c>
      <c r="Z106" s="293">
        <f t="shared" si="18"/>
        <v>0</v>
      </c>
      <c r="AA106" s="293">
        <f>[11]MC!H106</f>
        <v>0</v>
      </c>
      <c r="AB106" s="293">
        <f t="shared" si="19"/>
        <v>0</v>
      </c>
      <c r="AC106" s="288"/>
      <c r="AD106" s="288"/>
      <c r="AE106" s="288"/>
      <c r="AF106" s="288"/>
      <c r="AG106" s="288"/>
      <c r="AH106" s="288"/>
      <c r="AI106" s="288"/>
      <c r="AJ106" s="288"/>
      <c r="AK106" s="288"/>
      <c r="AL106" s="288"/>
      <c r="AM106" s="288"/>
    </row>
    <row r="107" spans="1:39" x14ac:dyDescent="0.2">
      <c r="A107" s="301">
        <v>1</v>
      </c>
      <c r="B107" s="302" t="s">
        <v>1117</v>
      </c>
      <c r="C107" s="301"/>
      <c r="D107" s="301"/>
      <c r="E107" s="301"/>
      <c r="F107" s="300"/>
      <c r="G107" s="300"/>
      <c r="H107" s="291">
        <f>'[11]Don gia'!R107</f>
        <v>0</v>
      </c>
      <c r="I107" s="290">
        <f t="array" ref="I107">SUM(IF($K$7:$AB$7="Số lượng",K107:AA107,0))</f>
        <v>0</v>
      </c>
      <c r="J107" s="290">
        <f t="shared" si="10"/>
        <v>0</v>
      </c>
      <c r="K107" s="293">
        <f>[11]DT!H107</f>
        <v>0</v>
      </c>
      <c r="L107" s="293">
        <f t="shared" si="11"/>
        <v>0</v>
      </c>
      <c r="M107" s="293">
        <f>[11]HH!H107</f>
        <v>0</v>
      </c>
      <c r="N107" s="293">
        <f t="shared" si="12"/>
        <v>0</v>
      </c>
      <c r="O107" s="293">
        <f>[11]VD!H107</f>
        <v>0</v>
      </c>
      <c r="P107" s="293">
        <f t="shared" si="13"/>
        <v>0</v>
      </c>
      <c r="Q107" s="293">
        <f>[11]QY!H107</f>
        <v>0</v>
      </c>
      <c r="R107" s="293">
        <f t="shared" si="14"/>
        <v>0</v>
      </c>
      <c r="S107" s="293">
        <f>[11]UB!H107</f>
        <v>0</v>
      </c>
      <c r="T107" s="293">
        <f t="shared" si="15"/>
        <v>0</v>
      </c>
      <c r="U107" s="293">
        <f>[11]CP!H107</f>
        <v>0</v>
      </c>
      <c r="V107" s="293">
        <f t="shared" si="16"/>
        <v>0</v>
      </c>
      <c r="W107" s="293">
        <f>[11]HL!H107</f>
        <v>0</v>
      </c>
      <c r="X107" s="293">
        <f t="shared" si="17"/>
        <v>0</v>
      </c>
      <c r="Y107" s="293">
        <f>[11]DH!H107</f>
        <v>0</v>
      </c>
      <c r="Z107" s="293">
        <f t="shared" si="18"/>
        <v>0</v>
      </c>
      <c r="AA107" s="293">
        <f>[11]MC!H107</f>
        <v>0</v>
      </c>
      <c r="AB107" s="293">
        <f t="shared" si="19"/>
        <v>0</v>
      </c>
      <c r="AC107" s="288"/>
      <c r="AD107" s="288"/>
      <c r="AE107" s="288"/>
      <c r="AF107" s="288"/>
      <c r="AG107" s="288"/>
      <c r="AH107" s="288"/>
      <c r="AI107" s="288"/>
      <c r="AJ107" s="288"/>
      <c r="AK107" s="288"/>
      <c r="AL107" s="288"/>
      <c r="AM107" s="288"/>
    </row>
    <row r="108" spans="1:39" x14ac:dyDescent="0.2">
      <c r="A108" s="298"/>
      <c r="B108" s="299" t="s">
        <v>1118</v>
      </c>
      <c r="C108" s="298"/>
      <c r="D108" s="298" t="s">
        <v>334</v>
      </c>
      <c r="E108" s="298" t="s">
        <v>12</v>
      </c>
      <c r="F108" s="297" t="s">
        <v>1473</v>
      </c>
      <c r="G108" s="297" t="s">
        <v>1456</v>
      </c>
      <c r="H108" s="291">
        <f>'[11]Don gia'!R108</f>
        <v>21757</v>
      </c>
      <c r="I108" s="290">
        <f t="array" ref="I108">SUM(IF($K$7:$AB$7="Số lượng",K108:AA108,0))</f>
        <v>2258</v>
      </c>
      <c r="J108" s="290">
        <f t="shared" si="10"/>
        <v>49127306</v>
      </c>
      <c r="K108" s="293">
        <f>[11]DT!H108</f>
        <v>450</v>
      </c>
      <c r="L108" s="293">
        <f t="shared" si="11"/>
        <v>9790650</v>
      </c>
      <c r="M108" s="293">
        <f>[11]HH!H108</f>
        <v>312</v>
      </c>
      <c r="N108" s="293">
        <f t="shared" si="12"/>
        <v>6788184</v>
      </c>
      <c r="O108" s="293">
        <f>[11]VD!H108</f>
        <v>168</v>
      </c>
      <c r="P108" s="293">
        <f t="shared" si="13"/>
        <v>3655176</v>
      </c>
      <c r="Q108" s="293">
        <f>[11]QY!H108</f>
        <v>248</v>
      </c>
      <c r="R108" s="293">
        <f t="shared" si="14"/>
        <v>5395736</v>
      </c>
      <c r="S108" s="293">
        <f>[11]UB!H108</f>
        <v>0</v>
      </c>
      <c r="T108" s="293">
        <f t="shared" si="15"/>
        <v>0</v>
      </c>
      <c r="U108" s="293">
        <f>[11]CP!H108</f>
        <v>20</v>
      </c>
      <c r="V108" s="293">
        <f t="shared" si="16"/>
        <v>435140</v>
      </c>
      <c r="W108" s="293">
        <f>[11]HL!H108</f>
        <v>692</v>
      </c>
      <c r="X108" s="293">
        <f t="shared" si="17"/>
        <v>15055844</v>
      </c>
      <c r="Y108" s="293">
        <f>[11]DH!H108</f>
        <v>161</v>
      </c>
      <c r="Z108" s="293">
        <f t="shared" si="18"/>
        <v>3502877</v>
      </c>
      <c r="AA108" s="293">
        <f>[11]MC!H108</f>
        <v>207</v>
      </c>
      <c r="AB108" s="293">
        <f t="shared" si="19"/>
        <v>4503699</v>
      </c>
      <c r="AC108" s="292"/>
      <c r="AD108" s="292"/>
      <c r="AE108" s="292"/>
      <c r="AF108" s="292"/>
      <c r="AG108" s="292"/>
      <c r="AH108" s="292"/>
      <c r="AI108" s="292"/>
      <c r="AJ108" s="292"/>
      <c r="AK108" s="292"/>
      <c r="AL108" s="292"/>
      <c r="AM108" s="292"/>
    </row>
    <row r="109" spans="1:39" x14ac:dyDescent="0.2">
      <c r="A109" s="298"/>
      <c r="B109" s="299" t="s">
        <v>1120</v>
      </c>
      <c r="C109" s="298"/>
      <c r="D109" s="298" t="s">
        <v>334</v>
      </c>
      <c r="E109" s="298" t="s">
        <v>12</v>
      </c>
      <c r="F109" s="297" t="s">
        <v>1357</v>
      </c>
      <c r="G109" s="297" t="s">
        <v>1472</v>
      </c>
      <c r="H109" s="291">
        <f>'[11]Don gia'!R109</f>
        <v>70007</v>
      </c>
      <c r="I109" s="290">
        <f t="array" ref="I109">SUM(IF($K$7:$AB$7="Số lượng",K109:AA109,0))</f>
        <v>2452</v>
      </c>
      <c r="J109" s="290">
        <f t="shared" si="10"/>
        <v>171657164</v>
      </c>
      <c r="K109" s="293">
        <f>[11]DT!H109</f>
        <v>461</v>
      </c>
      <c r="L109" s="293">
        <f t="shared" si="11"/>
        <v>32273227</v>
      </c>
      <c r="M109" s="293">
        <f>[11]HH!H109</f>
        <v>338</v>
      </c>
      <c r="N109" s="293">
        <f t="shared" si="12"/>
        <v>23662366</v>
      </c>
      <c r="O109" s="293">
        <f>[11]VD!H109</f>
        <v>209</v>
      </c>
      <c r="P109" s="293">
        <f t="shared" si="13"/>
        <v>14631463</v>
      </c>
      <c r="Q109" s="293">
        <f>[11]QY!H109</f>
        <v>256</v>
      </c>
      <c r="R109" s="293">
        <f t="shared" si="14"/>
        <v>17921792</v>
      </c>
      <c r="S109" s="293">
        <f>[11]UB!H109</f>
        <v>0</v>
      </c>
      <c r="T109" s="293">
        <f t="shared" si="15"/>
        <v>0</v>
      </c>
      <c r="U109" s="293">
        <f>[11]CP!H109</f>
        <v>19</v>
      </c>
      <c r="V109" s="293">
        <f t="shared" si="16"/>
        <v>1330133</v>
      </c>
      <c r="W109" s="293">
        <f>[11]HL!H109</f>
        <v>772</v>
      </c>
      <c r="X109" s="293">
        <f t="shared" si="17"/>
        <v>54045404</v>
      </c>
      <c r="Y109" s="293">
        <f>[11]DH!H109</f>
        <v>172</v>
      </c>
      <c r="Z109" s="293">
        <f t="shared" si="18"/>
        <v>12041204</v>
      </c>
      <c r="AA109" s="293">
        <f>[11]MC!H109</f>
        <v>225</v>
      </c>
      <c r="AB109" s="293">
        <f t="shared" si="19"/>
        <v>15751575</v>
      </c>
      <c r="AC109" s="292"/>
      <c r="AD109" s="292"/>
      <c r="AE109" s="292"/>
      <c r="AF109" s="292"/>
      <c r="AG109" s="292"/>
      <c r="AH109" s="292"/>
      <c r="AI109" s="292"/>
      <c r="AJ109" s="292"/>
      <c r="AK109" s="292"/>
      <c r="AL109" s="292"/>
      <c r="AM109" s="292"/>
    </row>
    <row r="110" spans="1:39" ht="12.75" hidden="1" customHeight="1" x14ac:dyDescent="0.2">
      <c r="A110" s="298"/>
      <c r="B110" s="299" t="s">
        <v>1471</v>
      </c>
      <c r="C110" s="298"/>
      <c r="D110" s="298" t="s">
        <v>334</v>
      </c>
      <c r="E110" s="298" t="s">
        <v>12</v>
      </c>
      <c r="F110" s="297" t="s">
        <v>1357</v>
      </c>
      <c r="G110" s="297" t="s">
        <v>1362</v>
      </c>
      <c r="H110" s="291">
        <f>'[11]Don gia'!R110</f>
        <v>0</v>
      </c>
      <c r="I110" s="290">
        <f t="array" ref="I110">SUM(IF($K$7:$AB$7="Số lượng",K110:AA110,0))</f>
        <v>6</v>
      </c>
      <c r="J110" s="290">
        <f t="shared" si="10"/>
        <v>0</v>
      </c>
      <c r="K110" s="293">
        <f>[11]DT!H110</f>
        <v>0</v>
      </c>
      <c r="L110" s="293">
        <f t="shared" si="11"/>
        <v>0</v>
      </c>
      <c r="M110" s="293">
        <f>[11]HH!H110</f>
        <v>0</v>
      </c>
      <c r="N110" s="293">
        <f t="shared" si="12"/>
        <v>0</v>
      </c>
      <c r="O110" s="293">
        <f>[11]VD!H110</f>
        <v>0</v>
      </c>
      <c r="P110" s="293">
        <f t="shared" si="13"/>
        <v>0</v>
      </c>
      <c r="Q110" s="293">
        <f>[11]QY!H110</f>
        <v>0</v>
      </c>
      <c r="R110" s="293">
        <f t="shared" si="14"/>
        <v>0</v>
      </c>
      <c r="S110" s="293">
        <f>[11]UB!H110</f>
        <v>0</v>
      </c>
      <c r="T110" s="293">
        <f t="shared" si="15"/>
        <v>0</v>
      </c>
      <c r="U110" s="293">
        <f>[11]CP!H110</f>
        <v>0</v>
      </c>
      <c r="V110" s="293">
        <f t="shared" si="16"/>
        <v>0</v>
      </c>
      <c r="W110" s="293">
        <f>[11]HL!H110</f>
        <v>0</v>
      </c>
      <c r="X110" s="293">
        <f t="shared" si="17"/>
        <v>0</v>
      </c>
      <c r="Y110" s="293">
        <f>[11]DH!H110</f>
        <v>0</v>
      </c>
      <c r="Z110" s="293">
        <f t="shared" si="18"/>
        <v>0</v>
      </c>
      <c r="AA110" s="293">
        <f>[11]MC!H110</f>
        <v>6</v>
      </c>
      <c r="AB110" s="293">
        <f t="shared" si="19"/>
        <v>0</v>
      </c>
      <c r="AC110" s="292"/>
      <c r="AD110" s="292"/>
      <c r="AE110" s="292"/>
      <c r="AF110" s="292"/>
      <c r="AG110" s="292"/>
      <c r="AH110" s="292"/>
      <c r="AI110" s="292"/>
      <c r="AJ110" s="292"/>
      <c r="AK110" s="292"/>
      <c r="AL110" s="292"/>
      <c r="AM110" s="292"/>
    </row>
    <row r="111" spans="1:39" ht="12.75" hidden="1" customHeight="1" x14ac:dyDescent="0.2">
      <c r="A111" s="301">
        <v>2</v>
      </c>
      <c r="B111" s="302" t="s">
        <v>1459</v>
      </c>
      <c r="C111" s="301"/>
      <c r="D111" s="301"/>
      <c r="E111" s="301"/>
      <c r="F111" s="300"/>
      <c r="G111" s="300"/>
      <c r="H111" s="291">
        <f>'[11]Don gia'!R111</f>
        <v>0</v>
      </c>
      <c r="I111" s="290">
        <f t="array" ref="I111">SUM(IF($K$7:$AB$7="Số lượng",K111:AA111,0))</f>
        <v>0</v>
      </c>
      <c r="J111" s="290">
        <f t="shared" si="10"/>
        <v>0</v>
      </c>
      <c r="K111" s="293">
        <f>[11]DT!H111</f>
        <v>0</v>
      </c>
      <c r="L111" s="293">
        <f t="shared" si="11"/>
        <v>0</v>
      </c>
      <c r="M111" s="293">
        <f>[11]HH!H111</f>
        <v>0</v>
      </c>
      <c r="N111" s="293">
        <f t="shared" si="12"/>
        <v>0</v>
      </c>
      <c r="O111" s="293">
        <f>[11]VD!H111</f>
        <v>0</v>
      </c>
      <c r="P111" s="293">
        <f t="shared" si="13"/>
        <v>0</v>
      </c>
      <c r="Q111" s="293">
        <f>[11]QY!H111</f>
        <v>0</v>
      </c>
      <c r="R111" s="293">
        <f t="shared" si="14"/>
        <v>0</v>
      </c>
      <c r="S111" s="293">
        <f>[11]UB!H111</f>
        <v>0</v>
      </c>
      <c r="T111" s="293">
        <f t="shared" si="15"/>
        <v>0</v>
      </c>
      <c r="U111" s="293">
        <f>[11]CP!H111</f>
        <v>0</v>
      </c>
      <c r="V111" s="293">
        <f t="shared" si="16"/>
        <v>0</v>
      </c>
      <c r="W111" s="293">
        <f>[11]HL!H111</f>
        <v>0</v>
      </c>
      <c r="X111" s="293">
        <f t="shared" si="17"/>
        <v>0</v>
      </c>
      <c r="Y111" s="293">
        <f>[11]DH!H111</f>
        <v>0</v>
      </c>
      <c r="Z111" s="293">
        <f t="shared" si="18"/>
        <v>0</v>
      </c>
      <c r="AA111" s="293">
        <f>[11]MC!H111</f>
        <v>0</v>
      </c>
      <c r="AB111" s="293">
        <f t="shared" si="19"/>
        <v>0</v>
      </c>
      <c r="AC111" s="288"/>
      <c r="AD111" s="288"/>
      <c r="AE111" s="288"/>
      <c r="AF111" s="288"/>
      <c r="AG111" s="288"/>
      <c r="AH111" s="288"/>
      <c r="AI111" s="288"/>
      <c r="AJ111" s="288"/>
      <c r="AK111" s="288"/>
      <c r="AL111" s="288"/>
      <c r="AM111" s="288"/>
    </row>
    <row r="112" spans="1:39" ht="25.5" hidden="1" customHeight="1" x14ac:dyDescent="0.2">
      <c r="A112" s="298"/>
      <c r="B112" s="299" t="s">
        <v>1470</v>
      </c>
      <c r="C112" s="298"/>
      <c r="D112" s="298" t="s">
        <v>334</v>
      </c>
      <c r="E112" s="298" t="s">
        <v>12</v>
      </c>
      <c r="F112" s="297"/>
      <c r="G112" s="297" t="s">
        <v>1469</v>
      </c>
      <c r="H112" s="291">
        <f>'[11]Don gia'!R112</f>
        <v>0</v>
      </c>
      <c r="I112" s="290">
        <f t="array" ref="I112">SUM(IF($K$7:$AB$7="Số lượng",K112:AA112,0))</f>
        <v>471</v>
      </c>
      <c r="J112" s="290">
        <f t="shared" si="10"/>
        <v>0</v>
      </c>
      <c r="K112" s="293">
        <f>[11]DT!H112</f>
        <v>0</v>
      </c>
      <c r="L112" s="293">
        <f t="shared" si="11"/>
        <v>0</v>
      </c>
      <c r="M112" s="293">
        <f>[11]HH!H112</f>
        <v>0</v>
      </c>
      <c r="N112" s="293">
        <f t="shared" si="12"/>
        <v>0</v>
      </c>
      <c r="O112" s="293">
        <f>[11]VD!H112</f>
        <v>13</v>
      </c>
      <c r="P112" s="293">
        <f t="shared" si="13"/>
        <v>0</v>
      </c>
      <c r="Q112" s="293">
        <f>[11]QY!H112</f>
        <v>27</v>
      </c>
      <c r="R112" s="293">
        <f t="shared" si="14"/>
        <v>0</v>
      </c>
      <c r="S112" s="293">
        <f>[11]UB!H112</f>
        <v>0</v>
      </c>
      <c r="T112" s="293">
        <f t="shared" si="15"/>
        <v>0</v>
      </c>
      <c r="U112" s="293">
        <f>[11]CP!H112</f>
        <v>0</v>
      </c>
      <c r="V112" s="293">
        <f t="shared" si="16"/>
        <v>0</v>
      </c>
      <c r="W112" s="293">
        <f>[11]HL!H112</f>
        <v>282</v>
      </c>
      <c r="X112" s="293">
        <f t="shared" si="17"/>
        <v>0</v>
      </c>
      <c r="Y112" s="293">
        <f>[11]DH!H112</f>
        <v>38</v>
      </c>
      <c r="Z112" s="293">
        <f t="shared" si="18"/>
        <v>0</v>
      </c>
      <c r="AA112" s="293">
        <f>[11]MC!H112</f>
        <v>111</v>
      </c>
      <c r="AB112" s="293">
        <f t="shared" si="19"/>
        <v>0</v>
      </c>
      <c r="AC112" s="292"/>
      <c r="AD112" s="292"/>
      <c r="AE112" s="292"/>
      <c r="AF112" s="292"/>
      <c r="AG112" s="292"/>
      <c r="AH112" s="292"/>
      <c r="AI112" s="292"/>
      <c r="AJ112" s="292"/>
      <c r="AK112" s="292"/>
      <c r="AL112" s="292"/>
      <c r="AM112" s="292"/>
    </row>
    <row r="113" spans="1:39" ht="12.75" hidden="1" customHeight="1" x14ac:dyDescent="0.2">
      <c r="A113" s="298"/>
      <c r="B113" s="299" t="s">
        <v>1120</v>
      </c>
      <c r="C113" s="298"/>
      <c r="D113" s="298" t="s">
        <v>334</v>
      </c>
      <c r="E113" s="298" t="s">
        <v>12</v>
      </c>
      <c r="F113" s="297"/>
      <c r="G113" s="297" t="s">
        <v>1468</v>
      </c>
      <c r="H113" s="291">
        <f>'[11]Don gia'!R113</f>
        <v>0</v>
      </c>
      <c r="I113" s="290">
        <f t="array" ref="I113">SUM(IF($K$7:$AB$7="Số lượng",K113:AA113,0))</f>
        <v>103</v>
      </c>
      <c r="J113" s="290">
        <f t="shared" si="10"/>
        <v>0</v>
      </c>
      <c r="K113" s="293">
        <f>[11]DT!H113</f>
        <v>0</v>
      </c>
      <c r="L113" s="293">
        <f t="shared" si="11"/>
        <v>0</v>
      </c>
      <c r="M113" s="293">
        <f>[11]HH!H113</f>
        <v>0</v>
      </c>
      <c r="N113" s="293">
        <f t="shared" si="12"/>
        <v>0</v>
      </c>
      <c r="O113" s="293">
        <f>[11]VD!H113</f>
        <v>3</v>
      </c>
      <c r="P113" s="293">
        <f t="shared" si="13"/>
        <v>0</v>
      </c>
      <c r="Q113" s="293">
        <f>[11]QY!H113</f>
        <v>0</v>
      </c>
      <c r="R113" s="293">
        <f t="shared" si="14"/>
        <v>0</v>
      </c>
      <c r="S113" s="293">
        <f>[11]UB!H113</f>
        <v>0</v>
      </c>
      <c r="T113" s="293">
        <f t="shared" si="15"/>
        <v>0</v>
      </c>
      <c r="U113" s="293">
        <f>[11]CP!H113</f>
        <v>0</v>
      </c>
      <c r="V113" s="293">
        <f t="shared" si="16"/>
        <v>0</v>
      </c>
      <c r="W113" s="293">
        <f>[11]HL!H113</f>
        <v>46</v>
      </c>
      <c r="X113" s="293">
        <f t="shared" si="17"/>
        <v>0</v>
      </c>
      <c r="Y113" s="293">
        <f>[11]DH!H113</f>
        <v>0</v>
      </c>
      <c r="Z113" s="293">
        <f t="shared" si="18"/>
        <v>0</v>
      </c>
      <c r="AA113" s="293">
        <f>[11]MC!H113</f>
        <v>54</v>
      </c>
      <c r="AB113" s="293">
        <f t="shared" si="19"/>
        <v>0</v>
      </c>
      <c r="AC113" s="292"/>
      <c r="AD113" s="292"/>
      <c r="AE113" s="292"/>
      <c r="AF113" s="292"/>
      <c r="AG113" s="292"/>
      <c r="AH113" s="292"/>
      <c r="AI113" s="292"/>
      <c r="AJ113" s="292"/>
      <c r="AK113" s="292"/>
      <c r="AL113" s="292"/>
      <c r="AM113" s="292"/>
    </row>
    <row r="114" spans="1:39" x14ac:dyDescent="0.2">
      <c r="A114" s="301">
        <v>3</v>
      </c>
      <c r="B114" s="302" t="s">
        <v>1122</v>
      </c>
      <c r="C114" s="301"/>
      <c r="D114" s="301"/>
      <c r="E114" s="301"/>
      <c r="F114" s="300"/>
      <c r="G114" s="300"/>
      <c r="H114" s="291">
        <f>'[11]Don gia'!R114</f>
        <v>0</v>
      </c>
      <c r="I114" s="290">
        <f t="array" ref="I114">SUM(IF($K$7:$AB$7="Số lượng",K114:AA114,0))</f>
        <v>0</v>
      </c>
      <c r="J114" s="290">
        <f t="shared" si="10"/>
        <v>0</v>
      </c>
      <c r="K114" s="293">
        <f>[11]DT!H114</f>
        <v>0</v>
      </c>
      <c r="L114" s="293">
        <f t="shared" si="11"/>
        <v>0</v>
      </c>
      <c r="M114" s="293">
        <f>[11]HH!H114</f>
        <v>0</v>
      </c>
      <c r="N114" s="293">
        <f t="shared" si="12"/>
        <v>0</v>
      </c>
      <c r="O114" s="293">
        <f>[11]VD!H114</f>
        <v>0</v>
      </c>
      <c r="P114" s="293">
        <f t="shared" si="13"/>
        <v>0</v>
      </c>
      <c r="Q114" s="293">
        <f>[11]QY!H114</f>
        <v>0</v>
      </c>
      <c r="R114" s="293">
        <f t="shared" si="14"/>
        <v>0</v>
      </c>
      <c r="S114" s="293">
        <f>[11]UB!H114</f>
        <v>0</v>
      </c>
      <c r="T114" s="293">
        <f t="shared" si="15"/>
        <v>0</v>
      </c>
      <c r="U114" s="293">
        <f>[11]CP!H114</f>
        <v>0</v>
      </c>
      <c r="V114" s="293">
        <f t="shared" si="16"/>
        <v>0</v>
      </c>
      <c r="W114" s="293">
        <f>[11]HL!H114</f>
        <v>0</v>
      </c>
      <c r="X114" s="293">
        <f t="shared" si="17"/>
        <v>0</v>
      </c>
      <c r="Y114" s="293">
        <f>[11]DH!H114</f>
        <v>0</v>
      </c>
      <c r="Z114" s="293">
        <f t="shared" si="18"/>
        <v>0</v>
      </c>
      <c r="AA114" s="293">
        <f>[11]MC!H114</f>
        <v>0</v>
      </c>
      <c r="AB114" s="293">
        <f t="shared" si="19"/>
        <v>0</v>
      </c>
      <c r="AC114" s="288"/>
      <c r="AD114" s="288"/>
      <c r="AE114" s="288"/>
      <c r="AF114" s="288"/>
      <c r="AG114" s="288"/>
      <c r="AH114" s="288"/>
      <c r="AI114" s="288"/>
      <c r="AJ114" s="288"/>
      <c r="AK114" s="288"/>
      <c r="AL114" s="288"/>
      <c r="AM114" s="288"/>
    </row>
    <row r="115" spans="1:39" ht="12.75" hidden="1" customHeight="1" x14ac:dyDescent="0.2">
      <c r="A115" s="298"/>
      <c r="B115" s="299" t="s">
        <v>1467</v>
      </c>
      <c r="C115" s="298"/>
      <c r="D115" s="298" t="s">
        <v>334</v>
      </c>
      <c r="E115" s="298" t="s">
        <v>12</v>
      </c>
      <c r="F115" s="297" t="s">
        <v>1357</v>
      </c>
      <c r="G115" s="297" t="s">
        <v>1463</v>
      </c>
      <c r="H115" s="291">
        <f>'[11]Don gia'!R115</f>
        <v>0</v>
      </c>
      <c r="I115" s="290">
        <f t="array" ref="I115">SUM(IF($K$7:$AB$7="Số lượng",K115:AA115,0))</f>
        <v>0</v>
      </c>
      <c r="J115" s="290">
        <f t="shared" si="10"/>
        <v>0</v>
      </c>
      <c r="K115" s="293">
        <f>[11]DT!H115</f>
        <v>0</v>
      </c>
      <c r="L115" s="293">
        <f t="shared" si="11"/>
        <v>0</v>
      </c>
      <c r="M115" s="293">
        <f>[11]HH!H115</f>
        <v>0</v>
      </c>
      <c r="N115" s="293">
        <f t="shared" si="12"/>
        <v>0</v>
      </c>
      <c r="O115" s="293">
        <f>[11]VD!H115</f>
        <v>0</v>
      </c>
      <c r="P115" s="293">
        <f t="shared" si="13"/>
        <v>0</v>
      </c>
      <c r="Q115" s="293">
        <f>[11]QY!H115</f>
        <v>0</v>
      </c>
      <c r="R115" s="293">
        <f t="shared" si="14"/>
        <v>0</v>
      </c>
      <c r="S115" s="293">
        <f>[11]UB!H115</f>
        <v>0</v>
      </c>
      <c r="T115" s="293">
        <f t="shared" si="15"/>
        <v>0</v>
      </c>
      <c r="U115" s="293">
        <f>[11]CP!H115</f>
        <v>0</v>
      </c>
      <c r="V115" s="293">
        <f t="shared" si="16"/>
        <v>0</v>
      </c>
      <c r="W115" s="293">
        <f>[11]HL!H115</f>
        <v>0</v>
      </c>
      <c r="X115" s="293">
        <f t="shared" si="17"/>
        <v>0</v>
      </c>
      <c r="Y115" s="293">
        <f>[11]DH!H115</f>
        <v>0</v>
      </c>
      <c r="Z115" s="293">
        <f t="shared" si="18"/>
        <v>0</v>
      </c>
      <c r="AA115" s="293">
        <f>[11]MC!H115</f>
        <v>0</v>
      </c>
      <c r="AB115" s="293">
        <f t="shared" si="19"/>
        <v>0</v>
      </c>
      <c r="AC115" s="292"/>
      <c r="AD115" s="292"/>
      <c r="AE115" s="292"/>
      <c r="AF115" s="292"/>
      <c r="AG115" s="292"/>
      <c r="AH115" s="292"/>
      <c r="AI115" s="292"/>
      <c r="AJ115" s="292"/>
      <c r="AK115" s="292"/>
      <c r="AL115" s="292"/>
      <c r="AM115" s="292"/>
    </row>
    <row r="116" spans="1:39" ht="25.5" hidden="1" customHeight="1" x14ac:dyDescent="0.2">
      <c r="A116" s="298"/>
      <c r="B116" s="299" t="s">
        <v>1466</v>
      </c>
      <c r="C116" s="298"/>
      <c r="D116" s="298" t="s">
        <v>334</v>
      </c>
      <c r="E116" s="298" t="s">
        <v>12</v>
      </c>
      <c r="F116" s="297" t="s">
        <v>1357</v>
      </c>
      <c r="G116" s="297" t="s">
        <v>1463</v>
      </c>
      <c r="H116" s="291">
        <f>'[11]Don gia'!R116</f>
        <v>0</v>
      </c>
      <c r="I116" s="290">
        <f t="array" ref="I116">SUM(IF($K$7:$AB$7="Số lượng",K116:AA116,0))</f>
        <v>0</v>
      </c>
      <c r="J116" s="290">
        <f t="shared" si="10"/>
        <v>0</v>
      </c>
      <c r="K116" s="293">
        <f>[11]DT!H116</f>
        <v>0</v>
      </c>
      <c r="L116" s="293">
        <f t="shared" si="11"/>
        <v>0</v>
      </c>
      <c r="M116" s="293">
        <f>[11]HH!H116</f>
        <v>0</v>
      </c>
      <c r="N116" s="293">
        <f t="shared" si="12"/>
        <v>0</v>
      </c>
      <c r="O116" s="293">
        <f>[11]VD!H116</f>
        <v>0</v>
      </c>
      <c r="P116" s="293">
        <f t="shared" si="13"/>
        <v>0</v>
      </c>
      <c r="Q116" s="293">
        <f>[11]QY!H116</f>
        <v>0</v>
      </c>
      <c r="R116" s="293">
        <f t="shared" si="14"/>
        <v>0</v>
      </c>
      <c r="S116" s="293">
        <f>[11]UB!H116</f>
        <v>0</v>
      </c>
      <c r="T116" s="293">
        <f t="shared" si="15"/>
        <v>0</v>
      </c>
      <c r="U116" s="293">
        <f>[11]CP!H116</f>
        <v>0</v>
      </c>
      <c r="V116" s="293">
        <f t="shared" si="16"/>
        <v>0</v>
      </c>
      <c r="W116" s="293">
        <f>[11]HL!H116</f>
        <v>0</v>
      </c>
      <c r="X116" s="293">
        <f t="shared" si="17"/>
        <v>0</v>
      </c>
      <c r="Y116" s="293">
        <f>[11]DH!H116</f>
        <v>0</v>
      </c>
      <c r="Z116" s="293">
        <f t="shared" si="18"/>
        <v>0</v>
      </c>
      <c r="AA116" s="293">
        <f>[11]MC!H116</f>
        <v>0</v>
      </c>
      <c r="AB116" s="293">
        <f t="shared" si="19"/>
        <v>0</v>
      </c>
      <c r="AC116" s="292"/>
      <c r="AD116" s="292"/>
      <c r="AE116" s="292"/>
      <c r="AF116" s="292"/>
      <c r="AG116" s="292"/>
      <c r="AH116" s="292"/>
      <c r="AI116" s="292"/>
      <c r="AJ116" s="292"/>
      <c r="AK116" s="292"/>
      <c r="AL116" s="292"/>
      <c r="AM116" s="292"/>
    </row>
    <row r="117" spans="1:39" ht="12.75" hidden="1" customHeight="1" x14ac:dyDescent="0.2">
      <c r="A117" s="298"/>
      <c r="B117" s="299" t="s">
        <v>1465</v>
      </c>
      <c r="C117" s="298"/>
      <c r="D117" s="298" t="s">
        <v>334</v>
      </c>
      <c r="E117" s="298" t="s">
        <v>12</v>
      </c>
      <c r="F117" s="297" t="s">
        <v>1357</v>
      </c>
      <c r="G117" s="297" t="s">
        <v>1463</v>
      </c>
      <c r="H117" s="291">
        <f>'[11]Don gia'!R117</f>
        <v>0</v>
      </c>
      <c r="I117" s="290">
        <f t="array" ref="I117">SUM(IF($K$7:$AB$7="Số lượng",K117:AA117,0))</f>
        <v>0</v>
      </c>
      <c r="J117" s="290">
        <f t="shared" si="10"/>
        <v>0</v>
      </c>
      <c r="K117" s="293">
        <f>[11]DT!H117</f>
        <v>0</v>
      </c>
      <c r="L117" s="293">
        <f t="shared" si="11"/>
        <v>0</v>
      </c>
      <c r="M117" s="293">
        <f>[11]HH!H117</f>
        <v>0</v>
      </c>
      <c r="N117" s="293">
        <f t="shared" si="12"/>
        <v>0</v>
      </c>
      <c r="O117" s="293">
        <f>[11]VD!H117</f>
        <v>0</v>
      </c>
      <c r="P117" s="293">
        <f t="shared" si="13"/>
        <v>0</v>
      </c>
      <c r="Q117" s="293">
        <f>[11]QY!H117</f>
        <v>0</v>
      </c>
      <c r="R117" s="293">
        <f t="shared" si="14"/>
        <v>0</v>
      </c>
      <c r="S117" s="293">
        <f>[11]UB!H117</f>
        <v>0</v>
      </c>
      <c r="T117" s="293">
        <f t="shared" si="15"/>
        <v>0</v>
      </c>
      <c r="U117" s="293">
        <f>[11]CP!H117</f>
        <v>0</v>
      </c>
      <c r="V117" s="293">
        <f t="shared" si="16"/>
        <v>0</v>
      </c>
      <c r="W117" s="293">
        <f>[11]HL!H117</f>
        <v>0</v>
      </c>
      <c r="X117" s="293">
        <f t="shared" si="17"/>
        <v>0</v>
      </c>
      <c r="Y117" s="293">
        <f>[11]DH!H117</f>
        <v>0</v>
      </c>
      <c r="Z117" s="293">
        <f t="shared" si="18"/>
        <v>0</v>
      </c>
      <c r="AA117" s="293">
        <f>[11]MC!H117</f>
        <v>0</v>
      </c>
      <c r="AB117" s="293">
        <f t="shared" si="19"/>
        <v>0</v>
      </c>
      <c r="AC117" s="292"/>
      <c r="AD117" s="292"/>
      <c r="AE117" s="292"/>
      <c r="AF117" s="292"/>
      <c r="AG117" s="292"/>
      <c r="AH117" s="292"/>
      <c r="AI117" s="292"/>
      <c r="AJ117" s="292"/>
      <c r="AK117" s="292"/>
      <c r="AL117" s="292"/>
      <c r="AM117" s="292"/>
    </row>
    <row r="118" spans="1:39" ht="12.75" hidden="1" customHeight="1" x14ac:dyDescent="0.2">
      <c r="A118" s="298"/>
      <c r="B118" s="299" t="s">
        <v>1464</v>
      </c>
      <c r="C118" s="298"/>
      <c r="D118" s="298" t="s">
        <v>334</v>
      </c>
      <c r="E118" s="298" t="s">
        <v>12</v>
      </c>
      <c r="F118" s="297" t="s">
        <v>1357</v>
      </c>
      <c r="G118" s="297" t="s">
        <v>1463</v>
      </c>
      <c r="H118" s="291">
        <f>'[11]Don gia'!R118</f>
        <v>0</v>
      </c>
      <c r="I118" s="290">
        <f t="array" ref="I118">SUM(IF($K$7:$AB$7="Số lượng",K118:AA118,0))</f>
        <v>0</v>
      </c>
      <c r="J118" s="290">
        <f t="shared" si="10"/>
        <v>0</v>
      </c>
      <c r="K118" s="293">
        <f>[11]DT!H118</f>
        <v>0</v>
      </c>
      <c r="L118" s="293">
        <f t="shared" si="11"/>
        <v>0</v>
      </c>
      <c r="M118" s="293">
        <f>[11]HH!H118</f>
        <v>0</v>
      </c>
      <c r="N118" s="293">
        <f t="shared" si="12"/>
        <v>0</v>
      </c>
      <c r="O118" s="293">
        <f>[11]VD!H118</f>
        <v>0</v>
      </c>
      <c r="P118" s="293">
        <f t="shared" si="13"/>
        <v>0</v>
      </c>
      <c r="Q118" s="293">
        <f>[11]QY!H118</f>
        <v>0</v>
      </c>
      <c r="R118" s="293">
        <f t="shared" si="14"/>
        <v>0</v>
      </c>
      <c r="S118" s="293">
        <f>[11]UB!H118</f>
        <v>0</v>
      </c>
      <c r="T118" s="293">
        <f t="shared" si="15"/>
        <v>0</v>
      </c>
      <c r="U118" s="293">
        <f>[11]CP!H118</f>
        <v>0</v>
      </c>
      <c r="V118" s="293">
        <f t="shared" si="16"/>
        <v>0</v>
      </c>
      <c r="W118" s="293">
        <f>[11]HL!H118</f>
        <v>0</v>
      </c>
      <c r="X118" s="293">
        <f t="shared" si="17"/>
        <v>0</v>
      </c>
      <c r="Y118" s="293">
        <f>[11]DH!H118</f>
        <v>0</v>
      </c>
      <c r="Z118" s="293">
        <f t="shared" si="18"/>
        <v>0</v>
      </c>
      <c r="AA118" s="293">
        <f>[11]MC!H118</f>
        <v>0</v>
      </c>
      <c r="AB118" s="293">
        <f t="shared" si="19"/>
        <v>0</v>
      </c>
      <c r="AC118" s="292"/>
      <c r="AD118" s="292"/>
      <c r="AE118" s="292"/>
      <c r="AF118" s="292"/>
      <c r="AG118" s="292"/>
      <c r="AH118" s="292"/>
      <c r="AI118" s="292"/>
      <c r="AJ118" s="292"/>
      <c r="AK118" s="292"/>
      <c r="AL118" s="292"/>
      <c r="AM118" s="292"/>
    </row>
    <row r="119" spans="1:39" x14ac:dyDescent="0.2">
      <c r="A119" s="298"/>
      <c r="B119" s="299" t="s">
        <v>1123</v>
      </c>
      <c r="C119" s="298"/>
      <c r="D119" s="298" t="s">
        <v>334</v>
      </c>
      <c r="E119" s="298" t="s">
        <v>12</v>
      </c>
      <c r="F119" s="297" t="s">
        <v>1357</v>
      </c>
      <c r="G119" s="297" t="s">
        <v>1360</v>
      </c>
      <c r="H119" s="291">
        <f>'[11]Don gia'!R119</f>
        <v>34900</v>
      </c>
      <c r="I119" s="290">
        <f t="array" ref="I119">SUM(IF($K$7:$AB$7="Số lượng",K119:AA119,0))</f>
        <v>2514</v>
      </c>
      <c r="J119" s="290">
        <f t="shared" si="10"/>
        <v>87738600</v>
      </c>
      <c r="K119" s="293">
        <f>[11]DT!H119</f>
        <v>478</v>
      </c>
      <c r="L119" s="293">
        <f t="shared" si="11"/>
        <v>16682200</v>
      </c>
      <c r="M119" s="293">
        <f>[11]HH!H119</f>
        <v>338</v>
      </c>
      <c r="N119" s="293">
        <f t="shared" si="12"/>
        <v>11796200</v>
      </c>
      <c r="O119" s="293">
        <f>[11]VD!H119</f>
        <v>210</v>
      </c>
      <c r="P119" s="293">
        <f t="shared" si="13"/>
        <v>7329000</v>
      </c>
      <c r="Q119" s="293">
        <f>[11]QY!H119</f>
        <v>262</v>
      </c>
      <c r="R119" s="293">
        <f t="shared" si="14"/>
        <v>9143800</v>
      </c>
      <c r="S119" s="293">
        <f>[11]UB!H119</f>
        <v>0</v>
      </c>
      <c r="T119" s="293">
        <f t="shared" si="15"/>
        <v>0</v>
      </c>
      <c r="U119" s="293">
        <f>[11]CP!H119</f>
        <v>21</v>
      </c>
      <c r="V119" s="293">
        <f t="shared" si="16"/>
        <v>732900</v>
      </c>
      <c r="W119" s="293">
        <f>[11]HL!H119</f>
        <v>787</v>
      </c>
      <c r="X119" s="293">
        <f t="shared" si="17"/>
        <v>27466300</v>
      </c>
      <c r="Y119" s="293">
        <f>[11]DH!H119</f>
        <v>177</v>
      </c>
      <c r="Z119" s="293">
        <f t="shared" si="18"/>
        <v>6177300</v>
      </c>
      <c r="AA119" s="293">
        <f>[11]MC!H119</f>
        <v>241</v>
      </c>
      <c r="AB119" s="293">
        <f t="shared" si="19"/>
        <v>8410900</v>
      </c>
      <c r="AC119" s="292"/>
      <c r="AD119" s="292"/>
      <c r="AE119" s="292"/>
      <c r="AF119" s="292"/>
      <c r="AG119" s="292"/>
      <c r="AH119" s="292"/>
      <c r="AI119" s="292"/>
      <c r="AJ119" s="292"/>
      <c r="AK119" s="292"/>
      <c r="AL119" s="292"/>
      <c r="AM119" s="292"/>
    </row>
    <row r="120" spans="1:39" x14ac:dyDescent="0.2">
      <c r="A120" s="298"/>
      <c r="B120" s="299" t="s">
        <v>1126</v>
      </c>
      <c r="C120" s="298"/>
      <c r="D120" s="298" t="s">
        <v>334</v>
      </c>
      <c r="E120" s="298" t="s">
        <v>12</v>
      </c>
      <c r="F120" s="297" t="s">
        <v>1357</v>
      </c>
      <c r="G120" s="297" t="s">
        <v>1360</v>
      </c>
      <c r="H120" s="291">
        <f>'[11]Don gia'!R120</f>
        <v>32169</v>
      </c>
      <c r="I120" s="290">
        <f t="array" ref="I120">SUM(IF($K$7:$AB$7="Số lượng",K120:AA120,0))</f>
        <v>2514</v>
      </c>
      <c r="J120" s="290">
        <f t="shared" si="10"/>
        <v>80872866</v>
      </c>
      <c r="K120" s="293">
        <f>[11]DT!H120</f>
        <v>473</v>
      </c>
      <c r="L120" s="293">
        <f t="shared" si="11"/>
        <v>15215937</v>
      </c>
      <c r="M120" s="293">
        <f>[11]HH!H120</f>
        <v>338</v>
      </c>
      <c r="N120" s="293">
        <f t="shared" si="12"/>
        <v>10873122</v>
      </c>
      <c r="O120" s="293">
        <f>[11]VD!H120</f>
        <v>210</v>
      </c>
      <c r="P120" s="293">
        <f t="shared" si="13"/>
        <v>6755490</v>
      </c>
      <c r="Q120" s="293">
        <f>[11]QY!H120</f>
        <v>262</v>
      </c>
      <c r="R120" s="293">
        <f t="shared" si="14"/>
        <v>8428278</v>
      </c>
      <c r="S120" s="293">
        <f>[11]UB!H120</f>
        <v>0</v>
      </c>
      <c r="T120" s="293">
        <f t="shared" si="15"/>
        <v>0</v>
      </c>
      <c r="U120" s="293">
        <f>[11]CP!H120</f>
        <v>21</v>
      </c>
      <c r="V120" s="293">
        <f t="shared" si="16"/>
        <v>675549</v>
      </c>
      <c r="W120" s="293">
        <f>[11]HL!H120</f>
        <v>787</v>
      </c>
      <c r="X120" s="293">
        <f t="shared" si="17"/>
        <v>25317003</v>
      </c>
      <c r="Y120" s="293">
        <f>[11]DH!H120</f>
        <v>177</v>
      </c>
      <c r="Z120" s="293">
        <f t="shared" si="18"/>
        <v>5693913</v>
      </c>
      <c r="AA120" s="293">
        <f>[11]MC!H120</f>
        <v>246</v>
      </c>
      <c r="AB120" s="293">
        <f t="shared" si="19"/>
        <v>7913574</v>
      </c>
      <c r="AC120" s="292"/>
      <c r="AD120" s="292"/>
      <c r="AE120" s="292"/>
      <c r="AF120" s="292"/>
      <c r="AG120" s="292"/>
      <c r="AH120" s="292"/>
      <c r="AI120" s="292"/>
      <c r="AJ120" s="292"/>
      <c r="AK120" s="292"/>
      <c r="AL120" s="292"/>
      <c r="AM120" s="292"/>
    </row>
    <row r="121" spans="1:39" x14ac:dyDescent="0.2">
      <c r="A121" s="298"/>
      <c r="B121" s="299" t="s">
        <v>1129</v>
      </c>
      <c r="C121" s="298"/>
      <c r="D121" s="298" t="s">
        <v>334</v>
      </c>
      <c r="E121" s="298" t="s">
        <v>12</v>
      </c>
      <c r="F121" s="297" t="s">
        <v>1357</v>
      </c>
      <c r="G121" s="297" t="s">
        <v>1360</v>
      </c>
      <c r="H121" s="291">
        <f>'[11]Don gia'!R121</f>
        <v>25029</v>
      </c>
      <c r="I121" s="290">
        <f t="array" ref="I121">SUM(IF($K$7:$AB$7="Số lượng",K121:AA121,0))</f>
        <v>2514</v>
      </c>
      <c r="J121" s="290">
        <f t="shared" si="10"/>
        <v>62922906</v>
      </c>
      <c r="K121" s="293">
        <f>[11]DT!H121</f>
        <v>471</v>
      </c>
      <c r="L121" s="293">
        <f t="shared" si="11"/>
        <v>11788659</v>
      </c>
      <c r="M121" s="293">
        <f>[11]HH!H121</f>
        <v>338</v>
      </c>
      <c r="N121" s="293">
        <f t="shared" si="12"/>
        <v>8459802</v>
      </c>
      <c r="O121" s="293">
        <f>[11]VD!H121</f>
        <v>211</v>
      </c>
      <c r="P121" s="293">
        <f t="shared" si="13"/>
        <v>5281119</v>
      </c>
      <c r="Q121" s="293">
        <f>[11]QY!H121</f>
        <v>262</v>
      </c>
      <c r="R121" s="293">
        <f t="shared" si="14"/>
        <v>6557598</v>
      </c>
      <c r="S121" s="293">
        <f>[11]UB!H121</f>
        <v>0</v>
      </c>
      <c r="T121" s="293">
        <f t="shared" si="15"/>
        <v>0</v>
      </c>
      <c r="U121" s="293">
        <f>[11]CP!H121</f>
        <v>21</v>
      </c>
      <c r="V121" s="293">
        <f t="shared" si="16"/>
        <v>525609</v>
      </c>
      <c r="W121" s="293">
        <f>[11]HL!H121</f>
        <v>788</v>
      </c>
      <c r="X121" s="293">
        <f t="shared" si="17"/>
        <v>19722852</v>
      </c>
      <c r="Y121" s="293">
        <f>[11]DH!H121</f>
        <v>177</v>
      </c>
      <c r="Z121" s="293">
        <f t="shared" si="18"/>
        <v>4430133</v>
      </c>
      <c r="AA121" s="293">
        <f>[11]MC!H121</f>
        <v>246</v>
      </c>
      <c r="AB121" s="293">
        <f t="shared" si="19"/>
        <v>6157134</v>
      </c>
      <c r="AC121" s="292"/>
      <c r="AD121" s="292"/>
      <c r="AE121" s="292"/>
      <c r="AF121" s="292"/>
      <c r="AG121" s="292"/>
      <c r="AH121" s="292"/>
      <c r="AI121" s="292"/>
      <c r="AJ121" s="292"/>
      <c r="AK121" s="292"/>
      <c r="AL121" s="292"/>
      <c r="AM121" s="292"/>
    </row>
    <row r="122" spans="1:39" x14ac:dyDescent="0.2">
      <c r="A122" s="298"/>
      <c r="B122" s="299" t="s">
        <v>1131</v>
      </c>
      <c r="C122" s="298"/>
      <c r="D122" s="298" t="s">
        <v>334</v>
      </c>
      <c r="E122" s="298" t="s">
        <v>12</v>
      </c>
      <c r="F122" s="297" t="s">
        <v>1357</v>
      </c>
      <c r="G122" s="297" t="s">
        <v>1360</v>
      </c>
      <c r="H122" s="291">
        <f>'[11]Don gia'!R122</f>
        <v>25314</v>
      </c>
      <c r="I122" s="290">
        <f t="array" ref="I122">SUM(IF($K$7:$AB$7="Số lượng",K122:AA122,0))</f>
        <v>2514</v>
      </c>
      <c r="J122" s="290">
        <f t="shared" si="10"/>
        <v>63639396</v>
      </c>
      <c r="K122" s="293">
        <f>[11]DT!H122</f>
        <v>473</v>
      </c>
      <c r="L122" s="293">
        <f t="shared" si="11"/>
        <v>11973522</v>
      </c>
      <c r="M122" s="293">
        <f>[11]HH!H122</f>
        <v>338</v>
      </c>
      <c r="N122" s="293">
        <f t="shared" si="12"/>
        <v>8556132</v>
      </c>
      <c r="O122" s="293">
        <f>[11]VD!H122</f>
        <v>211</v>
      </c>
      <c r="P122" s="293">
        <f t="shared" si="13"/>
        <v>5341254</v>
      </c>
      <c r="Q122" s="293">
        <f>[11]QY!H122</f>
        <v>262</v>
      </c>
      <c r="R122" s="293">
        <f t="shared" si="14"/>
        <v>6632268</v>
      </c>
      <c r="S122" s="293">
        <f>[11]UB!H122</f>
        <v>0</v>
      </c>
      <c r="T122" s="293">
        <f t="shared" si="15"/>
        <v>0</v>
      </c>
      <c r="U122" s="293">
        <f>[11]CP!H122</f>
        <v>21</v>
      </c>
      <c r="V122" s="293">
        <f t="shared" si="16"/>
        <v>531594</v>
      </c>
      <c r="W122" s="293">
        <f>[11]HL!H122</f>
        <v>786</v>
      </c>
      <c r="X122" s="293">
        <f t="shared" si="17"/>
        <v>19896804</v>
      </c>
      <c r="Y122" s="293">
        <f>[11]DH!H122</f>
        <v>177</v>
      </c>
      <c r="Z122" s="293">
        <f t="shared" si="18"/>
        <v>4480578</v>
      </c>
      <c r="AA122" s="293">
        <f>[11]MC!H122</f>
        <v>246</v>
      </c>
      <c r="AB122" s="293">
        <f t="shared" si="19"/>
        <v>6227244</v>
      </c>
      <c r="AC122" s="292"/>
      <c r="AD122" s="292"/>
      <c r="AE122" s="292"/>
      <c r="AF122" s="292"/>
      <c r="AG122" s="292"/>
      <c r="AH122" s="292"/>
      <c r="AI122" s="292"/>
      <c r="AJ122" s="292"/>
      <c r="AK122" s="292"/>
      <c r="AL122" s="292"/>
      <c r="AM122" s="292"/>
    </row>
    <row r="123" spans="1:39" ht="12.75" hidden="1" customHeight="1" x14ac:dyDescent="0.2">
      <c r="A123" s="298"/>
      <c r="B123" s="299" t="s">
        <v>1462</v>
      </c>
      <c r="C123" s="298"/>
      <c r="D123" s="298" t="s">
        <v>334</v>
      </c>
      <c r="E123" s="298" t="s">
        <v>12</v>
      </c>
      <c r="F123" s="297" t="s">
        <v>1357</v>
      </c>
      <c r="G123" s="297" t="s">
        <v>1362</v>
      </c>
      <c r="H123" s="291">
        <f>'[11]Don gia'!R123</f>
        <v>0</v>
      </c>
      <c r="I123" s="290">
        <f t="array" ref="I123">SUM(IF($K$7:$AB$7="Số lượng",K123:AA123,0))</f>
        <v>28</v>
      </c>
      <c r="J123" s="290">
        <f t="shared" si="10"/>
        <v>0</v>
      </c>
      <c r="K123" s="293">
        <f>[11]DT!H123</f>
        <v>0</v>
      </c>
      <c r="L123" s="293">
        <f t="shared" si="11"/>
        <v>0</v>
      </c>
      <c r="M123" s="293">
        <f>[11]HH!H123</f>
        <v>0</v>
      </c>
      <c r="N123" s="293">
        <f t="shared" si="12"/>
        <v>0</v>
      </c>
      <c r="O123" s="293">
        <f>[11]VD!H123</f>
        <v>7</v>
      </c>
      <c r="P123" s="293">
        <f t="shared" si="13"/>
        <v>0</v>
      </c>
      <c r="Q123" s="293">
        <f>[11]QY!H123</f>
        <v>21</v>
      </c>
      <c r="R123" s="293">
        <f t="shared" si="14"/>
        <v>0</v>
      </c>
      <c r="S123" s="293">
        <f>[11]UB!H123</f>
        <v>0</v>
      </c>
      <c r="T123" s="293">
        <f t="shared" si="15"/>
        <v>0</v>
      </c>
      <c r="U123" s="293">
        <f>[11]CP!H123</f>
        <v>0</v>
      </c>
      <c r="V123" s="293">
        <f t="shared" si="16"/>
        <v>0</v>
      </c>
      <c r="W123" s="293">
        <f>[11]HL!H123</f>
        <v>0</v>
      </c>
      <c r="X123" s="293">
        <f t="shared" si="17"/>
        <v>0</v>
      </c>
      <c r="Y123" s="293">
        <f>[11]DH!H123</f>
        <v>0</v>
      </c>
      <c r="Z123" s="293">
        <f t="shared" si="18"/>
        <v>0</v>
      </c>
      <c r="AA123" s="293">
        <f>[11]MC!H123</f>
        <v>0</v>
      </c>
      <c r="AB123" s="293">
        <f t="shared" si="19"/>
        <v>0</v>
      </c>
      <c r="AC123" s="292"/>
      <c r="AD123" s="292"/>
      <c r="AE123" s="292"/>
      <c r="AF123" s="292"/>
      <c r="AG123" s="292"/>
      <c r="AH123" s="292"/>
      <c r="AI123" s="292"/>
      <c r="AJ123" s="292"/>
      <c r="AK123" s="292"/>
      <c r="AL123" s="292"/>
      <c r="AM123" s="292"/>
    </row>
    <row r="124" spans="1:39" ht="12.75" hidden="1" customHeight="1" x14ac:dyDescent="0.2">
      <c r="A124" s="298"/>
      <c r="B124" s="299" t="s">
        <v>1461</v>
      </c>
      <c r="C124" s="298"/>
      <c r="D124" s="298" t="s">
        <v>334</v>
      </c>
      <c r="E124" s="298" t="s">
        <v>12</v>
      </c>
      <c r="F124" s="297" t="s">
        <v>1357</v>
      </c>
      <c r="G124" s="297" t="s">
        <v>1362</v>
      </c>
      <c r="H124" s="291">
        <f>'[11]Don gia'!R124</f>
        <v>0</v>
      </c>
      <c r="I124" s="290">
        <f t="array" ref="I124">SUM(IF($K$7:$AB$7="Số lượng",K124:AA124,0))</f>
        <v>21</v>
      </c>
      <c r="J124" s="290">
        <f t="shared" si="10"/>
        <v>0</v>
      </c>
      <c r="K124" s="293">
        <f>[11]DT!H124</f>
        <v>0</v>
      </c>
      <c r="L124" s="293">
        <f t="shared" si="11"/>
        <v>0</v>
      </c>
      <c r="M124" s="293">
        <f>[11]HH!H124</f>
        <v>0</v>
      </c>
      <c r="N124" s="293">
        <f t="shared" si="12"/>
        <v>0</v>
      </c>
      <c r="O124" s="293">
        <f>[11]VD!H124</f>
        <v>0</v>
      </c>
      <c r="P124" s="293">
        <f t="shared" si="13"/>
        <v>0</v>
      </c>
      <c r="Q124" s="293">
        <f>[11]QY!H124</f>
        <v>21</v>
      </c>
      <c r="R124" s="293">
        <f t="shared" si="14"/>
        <v>0</v>
      </c>
      <c r="S124" s="293">
        <f>[11]UB!H124</f>
        <v>0</v>
      </c>
      <c r="T124" s="293">
        <f t="shared" si="15"/>
        <v>0</v>
      </c>
      <c r="U124" s="293">
        <f>[11]CP!H124</f>
        <v>0</v>
      </c>
      <c r="V124" s="293">
        <f t="shared" si="16"/>
        <v>0</v>
      </c>
      <c r="W124" s="293">
        <f>[11]HL!H124</f>
        <v>0</v>
      </c>
      <c r="X124" s="293">
        <f t="shared" si="17"/>
        <v>0</v>
      </c>
      <c r="Y124" s="293">
        <f>[11]DH!H124</f>
        <v>0</v>
      </c>
      <c r="Z124" s="293">
        <f t="shared" si="18"/>
        <v>0</v>
      </c>
      <c r="AA124" s="293">
        <f>[11]MC!H124</f>
        <v>0</v>
      </c>
      <c r="AB124" s="293">
        <f t="shared" si="19"/>
        <v>0</v>
      </c>
      <c r="AC124" s="292"/>
      <c r="AD124" s="292"/>
      <c r="AE124" s="292"/>
      <c r="AF124" s="292"/>
      <c r="AG124" s="292"/>
      <c r="AH124" s="292"/>
      <c r="AI124" s="292"/>
      <c r="AJ124" s="292"/>
      <c r="AK124" s="292"/>
      <c r="AL124" s="292"/>
      <c r="AM124" s="292"/>
    </row>
    <row r="125" spans="1:39" ht="12.75" hidden="1" customHeight="1" x14ac:dyDescent="0.2">
      <c r="A125" s="298"/>
      <c r="B125" s="299" t="s">
        <v>1460</v>
      </c>
      <c r="C125" s="298"/>
      <c r="D125" s="298" t="s">
        <v>334</v>
      </c>
      <c r="E125" s="298" t="s">
        <v>12</v>
      </c>
      <c r="F125" s="297" t="s">
        <v>1357</v>
      </c>
      <c r="G125" s="297" t="s">
        <v>1362</v>
      </c>
      <c r="H125" s="291">
        <f>'[11]Don gia'!R125</f>
        <v>0</v>
      </c>
      <c r="I125" s="290">
        <f t="array" ref="I125">SUM(IF($K$7:$AB$7="Số lượng",K125:AA125,0))</f>
        <v>21</v>
      </c>
      <c r="J125" s="290">
        <f t="shared" si="10"/>
        <v>0</v>
      </c>
      <c r="K125" s="293">
        <f>[11]DT!H125</f>
        <v>0</v>
      </c>
      <c r="L125" s="293">
        <f t="shared" si="11"/>
        <v>0</v>
      </c>
      <c r="M125" s="293">
        <f>[11]HH!H125</f>
        <v>0</v>
      </c>
      <c r="N125" s="293">
        <f t="shared" si="12"/>
        <v>0</v>
      </c>
      <c r="O125" s="293">
        <f>[11]VD!H125</f>
        <v>0</v>
      </c>
      <c r="P125" s="293">
        <f t="shared" si="13"/>
        <v>0</v>
      </c>
      <c r="Q125" s="293">
        <f>[11]QY!H125</f>
        <v>21</v>
      </c>
      <c r="R125" s="293">
        <f t="shared" si="14"/>
        <v>0</v>
      </c>
      <c r="S125" s="293">
        <f>[11]UB!H125</f>
        <v>0</v>
      </c>
      <c r="T125" s="293">
        <f t="shared" si="15"/>
        <v>0</v>
      </c>
      <c r="U125" s="293">
        <f>[11]CP!H125</f>
        <v>0</v>
      </c>
      <c r="V125" s="293">
        <f t="shared" si="16"/>
        <v>0</v>
      </c>
      <c r="W125" s="293">
        <f>[11]HL!H125</f>
        <v>0</v>
      </c>
      <c r="X125" s="293">
        <f t="shared" si="17"/>
        <v>0</v>
      </c>
      <c r="Y125" s="293">
        <f>[11]DH!H125</f>
        <v>0</v>
      </c>
      <c r="Z125" s="293">
        <f t="shared" si="18"/>
        <v>0</v>
      </c>
      <c r="AA125" s="293">
        <f>[11]MC!H125</f>
        <v>0</v>
      </c>
      <c r="AB125" s="293">
        <f t="shared" si="19"/>
        <v>0</v>
      </c>
      <c r="AC125" s="292"/>
      <c r="AD125" s="292"/>
      <c r="AE125" s="292"/>
      <c r="AF125" s="292"/>
      <c r="AG125" s="292"/>
      <c r="AH125" s="292"/>
      <c r="AI125" s="292"/>
      <c r="AJ125" s="292"/>
      <c r="AK125" s="292"/>
      <c r="AL125" s="292"/>
      <c r="AM125" s="292"/>
    </row>
    <row r="126" spans="1:39" x14ac:dyDescent="0.2">
      <c r="A126" s="301">
        <v>4</v>
      </c>
      <c r="B126" s="302" t="s">
        <v>1134</v>
      </c>
      <c r="C126" s="301"/>
      <c r="D126" s="301"/>
      <c r="E126" s="301"/>
      <c r="F126" s="300"/>
      <c r="G126" s="300"/>
      <c r="H126" s="291">
        <f>'[11]Don gia'!R126</f>
        <v>0</v>
      </c>
      <c r="I126" s="290">
        <f t="array" ref="I126">SUM(IF($K$7:$AB$7="Số lượng",K126:AA126,0))</f>
        <v>0</v>
      </c>
      <c r="J126" s="290">
        <f t="shared" si="10"/>
        <v>0</v>
      </c>
      <c r="K126" s="293">
        <f>[11]DT!H126</f>
        <v>0</v>
      </c>
      <c r="L126" s="293">
        <f t="shared" si="11"/>
        <v>0</v>
      </c>
      <c r="M126" s="293">
        <f>[11]HH!H126</f>
        <v>0</v>
      </c>
      <c r="N126" s="293">
        <f t="shared" si="12"/>
        <v>0</v>
      </c>
      <c r="O126" s="293">
        <f>[11]VD!H126</f>
        <v>0</v>
      </c>
      <c r="P126" s="293">
        <f t="shared" si="13"/>
        <v>0</v>
      </c>
      <c r="Q126" s="293">
        <f>[11]QY!H126</f>
        <v>0</v>
      </c>
      <c r="R126" s="293">
        <f t="shared" si="14"/>
        <v>0</v>
      </c>
      <c r="S126" s="293">
        <f>[11]UB!H126</f>
        <v>0</v>
      </c>
      <c r="T126" s="293">
        <f t="shared" si="15"/>
        <v>0</v>
      </c>
      <c r="U126" s="293">
        <f>[11]CP!H126</f>
        <v>0</v>
      </c>
      <c r="V126" s="293">
        <f t="shared" si="16"/>
        <v>0</v>
      </c>
      <c r="W126" s="293">
        <f>[11]HL!H126</f>
        <v>0</v>
      </c>
      <c r="X126" s="293">
        <f t="shared" si="17"/>
        <v>0</v>
      </c>
      <c r="Y126" s="293">
        <f>[11]DH!H126</f>
        <v>0</v>
      </c>
      <c r="Z126" s="293">
        <f t="shared" si="18"/>
        <v>0</v>
      </c>
      <c r="AA126" s="293">
        <f>[11]MC!H126</f>
        <v>0</v>
      </c>
      <c r="AB126" s="293">
        <f t="shared" si="19"/>
        <v>0</v>
      </c>
      <c r="AC126" s="288"/>
      <c r="AD126" s="288"/>
      <c r="AE126" s="288"/>
      <c r="AF126" s="288"/>
      <c r="AG126" s="288"/>
      <c r="AH126" s="288"/>
      <c r="AI126" s="288"/>
      <c r="AJ126" s="288"/>
      <c r="AK126" s="288"/>
      <c r="AL126" s="288"/>
      <c r="AM126" s="288"/>
    </row>
    <row r="127" spans="1:39" x14ac:dyDescent="0.2">
      <c r="A127" s="298"/>
      <c r="B127" s="299" t="s">
        <v>1135</v>
      </c>
      <c r="C127" s="298"/>
      <c r="D127" s="298" t="s">
        <v>334</v>
      </c>
      <c r="E127" s="298" t="s">
        <v>12</v>
      </c>
      <c r="F127" s="297" t="s">
        <v>1357</v>
      </c>
      <c r="G127" s="297" t="s">
        <v>1360</v>
      </c>
      <c r="H127" s="291">
        <f>'[11]Don gia'!R127</f>
        <v>14769</v>
      </c>
      <c r="I127" s="290">
        <f t="array" ref="I127">SUM(IF($K$7:$AB$7="Số lượng",K127:AA127,0))</f>
        <v>2483</v>
      </c>
      <c r="J127" s="290">
        <f t="shared" si="10"/>
        <v>36671427</v>
      </c>
      <c r="K127" s="293">
        <f>[11]DT!H127</f>
        <v>475</v>
      </c>
      <c r="L127" s="293">
        <f t="shared" si="11"/>
        <v>7015275</v>
      </c>
      <c r="M127" s="293">
        <f>[11]HH!H127</f>
        <v>338</v>
      </c>
      <c r="N127" s="293">
        <f t="shared" si="12"/>
        <v>4991922</v>
      </c>
      <c r="O127" s="293">
        <f>[11]VD!H127</f>
        <v>211</v>
      </c>
      <c r="P127" s="293">
        <f t="shared" si="13"/>
        <v>3116259</v>
      </c>
      <c r="Q127" s="293">
        <f>[11]QY!H127</f>
        <v>255</v>
      </c>
      <c r="R127" s="293">
        <f t="shared" si="14"/>
        <v>3766095</v>
      </c>
      <c r="S127" s="293">
        <f>[11]UB!H127</f>
        <v>0</v>
      </c>
      <c r="T127" s="293">
        <f t="shared" si="15"/>
        <v>0</v>
      </c>
      <c r="U127" s="293">
        <f>[11]CP!H127</f>
        <v>21</v>
      </c>
      <c r="V127" s="293">
        <f t="shared" si="16"/>
        <v>310149</v>
      </c>
      <c r="W127" s="293">
        <f>[11]HL!H127</f>
        <v>788</v>
      </c>
      <c r="X127" s="293">
        <f t="shared" si="17"/>
        <v>11637972</v>
      </c>
      <c r="Y127" s="293">
        <f>[11]DH!H127</f>
        <v>179</v>
      </c>
      <c r="Z127" s="293">
        <f t="shared" si="18"/>
        <v>2643651</v>
      </c>
      <c r="AA127" s="293">
        <f>[11]MC!H127</f>
        <v>216</v>
      </c>
      <c r="AB127" s="293">
        <f t="shared" si="19"/>
        <v>3190104</v>
      </c>
      <c r="AC127" s="292"/>
      <c r="AD127" s="292"/>
      <c r="AE127" s="292"/>
      <c r="AF127" s="292"/>
      <c r="AG127" s="292"/>
      <c r="AH127" s="292"/>
      <c r="AI127" s="292"/>
      <c r="AJ127" s="292"/>
      <c r="AK127" s="292"/>
      <c r="AL127" s="292"/>
      <c r="AM127" s="292"/>
    </row>
    <row r="128" spans="1:39" x14ac:dyDescent="0.2">
      <c r="A128" s="298"/>
      <c r="B128" s="299" t="s">
        <v>1138</v>
      </c>
      <c r="C128" s="298"/>
      <c r="D128" s="298" t="s">
        <v>334</v>
      </c>
      <c r="E128" s="298" t="s">
        <v>12</v>
      </c>
      <c r="F128" s="297" t="s">
        <v>1357</v>
      </c>
      <c r="G128" s="297" t="s">
        <v>1360</v>
      </c>
      <c r="H128" s="291">
        <f>'[11]Don gia'!R128</f>
        <v>8010</v>
      </c>
      <c r="I128" s="290">
        <f t="array" ref="I128">SUM(IF($K$7:$AB$7="Số lượng",K128:AA128,0))</f>
        <v>2483</v>
      </c>
      <c r="J128" s="290">
        <f t="shared" si="10"/>
        <v>19888830</v>
      </c>
      <c r="K128" s="293">
        <f>[11]DT!H128</f>
        <v>475</v>
      </c>
      <c r="L128" s="293">
        <f t="shared" si="11"/>
        <v>3804750</v>
      </c>
      <c r="M128" s="293">
        <f>[11]HH!H128</f>
        <v>338</v>
      </c>
      <c r="N128" s="293">
        <f t="shared" si="12"/>
        <v>2707380</v>
      </c>
      <c r="O128" s="293">
        <f>[11]VD!H128</f>
        <v>211</v>
      </c>
      <c r="P128" s="293">
        <f t="shared" si="13"/>
        <v>1690110</v>
      </c>
      <c r="Q128" s="293">
        <f>[11]QY!H128</f>
        <v>255</v>
      </c>
      <c r="R128" s="293">
        <f t="shared" si="14"/>
        <v>2042550</v>
      </c>
      <c r="S128" s="293">
        <f>[11]UB!H128</f>
        <v>0</v>
      </c>
      <c r="T128" s="293">
        <f t="shared" si="15"/>
        <v>0</v>
      </c>
      <c r="U128" s="293">
        <f>[11]CP!H128</f>
        <v>21</v>
      </c>
      <c r="V128" s="293">
        <f t="shared" si="16"/>
        <v>168210</v>
      </c>
      <c r="W128" s="293">
        <f>[11]HL!H128</f>
        <v>788</v>
      </c>
      <c r="X128" s="293">
        <f t="shared" si="17"/>
        <v>6311880</v>
      </c>
      <c r="Y128" s="293">
        <f>[11]DH!H128</f>
        <v>179</v>
      </c>
      <c r="Z128" s="293">
        <f t="shared" si="18"/>
        <v>1433790</v>
      </c>
      <c r="AA128" s="293">
        <f>[11]MC!H128</f>
        <v>216</v>
      </c>
      <c r="AB128" s="293">
        <f t="shared" si="19"/>
        <v>1730160</v>
      </c>
      <c r="AC128" s="292"/>
      <c r="AD128" s="292"/>
      <c r="AE128" s="292"/>
      <c r="AF128" s="292"/>
      <c r="AG128" s="292"/>
      <c r="AH128" s="292"/>
      <c r="AI128" s="292"/>
      <c r="AJ128" s="292"/>
      <c r="AK128" s="292"/>
      <c r="AL128" s="292"/>
      <c r="AM128" s="292"/>
    </row>
    <row r="129" spans="1:39" x14ac:dyDescent="0.2">
      <c r="A129" s="298"/>
      <c r="B129" s="299" t="s">
        <v>1140</v>
      </c>
      <c r="C129" s="298"/>
      <c r="D129" s="298" t="s">
        <v>334</v>
      </c>
      <c r="E129" s="298" t="s">
        <v>12</v>
      </c>
      <c r="F129" s="297" t="s">
        <v>1357</v>
      </c>
      <c r="G129" s="297" t="s">
        <v>1360</v>
      </c>
      <c r="H129" s="291">
        <f>'[11]Don gia'!R129</f>
        <v>16871</v>
      </c>
      <c r="I129" s="290">
        <f t="array" ref="I129">SUM(IF($K$7:$AB$7="Số lượng",K129:AA129,0))</f>
        <v>2483</v>
      </c>
      <c r="J129" s="290">
        <f t="shared" si="10"/>
        <v>41890693</v>
      </c>
      <c r="K129" s="293">
        <f>[11]DT!H129</f>
        <v>475</v>
      </c>
      <c r="L129" s="293">
        <f t="shared" si="11"/>
        <v>8013725</v>
      </c>
      <c r="M129" s="293">
        <f>[11]HH!H129</f>
        <v>338</v>
      </c>
      <c r="N129" s="293">
        <f t="shared" si="12"/>
        <v>5702398</v>
      </c>
      <c r="O129" s="293">
        <f>[11]VD!H129</f>
        <v>211</v>
      </c>
      <c r="P129" s="293">
        <f t="shared" si="13"/>
        <v>3559781</v>
      </c>
      <c r="Q129" s="293">
        <f>[11]QY!H129</f>
        <v>255</v>
      </c>
      <c r="R129" s="293">
        <f t="shared" si="14"/>
        <v>4302105</v>
      </c>
      <c r="S129" s="293">
        <f>[11]UB!H129</f>
        <v>0</v>
      </c>
      <c r="T129" s="293">
        <f t="shared" si="15"/>
        <v>0</v>
      </c>
      <c r="U129" s="293">
        <f>[11]CP!H129</f>
        <v>21</v>
      </c>
      <c r="V129" s="293">
        <f t="shared" si="16"/>
        <v>354291</v>
      </c>
      <c r="W129" s="293">
        <f>[11]HL!H129</f>
        <v>788</v>
      </c>
      <c r="X129" s="293">
        <f t="shared" si="17"/>
        <v>13294348</v>
      </c>
      <c r="Y129" s="293">
        <f>[11]DH!H129</f>
        <v>179</v>
      </c>
      <c r="Z129" s="293">
        <f t="shared" si="18"/>
        <v>3019909</v>
      </c>
      <c r="AA129" s="293">
        <f>[11]MC!H129</f>
        <v>216</v>
      </c>
      <c r="AB129" s="293">
        <f t="shared" si="19"/>
        <v>3644136</v>
      </c>
      <c r="AC129" s="292"/>
      <c r="AD129" s="292"/>
      <c r="AE129" s="292"/>
      <c r="AF129" s="292"/>
      <c r="AG129" s="292"/>
      <c r="AH129" s="292"/>
      <c r="AI129" s="292"/>
      <c r="AJ129" s="292"/>
      <c r="AK129" s="292"/>
      <c r="AL129" s="292"/>
      <c r="AM129" s="292"/>
    </row>
    <row r="130" spans="1:39" x14ac:dyDescent="0.2">
      <c r="A130" s="301" t="s">
        <v>43</v>
      </c>
      <c r="B130" s="302" t="s">
        <v>256</v>
      </c>
      <c r="C130" s="301"/>
      <c r="D130" s="301"/>
      <c r="E130" s="301"/>
      <c r="F130" s="300"/>
      <c r="G130" s="300"/>
      <c r="H130" s="291">
        <f>'[11]Don gia'!R130</f>
        <v>0</v>
      </c>
      <c r="I130" s="290">
        <f t="array" ref="I130">SUM(IF($K$7:$AB$7="Số lượng",K130:AA130,0))</f>
        <v>0</v>
      </c>
      <c r="J130" s="290">
        <f t="shared" si="10"/>
        <v>0</v>
      </c>
      <c r="K130" s="293">
        <f>[11]DT!H130</f>
        <v>0</v>
      </c>
      <c r="L130" s="293">
        <f t="shared" si="11"/>
        <v>0</v>
      </c>
      <c r="M130" s="293">
        <f>[11]HH!H130</f>
        <v>0</v>
      </c>
      <c r="N130" s="293">
        <f t="shared" si="12"/>
        <v>0</v>
      </c>
      <c r="O130" s="293">
        <f>[11]VD!H130</f>
        <v>0</v>
      </c>
      <c r="P130" s="293">
        <f t="shared" si="13"/>
        <v>0</v>
      </c>
      <c r="Q130" s="293">
        <f>[11]QY!H130</f>
        <v>0</v>
      </c>
      <c r="R130" s="293">
        <f t="shared" si="14"/>
        <v>0</v>
      </c>
      <c r="S130" s="293">
        <f>[11]UB!H130</f>
        <v>0</v>
      </c>
      <c r="T130" s="293">
        <f t="shared" si="15"/>
        <v>0</v>
      </c>
      <c r="U130" s="293">
        <f>[11]CP!H130</f>
        <v>0</v>
      </c>
      <c r="V130" s="293">
        <f t="shared" si="16"/>
        <v>0</v>
      </c>
      <c r="W130" s="293">
        <f>[11]HL!H130</f>
        <v>0</v>
      </c>
      <c r="X130" s="293">
        <f t="shared" si="17"/>
        <v>0</v>
      </c>
      <c r="Y130" s="293">
        <f>[11]DH!H130</f>
        <v>0</v>
      </c>
      <c r="Z130" s="293">
        <f t="shared" si="18"/>
        <v>0</v>
      </c>
      <c r="AA130" s="293">
        <f>[11]MC!H130</f>
        <v>0</v>
      </c>
      <c r="AB130" s="293">
        <f t="shared" si="19"/>
        <v>0</v>
      </c>
      <c r="AC130" s="288"/>
      <c r="AD130" s="288"/>
      <c r="AE130" s="288"/>
      <c r="AF130" s="288"/>
      <c r="AG130" s="288"/>
      <c r="AH130" s="288"/>
      <c r="AI130" s="288"/>
      <c r="AJ130" s="288"/>
      <c r="AK130" s="288"/>
      <c r="AL130" s="288"/>
      <c r="AM130" s="288"/>
    </row>
    <row r="131" spans="1:39" ht="12.75" hidden="1" customHeight="1" x14ac:dyDescent="0.2">
      <c r="A131" s="301">
        <v>1</v>
      </c>
      <c r="B131" s="302" t="s">
        <v>1459</v>
      </c>
      <c r="C131" s="301"/>
      <c r="D131" s="301"/>
      <c r="E131" s="301"/>
      <c r="F131" s="300"/>
      <c r="G131" s="300"/>
      <c r="H131" s="291">
        <f>'[11]Don gia'!R131</f>
        <v>0</v>
      </c>
      <c r="I131" s="290">
        <f t="array" ref="I131">SUM(IF($K$7:$AB$7="Số lượng",K131:AA131,0))</f>
        <v>0</v>
      </c>
      <c r="J131" s="290">
        <f t="shared" si="10"/>
        <v>0</v>
      </c>
      <c r="K131" s="293">
        <f>[11]DT!H131</f>
        <v>0</v>
      </c>
      <c r="L131" s="293">
        <f t="shared" si="11"/>
        <v>0</v>
      </c>
      <c r="M131" s="293">
        <f>[11]HH!H131</f>
        <v>0</v>
      </c>
      <c r="N131" s="293">
        <f t="shared" si="12"/>
        <v>0</v>
      </c>
      <c r="O131" s="293">
        <f>[11]VD!H131</f>
        <v>0</v>
      </c>
      <c r="P131" s="293">
        <f t="shared" si="13"/>
        <v>0</v>
      </c>
      <c r="Q131" s="293">
        <f>[11]QY!H131</f>
        <v>0</v>
      </c>
      <c r="R131" s="293">
        <f t="shared" si="14"/>
        <v>0</v>
      </c>
      <c r="S131" s="293">
        <f>[11]UB!H131</f>
        <v>0</v>
      </c>
      <c r="T131" s="293">
        <f t="shared" si="15"/>
        <v>0</v>
      </c>
      <c r="U131" s="293">
        <f>[11]CP!H131</f>
        <v>0</v>
      </c>
      <c r="V131" s="293">
        <f t="shared" si="16"/>
        <v>0</v>
      </c>
      <c r="W131" s="293">
        <f>[11]HL!H131</f>
        <v>0</v>
      </c>
      <c r="X131" s="293">
        <f t="shared" si="17"/>
        <v>0</v>
      </c>
      <c r="Y131" s="293">
        <f>[11]DH!H131</f>
        <v>0</v>
      </c>
      <c r="Z131" s="293">
        <f t="shared" si="18"/>
        <v>0</v>
      </c>
      <c r="AA131" s="293">
        <f>[11]MC!H131</f>
        <v>0</v>
      </c>
      <c r="AB131" s="293">
        <f t="shared" si="19"/>
        <v>0</v>
      </c>
      <c r="AC131" s="288"/>
      <c r="AD131" s="288"/>
      <c r="AE131" s="288"/>
      <c r="AF131" s="288"/>
      <c r="AG131" s="288"/>
      <c r="AH131" s="288"/>
      <c r="AI131" s="288"/>
      <c r="AJ131" s="288"/>
      <c r="AK131" s="288"/>
      <c r="AL131" s="288"/>
      <c r="AM131" s="288"/>
    </row>
    <row r="132" spans="1:39" ht="12.75" hidden="1" customHeight="1" x14ac:dyDescent="0.2">
      <c r="A132" s="298"/>
      <c r="B132" s="299" t="s">
        <v>1458</v>
      </c>
      <c r="C132" s="298"/>
      <c r="D132" s="298" t="s">
        <v>334</v>
      </c>
      <c r="E132" s="298" t="s">
        <v>12</v>
      </c>
      <c r="F132" s="297" t="s">
        <v>1357</v>
      </c>
      <c r="G132" s="297" t="s">
        <v>1457</v>
      </c>
      <c r="H132" s="291">
        <f>'[11]Don gia'!R132</f>
        <v>0</v>
      </c>
      <c r="I132" s="290">
        <f t="array" ref="I132">SUM(IF($K$7:$AB$7="Số lượng",K132:AA132,0))</f>
        <v>3247</v>
      </c>
      <c r="J132" s="290">
        <f t="shared" si="10"/>
        <v>0</v>
      </c>
      <c r="K132" s="293">
        <f>[11]DT!H132</f>
        <v>338</v>
      </c>
      <c r="L132" s="293">
        <f t="shared" si="11"/>
        <v>0</v>
      </c>
      <c r="M132" s="293">
        <f>[11]HH!H132</f>
        <v>324</v>
      </c>
      <c r="N132" s="293">
        <f t="shared" si="12"/>
        <v>0</v>
      </c>
      <c r="O132" s="293">
        <f>[11]VD!H132</f>
        <v>202</v>
      </c>
      <c r="P132" s="293">
        <f t="shared" si="13"/>
        <v>0</v>
      </c>
      <c r="Q132" s="293">
        <f>[11]QY!H132</f>
        <v>365</v>
      </c>
      <c r="R132" s="293">
        <f t="shared" si="14"/>
        <v>0</v>
      </c>
      <c r="S132" s="293">
        <f>[11]UB!H132</f>
        <v>348</v>
      </c>
      <c r="T132" s="293">
        <f t="shared" si="15"/>
        <v>0</v>
      </c>
      <c r="U132" s="293">
        <f>[11]CP!H132</f>
        <v>452</v>
      </c>
      <c r="V132" s="293">
        <f t="shared" si="16"/>
        <v>0</v>
      </c>
      <c r="W132" s="293">
        <f>[11]HL!H132</f>
        <v>816</v>
      </c>
      <c r="X132" s="293">
        <f t="shared" si="17"/>
        <v>0</v>
      </c>
      <c r="Y132" s="293">
        <f>[11]DH!H132</f>
        <v>177</v>
      </c>
      <c r="Z132" s="293">
        <f t="shared" si="18"/>
        <v>0</v>
      </c>
      <c r="AA132" s="293">
        <f>[11]MC!H132</f>
        <v>225</v>
      </c>
      <c r="AB132" s="293">
        <f t="shared" si="19"/>
        <v>0</v>
      </c>
      <c r="AC132" s="292"/>
      <c r="AD132" s="292"/>
      <c r="AE132" s="292"/>
      <c r="AF132" s="292"/>
      <c r="AG132" s="292"/>
      <c r="AH132" s="292"/>
      <c r="AI132" s="292"/>
      <c r="AJ132" s="292"/>
      <c r="AK132" s="292"/>
      <c r="AL132" s="292"/>
      <c r="AM132" s="292"/>
    </row>
    <row r="133" spans="1:39" x14ac:dyDescent="0.2">
      <c r="A133" s="301">
        <v>2</v>
      </c>
      <c r="B133" s="302" t="s">
        <v>1142</v>
      </c>
      <c r="C133" s="301"/>
      <c r="D133" s="301"/>
      <c r="E133" s="301"/>
      <c r="F133" s="300"/>
      <c r="G133" s="300"/>
      <c r="H133" s="291">
        <f>'[11]Don gia'!R133</f>
        <v>0</v>
      </c>
      <c r="I133" s="290">
        <f t="array" ref="I133">SUM(IF($K$7:$AB$7="Số lượng",K133:AA133,0))</f>
        <v>0</v>
      </c>
      <c r="J133" s="290">
        <f t="shared" si="10"/>
        <v>0</v>
      </c>
      <c r="K133" s="293">
        <f>[11]DT!H133</f>
        <v>0</v>
      </c>
      <c r="L133" s="293">
        <f t="shared" si="11"/>
        <v>0</v>
      </c>
      <c r="M133" s="293">
        <f>[11]HH!H133</f>
        <v>0</v>
      </c>
      <c r="N133" s="293">
        <f t="shared" si="12"/>
        <v>0</v>
      </c>
      <c r="O133" s="293">
        <f>[11]VD!H133</f>
        <v>0</v>
      </c>
      <c r="P133" s="293">
        <f t="shared" si="13"/>
        <v>0</v>
      </c>
      <c r="Q133" s="293">
        <f>[11]QY!H133</f>
        <v>0</v>
      </c>
      <c r="R133" s="293">
        <f t="shared" si="14"/>
        <v>0</v>
      </c>
      <c r="S133" s="293">
        <f>[11]UB!H133</f>
        <v>0</v>
      </c>
      <c r="T133" s="293">
        <f t="shared" si="15"/>
        <v>0</v>
      </c>
      <c r="U133" s="293">
        <f>[11]CP!H133</f>
        <v>0</v>
      </c>
      <c r="V133" s="293">
        <f t="shared" si="16"/>
        <v>0</v>
      </c>
      <c r="W133" s="293">
        <f>[11]HL!H133</f>
        <v>0</v>
      </c>
      <c r="X133" s="293">
        <f t="shared" si="17"/>
        <v>0</v>
      </c>
      <c r="Y133" s="293">
        <f>[11]DH!H133</f>
        <v>0</v>
      </c>
      <c r="Z133" s="293">
        <f t="shared" si="18"/>
        <v>0</v>
      </c>
      <c r="AA133" s="293">
        <f>[11]MC!H133</f>
        <v>0</v>
      </c>
      <c r="AB133" s="293">
        <f t="shared" si="19"/>
        <v>0</v>
      </c>
      <c r="AC133" s="288"/>
      <c r="AD133" s="288"/>
      <c r="AE133" s="288"/>
      <c r="AF133" s="288"/>
      <c r="AG133" s="288"/>
      <c r="AH133" s="288"/>
      <c r="AI133" s="288"/>
      <c r="AJ133" s="288"/>
      <c r="AK133" s="288"/>
      <c r="AL133" s="288"/>
      <c r="AM133" s="288"/>
    </row>
    <row r="134" spans="1:39" x14ac:dyDescent="0.2">
      <c r="A134" s="298"/>
      <c r="B134" s="299" t="s">
        <v>1143</v>
      </c>
      <c r="C134" s="298" t="s">
        <v>334</v>
      </c>
      <c r="D134" s="298"/>
      <c r="E134" s="298" t="s">
        <v>12</v>
      </c>
      <c r="F134" s="297" t="s">
        <v>1435</v>
      </c>
      <c r="G134" s="297" t="s">
        <v>1360</v>
      </c>
      <c r="H134" s="291">
        <f>'[11]Don gia'!R134</f>
        <v>1854480</v>
      </c>
      <c r="I134" s="290">
        <f t="array" ref="I134">SUM(IF($K$7:$AB$7="Số lượng",K134:AA134,0))</f>
        <v>286</v>
      </c>
      <c r="J134" s="290">
        <f t="shared" si="10"/>
        <v>530381280</v>
      </c>
      <c r="K134" s="293">
        <f>[11]DT!H134</f>
        <v>25</v>
      </c>
      <c r="L134" s="293">
        <f t="shared" si="11"/>
        <v>46362000</v>
      </c>
      <c r="M134" s="293">
        <f>[11]HH!H134</f>
        <v>55</v>
      </c>
      <c r="N134" s="293">
        <f t="shared" si="12"/>
        <v>101996400</v>
      </c>
      <c r="O134" s="293">
        <f>[11]VD!H134</f>
        <v>32</v>
      </c>
      <c r="P134" s="293">
        <f t="shared" si="13"/>
        <v>59343360</v>
      </c>
      <c r="Q134" s="293">
        <f>[11]QY!H134</f>
        <v>44</v>
      </c>
      <c r="R134" s="293">
        <f t="shared" si="14"/>
        <v>81597120</v>
      </c>
      <c r="S134" s="293">
        <f>[11]UB!H134</f>
        <v>28</v>
      </c>
      <c r="T134" s="293">
        <f t="shared" si="15"/>
        <v>51925440</v>
      </c>
      <c r="U134" s="293">
        <f>[11]CP!H134</f>
        <v>19</v>
      </c>
      <c r="V134" s="293">
        <f t="shared" si="16"/>
        <v>35235120</v>
      </c>
      <c r="W134" s="293">
        <f>[11]HL!H134</f>
        <v>37</v>
      </c>
      <c r="X134" s="293">
        <f t="shared" si="17"/>
        <v>68615760</v>
      </c>
      <c r="Y134" s="293">
        <f>[11]DH!H134</f>
        <v>9</v>
      </c>
      <c r="Z134" s="293">
        <f t="shared" si="18"/>
        <v>16690320</v>
      </c>
      <c r="AA134" s="293">
        <f>[11]MC!H134</f>
        <v>37</v>
      </c>
      <c r="AB134" s="293">
        <f t="shared" si="19"/>
        <v>68615760</v>
      </c>
      <c r="AC134" s="292"/>
      <c r="AD134" s="292"/>
      <c r="AE134" s="292"/>
      <c r="AF134" s="292"/>
      <c r="AG134" s="292"/>
      <c r="AH134" s="292"/>
      <c r="AI134" s="292"/>
      <c r="AJ134" s="292"/>
      <c r="AK134" s="292"/>
      <c r="AL134" s="292"/>
      <c r="AM134" s="292"/>
    </row>
    <row r="135" spans="1:39" x14ac:dyDescent="0.2">
      <c r="A135" s="298"/>
      <c r="B135" s="299" t="s">
        <v>1146</v>
      </c>
      <c r="C135" s="298" t="s">
        <v>334</v>
      </c>
      <c r="D135" s="298"/>
      <c r="E135" s="298" t="s">
        <v>12</v>
      </c>
      <c r="F135" s="297" t="s">
        <v>1435</v>
      </c>
      <c r="G135" s="297" t="s">
        <v>1360</v>
      </c>
      <c r="H135" s="291">
        <f>'[11]Don gia'!R135</f>
        <v>10437083</v>
      </c>
      <c r="I135" s="290">
        <f t="array" ref="I135">SUM(IF($K$7:$AB$7="Số lượng",K135:AA135,0))</f>
        <v>289</v>
      </c>
      <c r="J135" s="290">
        <f t="shared" si="10"/>
        <v>3016316987</v>
      </c>
      <c r="K135" s="293">
        <f>[11]DT!H135</f>
        <v>27</v>
      </c>
      <c r="L135" s="293">
        <f t="shared" si="11"/>
        <v>281801241</v>
      </c>
      <c r="M135" s="293">
        <f>[11]HH!H135</f>
        <v>55</v>
      </c>
      <c r="N135" s="293">
        <f t="shared" si="12"/>
        <v>574039565</v>
      </c>
      <c r="O135" s="293">
        <f>[11]VD!H135</f>
        <v>33</v>
      </c>
      <c r="P135" s="293">
        <f t="shared" si="13"/>
        <v>344423739</v>
      </c>
      <c r="Q135" s="293">
        <f>[11]QY!H135</f>
        <v>44</v>
      </c>
      <c r="R135" s="293">
        <f t="shared" si="14"/>
        <v>459231652</v>
      </c>
      <c r="S135" s="293">
        <f>[11]UB!H135</f>
        <v>28</v>
      </c>
      <c r="T135" s="293">
        <f t="shared" si="15"/>
        <v>292238324</v>
      </c>
      <c r="U135" s="293">
        <f>[11]CP!H135</f>
        <v>19</v>
      </c>
      <c r="V135" s="293">
        <f t="shared" si="16"/>
        <v>198304577</v>
      </c>
      <c r="W135" s="293">
        <f>[11]HL!H135</f>
        <v>37</v>
      </c>
      <c r="X135" s="293">
        <f t="shared" si="17"/>
        <v>386172071</v>
      </c>
      <c r="Y135" s="293">
        <f>[11]DH!H135</f>
        <v>9</v>
      </c>
      <c r="Z135" s="293">
        <f t="shared" si="18"/>
        <v>93933747</v>
      </c>
      <c r="AA135" s="293">
        <f>[11]MC!H135</f>
        <v>37</v>
      </c>
      <c r="AB135" s="293">
        <f t="shared" si="19"/>
        <v>386172071</v>
      </c>
      <c r="AC135" s="292"/>
      <c r="AD135" s="292"/>
      <c r="AE135" s="292"/>
      <c r="AF135" s="292"/>
      <c r="AG135" s="292"/>
      <c r="AH135" s="292"/>
      <c r="AI135" s="292"/>
      <c r="AJ135" s="292"/>
      <c r="AK135" s="292"/>
      <c r="AL135" s="292"/>
      <c r="AM135" s="292"/>
    </row>
    <row r="136" spans="1:39" x14ac:dyDescent="0.2">
      <c r="A136" s="298"/>
      <c r="B136" s="299" t="s">
        <v>1149</v>
      </c>
      <c r="C136" s="298" t="s">
        <v>334</v>
      </c>
      <c r="D136" s="298"/>
      <c r="E136" s="298" t="s">
        <v>12</v>
      </c>
      <c r="F136" s="297" t="s">
        <v>1435</v>
      </c>
      <c r="G136" s="297" t="s">
        <v>1456</v>
      </c>
      <c r="H136" s="291">
        <f>'[11]Don gia'!R136</f>
        <v>3712417</v>
      </c>
      <c r="I136" s="290">
        <f t="array" ref="I136">SUM(IF($K$7:$AB$7="Số lượng",K136:AA136,0))</f>
        <v>267</v>
      </c>
      <c r="J136" s="290">
        <f t="shared" si="10"/>
        <v>991215339</v>
      </c>
      <c r="K136" s="293">
        <f>[11]DT!H136</f>
        <v>21</v>
      </c>
      <c r="L136" s="293">
        <f t="shared" si="11"/>
        <v>77960757</v>
      </c>
      <c r="M136" s="293">
        <f>[11]HH!H136</f>
        <v>55</v>
      </c>
      <c r="N136" s="293">
        <f t="shared" si="12"/>
        <v>204182935</v>
      </c>
      <c r="O136" s="293">
        <f>[11]VD!H136</f>
        <v>31</v>
      </c>
      <c r="P136" s="293">
        <f t="shared" si="13"/>
        <v>115084927</v>
      </c>
      <c r="Q136" s="293">
        <f>[11]QY!H136</f>
        <v>44</v>
      </c>
      <c r="R136" s="293">
        <f t="shared" si="14"/>
        <v>163346348</v>
      </c>
      <c r="S136" s="293">
        <f>[11]UB!H136</f>
        <v>27</v>
      </c>
      <c r="T136" s="293">
        <f t="shared" si="15"/>
        <v>100235259</v>
      </c>
      <c r="U136" s="293">
        <f>[11]CP!H136</f>
        <v>19</v>
      </c>
      <c r="V136" s="293">
        <f t="shared" si="16"/>
        <v>70535923</v>
      </c>
      <c r="W136" s="293">
        <f>[11]HL!H136</f>
        <v>34</v>
      </c>
      <c r="X136" s="293">
        <f t="shared" si="17"/>
        <v>126222178</v>
      </c>
      <c r="Y136" s="293">
        <f>[11]DH!H136</f>
        <v>0</v>
      </c>
      <c r="Z136" s="293">
        <f t="shared" si="18"/>
        <v>0</v>
      </c>
      <c r="AA136" s="293">
        <f>[11]MC!H136</f>
        <v>36</v>
      </c>
      <c r="AB136" s="293">
        <f t="shared" si="19"/>
        <v>133647012</v>
      </c>
      <c r="AC136" s="292"/>
      <c r="AD136" s="292"/>
      <c r="AE136" s="292"/>
      <c r="AF136" s="292"/>
      <c r="AG136" s="292"/>
      <c r="AH136" s="292"/>
      <c r="AI136" s="292"/>
      <c r="AJ136" s="292"/>
      <c r="AK136" s="292"/>
      <c r="AL136" s="292"/>
      <c r="AM136" s="292"/>
    </row>
    <row r="137" spans="1:39" ht="12.75" hidden="1" customHeight="1" x14ac:dyDescent="0.2">
      <c r="A137" s="301">
        <v>3</v>
      </c>
      <c r="B137" s="302" t="s">
        <v>1134</v>
      </c>
      <c r="C137" s="301"/>
      <c r="D137" s="301"/>
      <c r="E137" s="301"/>
      <c r="F137" s="300"/>
      <c r="G137" s="300"/>
      <c r="H137" s="291">
        <f>'[11]Don gia'!R137</f>
        <v>0</v>
      </c>
      <c r="I137" s="290">
        <f t="array" ref="I137">SUM(IF($K$7:$AB$7="Số lượng",K137:AA137,0))</f>
        <v>0</v>
      </c>
      <c r="J137" s="290">
        <f t="shared" ref="J137:J200" si="20">I137*H137</f>
        <v>0</v>
      </c>
      <c r="K137" s="293">
        <f>[11]DT!H137</f>
        <v>0</v>
      </c>
      <c r="L137" s="293">
        <f t="shared" ref="L137:L200" si="21">K137*$H137</f>
        <v>0</v>
      </c>
      <c r="M137" s="293">
        <f>[11]HH!H137</f>
        <v>0</v>
      </c>
      <c r="N137" s="293">
        <f t="shared" ref="N137:N200" si="22">M137*$H137</f>
        <v>0</v>
      </c>
      <c r="O137" s="293">
        <f>[11]VD!H137</f>
        <v>0</v>
      </c>
      <c r="P137" s="293">
        <f t="shared" ref="P137:P200" si="23">O137*$H137</f>
        <v>0</v>
      </c>
      <c r="Q137" s="293">
        <f>[11]QY!H137</f>
        <v>0</v>
      </c>
      <c r="R137" s="293">
        <f t="shared" ref="R137:R200" si="24">Q137*$H137</f>
        <v>0</v>
      </c>
      <c r="S137" s="293">
        <f>[11]UB!H137</f>
        <v>0</v>
      </c>
      <c r="T137" s="293">
        <f t="shared" ref="T137:T200" si="25">S137*$H137</f>
        <v>0</v>
      </c>
      <c r="U137" s="293">
        <f>[11]CP!H137</f>
        <v>0</v>
      </c>
      <c r="V137" s="293">
        <f t="shared" ref="V137:V200" si="26">U137*$H137</f>
        <v>0</v>
      </c>
      <c r="W137" s="293">
        <f>[11]HL!H137</f>
        <v>0</v>
      </c>
      <c r="X137" s="293">
        <f t="shared" ref="X137:X200" si="27">W137*$H137</f>
        <v>0</v>
      </c>
      <c r="Y137" s="293">
        <f>[11]DH!H137</f>
        <v>0</v>
      </c>
      <c r="Z137" s="293">
        <f t="shared" ref="Z137:Z200" si="28">Y137*$H137</f>
        <v>0</v>
      </c>
      <c r="AA137" s="293">
        <f>[11]MC!H137</f>
        <v>0</v>
      </c>
      <c r="AB137" s="293">
        <f t="shared" ref="AB137:AB200" si="29">AA137*$H137</f>
        <v>0</v>
      </c>
      <c r="AC137" s="288"/>
      <c r="AD137" s="288"/>
      <c r="AE137" s="288"/>
      <c r="AF137" s="288"/>
      <c r="AG137" s="288"/>
      <c r="AH137" s="288"/>
      <c r="AI137" s="288"/>
      <c r="AJ137" s="288"/>
      <c r="AK137" s="288"/>
      <c r="AL137" s="288"/>
      <c r="AM137" s="288"/>
    </row>
    <row r="138" spans="1:39" ht="25.5" hidden="1" customHeight="1" x14ac:dyDescent="0.2">
      <c r="A138" s="298"/>
      <c r="B138" s="299" t="s">
        <v>1455</v>
      </c>
      <c r="C138" s="298"/>
      <c r="D138" s="298" t="s">
        <v>334</v>
      </c>
      <c r="E138" s="298" t="s">
        <v>278</v>
      </c>
      <c r="F138" s="297" t="s">
        <v>1453</v>
      </c>
      <c r="G138" s="297" t="s">
        <v>1454</v>
      </c>
      <c r="H138" s="291">
        <f>'[11]Don gia'!R138</f>
        <v>0</v>
      </c>
      <c r="I138" s="290">
        <f t="array" ref="I138">SUM(IF($K$7:$AB$7="Số lượng",K138:AA138,0))</f>
        <v>20</v>
      </c>
      <c r="J138" s="290">
        <f t="shared" si="20"/>
        <v>0</v>
      </c>
      <c r="K138" s="293">
        <f>[11]DT!H138</f>
        <v>2</v>
      </c>
      <c r="L138" s="293">
        <f t="shared" si="21"/>
        <v>0</v>
      </c>
      <c r="M138" s="293">
        <f>[11]HH!H138</f>
        <v>0</v>
      </c>
      <c r="N138" s="293">
        <f t="shared" si="22"/>
        <v>0</v>
      </c>
      <c r="O138" s="293">
        <f>[11]VD!H138</f>
        <v>5</v>
      </c>
      <c r="P138" s="293">
        <f t="shared" si="23"/>
        <v>0</v>
      </c>
      <c r="Q138" s="293">
        <f>[11]QY!H138</f>
        <v>0</v>
      </c>
      <c r="R138" s="293">
        <f t="shared" si="24"/>
        <v>0</v>
      </c>
      <c r="S138" s="293">
        <f>[11]UB!H138</f>
        <v>0</v>
      </c>
      <c r="T138" s="293">
        <f t="shared" si="25"/>
        <v>0</v>
      </c>
      <c r="U138" s="293">
        <f>[11]CP!H138</f>
        <v>0</v>
      </c>
      <c r="V138" s="293">
        <f t="shared" si="26"/>
        <v>0</v>
      </c>
      <c r="W138" s="293">
        <f>[11]HL!H138</f>
        <v>1</v>
      </c>
      <c r="X138" s="293">
        <f t="shared" si="27"/>
        <v>0</v>
      </c>
      <c r="Y138" s="293">
        <f>[11]DH!H138</f>
        <v>0</v>
      </c>
      <c r="Z138" s="293">
        <f t="shared" si="28"/>
        <v>0</v>
      </c>
      <c r="AA138" s="293">
        <f>[11]MC!H138</f>
        <v>12</v>
      </c>
      <c r="AB138" s="293">
        <f t="shared" si="29"/>
        <v>0</v>
      </c>
      <c r="AC138" s="292"/>
      <c r="AD138" s="292"/>
      <c r="AE138" s="292"/>
      <c r="AF138" s="292"/>
      <c r="AG138" s="292"/>
      <c r="AH138" s="292"/>
      <c r="AI138" s="292"/>
      <c r="AJ138" s="292"/>
      <c r="AK138" s="292"/>
      <c r="AL138" s="292"/>
      <c r="AM138" s="292"/>
    </row>
    <row r="139" spans="1:39" ht="12.75" hidden="1" customHeight="1" x14ac:dyDescent="0.2">
      <c r="A139" s="301" t="s">
        <v>44</v>
      </c>
      <c r="B139" s="302" t="s">
        <v>62</v>
      </c>
      <c r="C139" s="301"/>
      <c r="D139" s="301"/>
      <c r="E139" s="301"/>
      <c r="F139" s="300"/>
      <c r="G139" s="300"/>
      <c r="H139" s="291">
        <f>'[11]Don gia'!R139</f>
        <v>0</v>
      </c>
      <c r="I139" s="290">
        <f t="array" ref="I139">SUM(IF($K$7:$AB$7="Số lượng",K139:AA139,0))</f>
        <v>0</v>
      </c>
      <c r="J139" s="290">
        <f t="shared" si="20"/>
        <v>0</v>
      </c>
      <c r="K139" s="293">
        <f>[11]DT!H139</f>
        <v>0</v>
      </c>
      <c r="L139" s="293">
        <f t="shared" si="21"/>
        <v>0</v>
      </c>
      <c r="M139" s="293">
        <f>[11]HH!H139</f>
        <v>0</v>
      </c>
      <c r="N139" s="293">
        <f t="shared" si="22"/>
        <v>0</v>
      </c>
      <c r="O139" s="293">
        <f>[11]VD!H139</f>
        <v>0</v>
      </c>
      <c r="P139" s="293">
        <f t="shared" si="23"/>
        <v>0</v>
      </c>
      <c r="Q139" s="293">
        <f>[11]QY!H139</f>
        <v>0</v>
      </c>
      <c r="R139" s="293">
        <f t="shared" si="24"/>
        <v>0</v>
      </c>
      <c r="S139" s="293">
        <f>[11]UB!H139</f>
        <v>0</v>
      </c>
      <c r="T139" s="293">
        <f t="shared" si="25"/>
        <v>0</v>
      </c>
      <c r="U139" s="293">
        <f>[11]CP!H139</f>
        <v>0</v>
      </c>
      <c r="V139" s="293">
        <f t="shared" si="26"/>
        <v>0</v>
      </c>
      <c r="W139" s="293">
        <f>[11]HL!H139</f>
        <v>0</v>
      </c>
      <c r="X139" s="293">
        <f t="shared" si="27"/>
        <v>0</v>
      </c>
      <c r="Y139" s="293">
        <f>[11]DH!H139</f>
        <v>0</v>
      </c>
      <c r="Z139" s="293">
        <f t="shared" si="28"/>
        <v>0</v>
      </c>
      <c r="AA139" s="293">
        <f>[11]MC!H139</f>
        <v>0</v>
      </c>
      <c r="AB139" s="293">
        <f t="shared" si="29"/>
        <v>0</v>
      </c>
      <c r="AC139" s="288"/>
      <c r="AD139" s="288"/>
      <c r="AE139" s="288"/>
      <c r="AF139" s="288"/>
      <c r="AG139" s="288"/>
      <c r="AH139" s="288"/>
      <c r="AI139" s="288"/>
      <c r="AJ139" s="288"/>
      <c r="AK139" s="288"/>
      <c r="AL139" s="288"/>
      <c r="AM139" s="288"/>
    </row>
    <row r="140" spans="1:39" ht="12.75" hidden="1" customHeight="1" x14ac:dyDescent="0.2">
      <c r="A140" s="301">
        <v>1</v>
      </c>
      <c r="B140" s="302" t="s">
        <v>1134</v>
      </c>
      <c r="C140" s="301"/>
      <c r="D140" s="301"/>
      <c r="E140" s="301"/>
      <c r="F140" s="300"/>
      <c r="G140" s="300"/>
      <c r="H140" s="291">
        <f>'[11]Don gia'!R140</f>
        <v>0</v>
      </c>
      <c r="I140" s="290">
        <f t="array" ref="I140">SUM(IF($K$7:$AB$7="Số lượng",K140:AA140,0))</f>
        <v>0</v>
      </c>
      <c r="J140" s="290">
        <f t="shared" si="20"/>
        <v>0</v>
      </c>
      <c r="K140" s="293">
        <f>[11]DT!H140</f>
        <v>0</v>
      </c>
      <c r="L140" s="293">
        <f t="shared" si="21"/>
        <v>0</v>
      </c>
      <c r="M140" s="293">
        <f>[11]HH!H140</f>
        <v>0</v>
      </c>
      <c r="N140" s="293">
        <f t="shared" si="22"/>
        <v>0</v>
      </c>
      <c r="O140" s="293">
        <f>[11]VD!H140</f>
        <v>0</v>
      </c>
      <c r="P140" s="293">
        <f t="shared" si="23"/>
        <v>0</v>
      </c>
      <c r="Q140" s="293">
        <f>[11]QY!H140</f>
        <v>0</v>
      </c>
      <c r="R140" s="293">
        <f t="shared" si="24"/>
        <v>0</v>
      </c>
      <c r="S140" s="293">
        <f>[11]UB!H140</f>
        <v>0</v>
      </c>
      <c r="T140" s="293">
        <f t="shared" si="25"/>
        <v>0</v>
      </c>
      <c r="U140" s="293">
        <f>[11]CP!H140</f>
        <v>0</v>
      </c>
      <c r="V140" s="293">
        <f t="shared" si="26"/>
        <v>0</v>
      </c>
      <c r="W140" s="293">
        <f>[11]HL!H140</f>
        <v>0</v>
      </c>
      <c r="X140" s="293">
        <f t="shared" si="27"/>
        <v>0</v>
      </c>
      <c r="Y140" s="293">
        <f>[11]DH!H140</f>
        <v>0</v>
      </c>
      <c r="Z140" s="293">
        <f t="shared" si="28"/>
        <v>0</v>
      </c>
      <c r="AA140" s="293">
        <f>[11]MC!H140</f>
        <v>0</v>
      </c>
      <c r="AB140" s="293">
        <f t="shared" si="29"/>
        <v>0</v>
      </c>
      <c r="AC140" s="288"/>
      <c r="AD140" s="288"/>
      <c r="AE140" s="288"/>
      <c r="AF140" s="288"/>
      <c r="AG140" s="288"/>
      <c r="AH140" s="288"/>
      <c r="AI140" s="288"/>
      <c r="AJ140" s="288"/>
      <c r="AK140" s="288"/>
      <c r="AL140" s="288"/>
      <c r="AM140" s="288"/>
    </row>
    <row r="141" spans="1:39" ht="12.75" hidden="1" customHeight="1" x14ac:dyDescent="0.2">
      <c r="A141" s="298"/>
      <c r="B141" s="299" t="s">
        <v>85</v>
      </c>
      <c r="C141" s="298"/>
      <c r="D141" s="298" t="s">
        <v>334</v>
      </c>
      <c r="E141" s="298" t="s">
        <v>4</v>
      </c>
      <c r="F141" s="297" t="s">
        <v>1453</v>
      </c>
      <c r="G141" s="297" t="s">
        <v>1362</v>
      </c>
      <c r="H141" s="291">
        <f>'[11]Don gia'!R141</f>
        <v>0</v>
      </c>
      <c r="I141" s="290">
        <f t="array" ref="I141">SUM(IF($K$7:$AB$7="Số lượng",K141:AA141,0))</f>
        <v>5</v>
      </c>
      <c r="J141" s="290">
        <f t="shared" si="20"/>
        <v>0</v>
      </c>
      <c r="K141" s="293">
        <f>[11]DT!H141</f>
        <v>0</v>
      </c>
      <c r="L141" s="293">
        <f t="shared" si="21"/>
        <v>0</v>
      </c>
      <c r="M141" s="293">
        <f>[11]HH!H141</f>
        <v>0</v>
      </c>
      <c r="N141" s="293">
        <f t="shared" si="22"/>
        <v>0</v>
      </c>
      <c r="O141" s="293">
        <f>[11]VD!H141</f>
        <v>0</v>
      </c>
      <c r="P141" s="293">
        <f t="shared" si="23"/>
        <v>0</v>
      </c>
      <c r="Q141" s="293">
        <f>[11]QY!H141</f>
        <v>0</v>
      </c>
      <c r="R141" s="293">
        <f t="shared" si="24"/>
        <v>0</v>
      </c>
      <c r="S141" s="293">
        <f>[11]UB!H141</f>
        <v>0</v>
      </c>
      <c r="T141" s="293">
        <f t="shared" si="25"/>
        <v>0</v>
      </c>
      <c r="U141" s="293">
        <f>[11]CP!H141</f>
        <v>5</v>
      </c>
      <c r="V141" s="293">
        <f t="shared" si="26"/>
        <v>0</v>
      </c>
      <c r="W141" s="293">
        <f>[11]HL!H141</f>
        <v>0</v>
      </c>
      <c r="X141" s="293">
        <f t="shared" si="27"/>
        <v>0</v>
      </c>
      <c r="Y141" s="293">
        <f>[11]DH!H141</f>
        <v>0</v>
      </c>
      <c r="Z141" s="293">
        <f t="shared" si="28"/>
        <v>0</v>
      </c>
      <c r="AA141" s="293">
        <f>[11]MC!H141</f>
        <v>0</v>
      </c>
      <c r="AB141" s="293">
        <f t="shared" si="29"/>
        <v>0</v>
      </c>
      <c r="AC141" s="292"/>
      <c r="AD141" s="292"/>
      <c r="AE141" s="292"/>
      <c r="AF141" s="292"/>
      <c r="AG141" s="292"/>
      <c r="AH141" s="292"/>
      <c r="AI141" s="292"/>
      <c r="AJ141" s="292"/>
      <c r="AK141" s="292"/>
      <c r="AL141" s="292"/>
      <c r="AM141" s="292"/>
    </row>
    <row r="142" spans="1:39" hidden="1" x14ac:dyDescent="0.2">
      <c r="A142" s="298"/>
      <c r="B142" s="300" t="s">
        <v>262</v>
      </c>
      <c r="C142" s="298"/>
      <c r="D142" s="298"/>
      <c r="E142" s="298"/>
      <c r="F142" s="297"/>
      <c r="G142" s="297"/>
      <c r="H142" s="291">
        <f>'[11]Don gia'!R142</f>
        <v>0</v>
      </c>
      <c r="I142" s="290">
        <f t="array" ref="I142">SUM(IF($K$7:$AB$7="Số lượng",K142:AA142,0))</f>
        <v>0</v>
      </c>
      <c r="J142" s="290">
        <f t="shared" si="20"/>
        <v>0</v>
      </c>
      <c r="K142" s="293">
        <f>[11]DT!H142</f>
        <v>0</v>
      </c>
      <c r="L142" s="293">
        <f t="shared" si="21"/>
        <v>0</v>
      </c>
      <c r="M142" s="293">
        <f>[11]HH!H142</f>
        <v>0</v>
      </c>
      <c r="N142" s="293">
        <f t="shared" si="22"/>
        <v>0</v>
      </c>
      <c r="O142" s="293">
        <f>[11]VD!H142</f>
        <v>0</v>
      </c>
      <c r="P142" s="293">
        <f t="shared" si="23"/>
        <v>0</v>
      </c>
      <c r="Q142" s="293">
        <f>[11]QY!H142</f>
        <v>0</v>
      </c>
      <c r="R142" s="293">
        <f t="shared" si="24"/>
        <v>0</v>
      </c>
      <c r="S142" s="293">
        <f>[11]UB!H142</f>
        <v>0</v>
      </c>
      <c r="T142" s="293">
        <f t="shared" si="25"/>
        <v>0</v>
      </c>
      <c r="U142" s="293">
        <f>[11]CP!H142</f>
        <v>0</v>
      </c>
      <c r="V142" s="293">
        <f t="shared" si="26"/>
        <v>0</v>
      </c>
      <c r="W142" s="293">
        <f>[11]HL!H142</f>
        <v>0</v>
      </c>
      <c r="X142" s="293">
        <f t="shared" si="27"/>
        <v>0</v>
      </c>
      <c r="Y142" s="293">
        <f>[11]DH!H142</f>
        <v>0</v>
      </c>
      <c r="Z142" s="293">
        <f t="shared" si="28"/>
        <v>0</v>
      </c>
      <c r="AA142" s="293">
        <f>[11]MC!H142</f>
        <v>0</v>
      </c>
      <c r="AB142" s="293">
        <f t="shared" si="29"/>
        <v>0</v>
      </c>
      <c r="AC142" s="292"/>
      <c r="AD142" s="292"/>
      <c r="AE142" s="292"/>
      <c r="AF142" s="292"/>
      <c r="AG142" s="292"/>
      <c r="AH142" s="292"/>
      <c r="AI142" s="292"/>
      <c r="AJ142" s="292"/>
      <c r="AK142" s="292"/>
      <c r="AL142" s="292"/>
      <c r="AM142" s="292"/>
    </row>
    <row r="143" spans="1:39" hidden="1" x14ac:dyDescent="0.2">
      <c r="A143" s="301" t="s">
        <v>21</v>
      </c>
      <c r="B143" s="302" t="s">
        <v>263</v>
      </c>
      <c r="C143" s="301"/>
      <c r="D143" s="301"/>
      <c r="E143" s="301"/>
      <c r="F143" s="300"/>
      <c r="G143" s="300"/>
      <c r="H143" s="291">
        <f>'[11]Don gia'!R143</f>
        <v>0</v>
      </c>
      <c r="I143" s="290">
        <f t="array" ref="I143">SUM(IF($K$7:$AB$7="Số lượng",K143:AA143,0))</f>
        <v>0</v>
      </c>
      <c r="J143" s="290">
        <f t="shared" si="20"/>
        <v>0</v>
      </c>
      <c r="K143" s="293">
        <f>[11]DT!H143</f>
        <v>0</v>
      </c>
      <c r="L143" s="293">
        <f t="shared" si="21"/>
        <v>0</v>
      </c>
      <c r="M143" s="293">
        <f>[11]HH!H143</f>
        <v>0</v>
      </c>
      <c r="N143" s="293">
        <f t="shared" si="22"/>
        <v>0</v>
      </c>
      <c r="O143" s="293">
        <f>[11]VD!H143</f>
        <v>0</v>
      </c>
      <c r="P143" s="293">
        <f t="shared" si="23"/>
        <v>0</v>
      </c>
      <c r="Q143" s="293">
        <f>[11]QY!H143</f>
        <v>0</v>
      </c>
      <c r="R143" s="293">
        <f t="shared" si="24"/>
        <v>0</v>
      </c>
      <c r="S143" s="293">
        <f>[11]UB!H143</f>
        <v>0</v>
      </c>
      <c r="T143" s="293">
        <f t="shared" si="25"/>
        <v>0</v>
      </c>
      <c r="U143" s="293">
        <f>[11]CP!H143</f>
        <v>0</v>
      </c>
      <c r="V143" s="293">
        <f t="shared" si="26"/>
        <v>0</v>
      </c>
      <c r="W143" s="293">
        <f>[11]HL!H143</f>
        <v>0</v>
      </c>
      <c r="X143" s="293">
        <f t="shared" si="27"/>
        <v>0</v>
      </c>
      <c r="Y143" s="293">
        <f>[11]DH!H143</f>
        <v>0</v>
      </c>
      <c r="Z143" s="293">
        <f t="shared" si="28"/>
        <v>0</v>
      </c>
      <c r="AA143" s="293">
        <f>[11]MC!H143</f>
        <v>0</v>
      </c>
      <c r="AB143" s="293">
        <f t="shared" si="29"/>
        <v>0</v>
      </c>
      <c r="AC143" s="288"/>
      <c r="AD143" s="288"/>
      <c r="AE143" s="288"/>
      <c r="AF143" s="288"/>
      <c r="AG143" s="288"/>
      <c r="AH143" s="288"/>
      <c r="AI143" s="288"/>
      <c r="AJ143" s="288"/>
      <c r="AK143" s="288"/>
      <c r="AL143" s="288"/>
      <c r="AM143" s="288"/>
    </row>
    <row r="144" spans="1:39" ht="12.75" hidden="1" customHeight="1" x14ac:dyDescent="0.2">
      <c r="A144" s="298"/>
      <c r="B144" s="299" t="s">
        <v>1452</v>
      </c>
      <c r="C144" s="298" t="s">
        <v>334</v>
      </c>
      <c r="D144" s="298"/>
      <c r="E144" s="298" t="s">
        <v>12</v>
      </c>
      <c r="F144" s="297">
        <v>1</v>
      </c>
      <c r="G144" s="297"/>
      <c r="H144" s="291">
        <f>'[11]Don gia'!R144</f>
        <v>0</v>
      </c>
      <c r="I144" s="290">
        <f t="array" ref="I144">SUM(IF($K$7:$AB$7="Số lượng",K144:AA144,0))</f>
        <v>5</v>
      </c>
      <c r="J144" s="290">
        <f t="shared" si="20"/>
        <v>0</v>
      </c>
      <c r="K144" s="293">
        <f>[11]DT!H144</f>
        <v>0</v>
      </c>
      <c r="L144" s="293">
        <f t="shared" si="21"/>
        <v>0</v>
      </c>
      <c r="M144" s="293">
        <f>[11]HH!H144</f>
        <v>0</v>
      </c>
      <c r="N144" s="293">
        <f t="shared" si="22"/>
        <v>0</v>
      </c>
      <c r="O144" s="293">
        <f>[11]VD!H144</f>
        <v>1</v>
      </c>
      <c r="P144" s="293">
        <f t="shared" si="23"/>
        <v>0</v>
      </c>
      <c r="Q144" s="293">
        <f>[11]QY!H144</f>
        <v>3</v>
      </c>
      <c r="R144" s="293">
        <f t="shared" si="24"/>
        <v>0</v>
      </c>
      <c r="S144" s="293">
        <f>[11]UB!H144</f>
        <v>0</v>
      </c>
      <c r="T144" s="293">
        <f t="shared" si="25"/>
        <v>0</v>
      </c>
      <c r="U144" s="293">
        <f>[11]CP!H144</f>
        <v>1</v>
      </c>
      <c r="V144" s="293">
        <f t="shared" si="26"/>
        <v>0</v>
      </c>
      <c r="W144" s="293">
        <f>[11]HL!H144</f>
        <v>0</v>
      </c>
      <c r="X144" s="293">
        <f t="shared" si="27"/>
        <v>0</v>
      </c>
      <c r="Y144" s="293">
        <f>[11]DH!H144</f>
        <v>0</v>
      </c>
      <c r="Z144" s="293">
        <f t="shared" si="28"/>
        <v>0</v>
      </c>
      <c r="AA144" s="293">
        <f>[11]MC!H144</f>
        <v>0</v>
      </c>
      <c r="AB144" s="293">
        <f t="shared" si="29"/>
        <v>0</v>
      </c>
      <c r="AC144" s="292"/>
      <c r="AD144" s="292"/>
      <c r="AE144" s="292"/>
      <c r="AF144" s="292"/>
      <c r="AG144" s="292"/>
      <c r="AH144" s="292"/>
      <c r="AI144" s="292"/>
      <c r="AJ144" s="292"/>
      <c r="AK144" s="292"/>
      <c r="AL144" s="292"/>
      <c r="AM144" s="292"/>
    </row>
    <row r="145" spans="1:39" ht="25.5" hidden="1" x14ac:dyDescent="0.2">
      <c r="A145" s="298"/>
      <c r="B145" s="299" t="s">
        <v>13</v>
      </c>
      <c r="C145" s="298"/>
      <c r="D145" s="298" t="s">
        <v>334</v>
      </c>
      <c r="E145" s="298" t="s">
        <v>12</v>
      </c>
      <c r="F145" s="297" t="s">
        <v>1451</v>
      </c>
      <c r="G145" s="297" t="s">
        <v>1450</v>
      </c>
      <c r="H145" s="291">
        <f>'[11]Don gia'!R145</f>
        <v>0</v>
      </c>
      <c r="I145" s="290">
        <f t="array" ref="I145">SUM(IF($K$7:$AB$7="Số lượng",K145:AA145,0))</f>
        <v>125</v>
      </c>
      <c r="J145" s="290">
        <f t="shared" si="20"/>
        <v>0</v>
      </c>
      <c r="K145" s="293">
        <f>[11]DT!H145</f>
        <v>0</v>
      </c>
      <c r="L145" s="293">
        <f t="shared" si="21"/>
        <v>0</v>
      </c>
      <c r="M145" s="293">
        <f>[11]HH!H145</f>
        <v>0</v>
      </c>
      <c r="N145" s="293">
        <f t="shared" si="22"/>
        <v>0</v>
      </c>
      <c r="O145" s="293">
        <f>[11]VD!H145</f>
        <v>0</v>
      </c>
      <c r="P145" s="293">
        <f t="shared" si="23"/>
        <v>0</v>
      </c>
      <c r="Q145" s="293">
        <f>[11]QY!H145</f>
        <v>54</v>
      </c>
      <c r="R145" s="293">
        <f t="shared" si="24"/>
        <v>0</v>
      </c>
      <c r="S145" s="293">
        <f>[11]UB!H145</f>
        <v>0</v>
      </c>
      <c r="T145" s="293">
        <f t="shared" si="25"/>
        <v>0</v>
      </c>
      <c r="U145" s="293">
        <f>[11]CP!H145</f>
        <v>0</v>
      </c>
      <c r="V145" s="293">
        <f t="shared" si="26"/>
        <v>0</v>
      </c>
      <c r="W145" s="293">
        <f>[11]HL!H145</f>
        <v>0</v>
      </c>
      <c r="X145" s="293">
        <f t="shared" si="27"/>
        <v>0</v>
      </c>
      <c r="Y145" s="293">
        <f>[11]DH!H145</f>
        <v>0</v>
      </c>
      <c r="Z145" s="293">
        <f t="shared" si="28"/>
        <v>0</v>
      </c>
      <c r="AA145" s="293">
        <f>[11]MC!H145</f>
        <v>71</v>
      </c>
      <c r="AB145" s="293">
        <f t="shared" si="29"/>
        <v>0</v>
      </c>
      <c r="AC145" s="292"/>
      <c r="AD145" s="292"/>
      <c r="AE145" s="292"/>
      <c r="AF145" s="292"/>
      <c r="AG145" s="292"/>
      <c r="AH145" s="292"/>
      <c r="AI145" s="292"/>
      <c r="AJ145" s="292"/>
      <c r="AK145" s="292"/>
      <c r="AL145" s="292"/>
      <c r="AM145" s="292"/>
    </row>
    <row r="146" spans="1:39" ht="25.5" hidden="1" x14ac:dyDescent="0.2">
      <c r="A146" s="298"/>
      <c r="B146" s="299" t="s">
        <v>264</v>
      </c>
      <c r="C146" s="298" t="s">
        <v>334</v>
      </c>
      <c r="D146" s="298" t="s">
        <v>334</v>
      </c>
      <c r="E146" s="298" t="s">
        <v>12</v>
      </c>
      <c r="F146" s="297"/>
      <c r="G146" s="297" t="s">
        <v>1449</v>
      </c>
      <c r="H146" s="291">
        <f>'[11]Don gia'!R146</f>
        <v>0</v>
      </c>
      <c r="I146" s="290">
        <f t="array" ref="I146">SUM(IF($K$7:$AB$7="Số lượng",K146:AA146,0))</f>
        <v>142</v>
      </c>
      <c r="J146" s="290">
        <f t="shared" si="20"/>
        <v>0</v>
      </c>
      <c r="K146" s="293">
        <f>[11]DT!H146</f>
        <v>0</v>
      </c>
      <c r="L146" s="293">
        <f t="shared" si="21"/>
        <v>0</v>
      </c>
      <c r="M146" s="293">
        <f>[11]HH!H146</f>
        <v>0</v>
      </c>
      <c r="N146" s="293">
        <f t="shared" si="22"/>
        <v>0</v>
      </c>
      <c r="O146" s="293">
        <f>[11]VD!H146</f>
        <v>0</v>
      </c>
      <c r="P146" s="293">
        <f t="shared" si="23"/>
        <v>0</v>
      </c>
      <c r="Q146" s="293">
        <f>[11]QY!H146</f>
        <v>71</v>
      </c>
      <c r="R146" s="293">
        <f t="shared" si="24"/>
        <v>0</v>
      </c>
      <c r="S146" s="293">
        <f>[11]UB!H146</f>
        <v>0</v>
      </c>
      <c r="T146" s="293">
        <f t="shared" si="25"/>
        <v>0</v>
      </c>
      <c r="U146" s="293">
        <f>[11]CP!H146</f>
        <v>0</v>
      </c>
      <c r="V146" s="293">
        <f t="shared" si="26"/>
        <v>0</v>
      </c>
      <c r="W146" s="293">
        <f>[11]HL!H146</f>
        <v>0</v>
      </c>
      <c r="X146" s="293">
        <f t="shared" si="27"/>
        <v>0</v>
      </c>
      <c r="Y146" s="293">
        <f>[11]DH!H146</f>
        <v>0</v>
      </c>
      <c r="Z146" s="293">
        <f t="shared" si="28"/>
        <v>0</v>
      </c>
      <c r="AA146" s="293">
        <f>[11]MC!H146</f>
        <v>71</v>
      </c>
      <c r="AB146" s="293">
        <f t="shared" si="29"/>
        <v>0</v>
      </c>
      <c r="AC146" s="292"/>
      <c r="AD146" s="292"/>
      <c r="AE146" s="292"/>
      <c r="AF146" s="292"/>
      <c r="AG146" s="292"/>
      <c r="AH146" s="292"/>
      <c r="AI146" s="292"/>
      <c r="AJ146" s="292"/>
      <c r="AK146" s="292"/>
      <c r="AL146" s="292"/>
      <c r="AM146" s="292"/>
    </row>
    <row r="147" spans="1:39" ht="12.75" hidden="1" customHeight="1" x14ac:dyDescent="0.2">
      <c r="A147" s="298"/>
      <c r="B147" s="299" t="s">
        <v>1448</v>
      </c>
      <c r="C147" s="298" t="s">
        <v>334</v>
      </c>
      <c r="D147" s="298"/>
      <c r="E147" s="298" t="s">
        <v>19</v>
      </c>
      <c r="F147" s="297">
        <v>1</v>
      </c>
      <c r="G147" s="297"/>
      <c r="H147" s="291">
        <f>'[11]Don gia'!R147</f>
        <v>0</v>
      </c>
      <c r="I147" s="290">
        <f t="array" ref="I147">SUM(IF($K$7:$AB$7="Số lượng",K147:AA147,0))</f>
        <v>9</v>
      </c>
      <c r="J147" s="290">
        <f t="shared" si="20"/>
        <v>0</v>
      </c>
      <c r="K147" s="293">
        <f>[11]DT!H147</f>
        <v>0</v>
      </c>
      <c r="L147" s="293">
        <f t="shared" si="21"/>
        <v>0</v>
      </c>
      <c r="M147" s="293">
        <f>[11]HH!H147</f>
        <v>0</v>
      </c>
      <c r="N147" s="293">
        <f t="shared" si="22"/>
        <v>0</v>
      </c>
      <c r="O147" s="293">
        <f>[11]VD!H147</f>
        <v>1</v>
      </c>
      <c r="P147" s="293">
        <f t="shared" si="23"/>
        <v>0</v>
      </c>
      <c r="Q147" s="293">
        <f>[11]QY!H147</f>
        <v>5</v>
      </c>
      <c r="R147" s="293">
        <f t="shared" si="24"/>
        <v>0</v>
      </c>
      <c r="S147" s="293">
        <f>[11]UB!H147</f>
        <v>0</v>
      </c>
      <c r="T147" s="293">
        <f t="shared" si="25"/>
        <v>0</v>
      </c>
      <c r="U147" s="293">
        <f>[11]CP!H147</f>
        <v>0</v>
      </c>
      <c r="V147" s="293">
        <f t="shared" si="26"/>
        <v>0</v>
      </c>
      <c r="W147" s="293">
        <f>[11]HL!H147</f>
        <v>0</v>
      </c>
      <c r="X147" s="293">
        <f t="shared" si="27"/>
        <v>0</v>
      </c>
      <c r="Y147" s="293">
        <f>[11]DH!H147</f>
        <v>0</v>
      </c>
      <c r="Z147" s="293">
        <f t="shared" si="28"/>
        <v>0</v>
      </c>
      <c r="AA147" s="293">
        <f>[11]MC!H147</f>
        <v>3</v>
      </c>
      <c r="AB147" s="293">
        <f t="shared" si="29"/>
        <v>0</v>
      </c>
      <c r="AC147" s="292"/>
      <c r="AD147" s="292"/>
      <c r="AE147" s="292"/>
      <c r="AF147" s="292"/>
      <c r="AG147" s="292"/>
      <c r="AH147" s="292"/>
      <c r="AI147" s="292"/>
      <c r="AJ147" s="292"/>
      <c r="AK147" s="292"/>
      <c r="AL147" s="292"/>
      <c r="AM147" s="292"/>
    </row>
    <row r="148" spans="1:39" ht="12.75" hidden="1" customHeight="1" x14ac:dyDescent="0.2">
      <c r="A148" s="298"/>
      <c r="B148" s="299" t="s">
        <v>1447</v>
      </c>
      <c r="C148" s="298" t="s">
        <v>334</v>
      </c>
      <c r="D148" s="298" t="s">
        <v>334</v>
      </c>
      <c r="E148" s="298" t="s">
        <v>4</v>
      </c>
      <c r="F148" s="297">
        <v>1</v>
      </c>
      <c r="G148" s="297"/>
      <c r="H148" s="291">
        <f>'[11]Don gia'!R148</f>
        <v>0</v>
      </c>
      <c r="I148" s="290">
        <f t="array" ref="I148">SUM(IF($K$7:$AB$7="Số lượng",K148:AA148,0))</f>
        <v>9</v>
      </c>
      <c r="J148" s="290">
        <f t="shared" si="20"/>
        <v>0</v>
      </c>
      <c r="K148" s="293">
        <f>[11]DT!H148</f>
        <v>0</v>
      </c>
      <c r="L148" s="293">
        <f t="shared" si="21"/>
        <v>0</v>
      </c>
      <c r="M148" s="293">
        <f>[11]HH!H148</f>
        <v>0</v>
      </c>
      <c r="N148" s="293">
        <f t="shared" si="22"/>
        <v>0</v>
      </c>
      <c r="O148" s="293">
        <f>[11]VD!H148</f>
        <v>1</v>
      </c>
      <c r="P148" s="293">
        <f t="shared" si="23"/>
        <v>0</v>
      </c>
      <c r="Q148" s="293">
        <f>[11]QY!H148</f>
        <v>5</v>
      </c>
      <c r="R148" s="293">
        <f t="shared" si="24"/>
        <v>0</v>
      </c>
      <c r="S148" s="293">
        <f>[11]UB!H148</f>
        <v>0</v>
      </c>
      <c r="T148" s="293">
        <f t="shared" si="25"/>
        <v>0</v>
      </c>
      <c r="U148" s="293">
        <f>[11]CP!H148</f>
        <v>0</v>
      </c>
      <c r="V148" s="293">
        <f t="shared" si="26"/>
        <v>0</v>
      </c>
      <c r="W148" s="293">
        <f>[11]HL!H148</f>
        <v>0</v>
      </c>
      <c r="X148" s="293">
        <f t="shared" si="27"/>
        <v>0</v>
      </c>
      <c r="Y148" s="293">
        <f>[11]DH!H148</f>
        <v>0</v>
      </c>
      <c r="Z148" s="293">
        <f t="shared" si="28"/>
        <v>0</v>
      </c>
      <c r="AA148" s="293">
        <f>[11]MC!H148</f>
        <v>3</v>
      </c>
      <c r="AB148" s="293">
        <f t="shared" si="29"/>
        <v>0</v>
      </c>
      <c r="AC148" s="292"/>
      <c r="AD148" s="292"/>
      <c r="AE148" s="292"/>
      <c r="AF148" s="292"/>
      <c r="AG148" s="292"/>
      <c r="AH148" s="292"/>
      <c r="AI148" s="292"/>
      <c r="AJ148" s="292"/>
      <c r="AK148" s="292"/>
      <c r="AL148" s="292"/>
      <c r="AM148" s="292"/>
    </row>
    <row r="149" spans="1:39" ht="12.75" hidden="1" customHeight="1" x14ac:dyDescent="0.2">
      <c r="A149" s="298"/>
      <c r="B149" s="299" t="s">
        <v>1446</v>
      </c>
      <c r="C149" s="298" t="s">
        <v>334</v>
      </c>
      <c r="D149" s="298" t="s">
        <v>334</v>
      </c>
      <c r="E149" s="298" t="s">
        <v>4</v>
      </c>
      <c r="F149" s="297">
        <v>1</v>
      </c>
      <c r="G149" s="297"/>
      <c r="H149" s="291">
        <f>'[11]Don gia'!R149</f>
        <v>0</v>
      </c>
      <c r="I149" s="290">
        <f t="array" ref="I149">SUM(IF($K$7:$AB$7="Số lượng",K149:AA149,0))</f>
        <v>9</v>
      </c>
      <c r="J149" s="290">
        <f t="shared" si="20"/>
        <v>0</v>
      </c>
      <c r="K149" s="293">
        <f>[11]DT!H149</f>
        <v>0</v>
      </c>
      <c r="L149" s="293">
        <f t="shared" si="21"/>
        <v>0</v>
      </c>
      <c r="M149" s="293">
        <f>[11]HH!H149</f>
        <v>0</v>
      </c>
      <c r="N149" s="293">
        <f t="shared" si="22"/>
        <v>0</v>
      </c>
      <c r="O149" s="293">
        <f>[11]VD!H149</f>
        <v>1</v>
      </c>
      <c r="P149" s="293">
        <f t="shared" si="23"/>
        <v>0</v>
      </c>
      <c r="Q149" s="293">
        <f>[11]QY!H149</f>
        <v>4</v>
      </c>
      <c r="R149" s="293">
        <f t="shared" si="24"/>
        <v>0</v>
      </c>
      <c r="S149" s="293">
        <f>[11]UB!H149</f>
        <v>0</v>
      </c>
      <c r="T149" s="293">
        <f t="shared" si="25"/>
        <v>0</v>
      </c>
      <c r="U149" s="293">
        <f>[11]CP!H149</f>
        <v>0</v>
      </c>
      <c r="V149" s="293">
        <f t="shared" si="26"/>
        <v>0</v>
      </c>
      <c r="W149" s="293">
        <f>[11]HL!H149</f>
        <v>1</v>
      </c>
      <c r="X149" s="293">
        <f t="shared" si="27"/>
        <v>0</v>
      </c>
      <c r="Y149" s="293">
        <f>[11]DH!H149</f>
        <v>0</v>
      </c>
      <c r="Z149" s="293">
        <f t="shared" si="28"/>
        <v>0</v>
      </c>
      <c r="AA149" s="293">
        <f>[11]MC!H149</f>
        <v>3</v>
      </c>
      <c r="AB149" s="293">
        <f t="shared" si="29"/>
        <v>0</v>
      </c>
      <c r="AC149" s="292"/>
      <c r="AD149" s="292"/>
      <c r="AE149" s="292"/>
      <c r="AF149" s="292"/>
      <c r="AG149" s="292"/>
      <c r="AH149" s="292"/>
      <c r="AI149" s="292"/>
      <c r="AJ149" s="292"/>
      <c r="AK149" s="292"/>
      <c r="AL149" s="292"/>
      <c r="AM149" s="292"/>
    </row>
    <row r="150" spans="1:39" ht="12.75" hidden="1" customHeight="1" x14ac:dyDescent="0.2">
      <c r="A150" s="298"/>
      <c r="B150" s="299" t="s">
        <v>1445</v>
      </c>
      <c r="C150" s="298" t="s">
        <v>334</v>
      </c>
      <c r="D150" s="298"/>
      <c r="E150" s="298" t="s">
        <v>19</v>
      </c>
      <c r="F150" s="297">
        <v>1</v>
      </c>
      <c r="G150" s="297"/>
      <c r="H150" s="291">
        <f>'[11]Don gia'!R150</f>
        <v>0</v>
      </c>
      <c r="I150" s="290">
        <f t="array" ref="I150">SUM(IF($K$7:$AB$7="Số lượng",K150:AA150,0))</f>
        <v>8</v>
      </c>
      <c r="J150" s="290">
        <f t="shared" si="20"/>
        <v>0</v>
      </c>
      <c r="K150" s="293">
        <f>[11]DT!H150</f>
        <v>0</v>
      </c>
      <c r="L150" s="293">
        <f t="shared" si="21"/>
        <v>0</v>
      </c>
      <c r="M150" s="293">
        <f>[11]HH!H150</f>
        <v>0</v>
      </c>
      <c r="N150" s="293">
        <f t="shared" si="22"/>
        <v>0</v>
      </c>
      <c r="O150" s="293">
        <f>[11]VD!H150</f>
        <v>1</v>
      </c>
      <c r="P150" s="293">
        <f t="shared" si="23"/>
        <v>0</v>
      </c>
      <c r="Q150" s="293">
        <f>[11]QY!H150</f>
        <v>4</v>
      </c>
      <c r="R150" s="293">
        <f t="shared" si="24"/>
        <v>0</v>
      </c>
      <c r="S150" s="293">
        <f>[11]UB!H150</f>
        <v>0</v>
      </c>
      <c r="T150" s="293">
        <f t="shared" si="25"/>
        <v>0</v>
      </c>
      <c r="U150" s="293">
        <f>[11]CP!H150</f>
        <v>0</v>
      </c>
      <c r="V150" s="293">
        <f t="shared" si="26"/>
        <v>0</v>
      </c>
      <c r="W150" s="293">
        <f>[11]HL!H150</f>
        <v>0</v>
      </c>
      <c r="X150" s="293">
        <f t="shared" si="27"/>
        <v>0</v>
      </c>
      <c r="Y150" s="293">
        <f>[11]DH!H150</f>
        <v>0</v>
      </c>
      <c r="Z150" s="293">
        <f t="shared" si="28"/>
        <v>0</v>
      </c>
      <c r="AA150" s="293">
        <f>[11]MC!H150</f>
        <v>3</v>
      </c>
      <c r="AB150" s="293">
        <f t="shared" si="29"/>
        <v>0</v>
      </c>
      <c r="AC150" s="292"/>
      <c r="AD150" s="292"/>
      <c r="AE150" s="292"/>
      <c r="AF150" s="292"/>
      <c r="AG150" s="292"/>
      <c r="AH150" s="292"/>
      <c r="AI150" s="292"/>
      <c r="AJ150" s="292"/>
      <c r="AK150" s="292"/>
      <c r="AL150" s="292"/>
      <c r="AM150" s="292"/>
    </row>
    <row r="151" spans="1:39" ht="12.75" hidden="1" customHeight="1" x14ac:dyDescent="0.2">
      <c r="A151" s="298"/>
      <c r="B151" s="299" t="s">
        <v>1444</v>
      </c>
      <c r="C151" s="298" t="s">
        <v>334</v>
      </c>
      <c r="D151" s="298" t="s">
        <v>334</v>
      </c>
      <c r="E151" s="298" t="s">
        <v>12</v>
      </c>
      <c r="F151" s="297">
        <v>1</v>
      </c>
      <c r="G151" s="297"/>
      <c r="H151" s="291">
        <f>'[11]Don gia'!R151</f>
        <v>0</v>
      </c>
      <c r="I151" s="290">
        <f t="array" ref="I151">SUM(IF($K$7:$AB$7="Số lượng",K151:AA151,0))</f>
        <v>8</v>
      </c>
      <c r="J151" s="290">
        <f t="shared" si="20"/>
        <v>0</v>
      </c>
      <c r="K151" s="293">
        <f>[11]DT!H151</f>
        <v>0</v>
      </c>
      <c r="L151" s="293">
        <f t="shared" si="21"/>
        <v>0</v>
      </c>
      <c r="M151" s="293">
        <f>[11]HH!H151</f>
        <v>0</v>
      </c>
      <c r="N151" s="293">
        <f t="shared" si="22"/>
        <v>0</v>
      </c>
      <c r="O151" s="293">
        <f>[11]VD!H151</f>
        <v>1</v>
      </c>
      <c r="P151" s="293">
        <f t="shared" si="23"/>
        <v>0</v>
      </c>
      <c r="Q151" s="293">
        <f>[11]QY!H151</f>
        <v>4</v>
      </c>
      <c r="R151" s="293">
        <f t="shared" si="24"/>
        <v>0</v>
      </c>
      <c r="S151" s="293">
        <f>[11]UB!H151</f>
        <v>0</v>
      </c>
      <c r="T151" s="293">
        <f t="shared" si="25"/>
        <v>0</v>
      </c>
      <c r="U151" s="293">
        <f>[11]CP!H151</f>
        <v>0</v>
      </c>
      <c r="V151" s="293">
        <f t="shared" si="26"/>
        <v>0</v>
      </c>
      <c r="W151" s="293">
        <f>[11]HL!H151</f>
        <v>0</v>
      </c>
      <c r="X151" s="293">
        <f t="shared" si="27"/>
        <v>0</v>
      </c>
      <c r="Y151" s="293">
        <f>[11]DH!H151</f>
        <v>0</v>
      </c>
      <c r="Z151" s="293">
        <f t="shared" si="28"/>
        <v>0</v>
      </c>
      <c r="AA151" s="293">
        <f>[11]MC!H151</f>
        <v>3</v>
      </c>
      <c r="AB151" s="293">
        <f t="shared" si="29"/>
        <v>0</v>
      </c>
      <c r="AC151" s="292"/>
      <c r="AD151" s="292"/>
      <c r="AE151" s="292"/>
      <c r="AF151" s="292"/>
      <c r="AG151" s="292"/>
      <c r="AH151" s="292"/>
      <c r="AI151" s="292"/>
      <c r="AJ151" s="292"/>
      <c r="AK151" s="292"/>
      <c r="AL151" s="292"/>
      <c r="AM151" s="292"/>
    </row>
    <row r="152" spans="1:39" ht="12.75" hidden="1" customHeight="1" x14ac:dyDescent="0.2">
      <c r="A152" s="298"/>
      <c r="B152" s="299" t="s">
        <v>1443</v>
      </c>
      <c r="C152" s="298" t="s">
        <v>334</v>
      </c>
      <c r="D152" s="298"/>
      <c r="E152" s="298" t="s">
        <v>12</v>
      </c>
      <c r="F152" s="297">
        <v>1</v>
      </c>
      <c r="G152" s="297"/>
      <c r="H152" s="291">
        <f>'[11]Don gia'!R152</f>
        <v>0</v>
      </c>
      <c r="I152" s="290">
        <f t="array" ref="I152">SUM(IF($K$7:$AB$7="Số lượng",K152:AA152,0))</f>
        <v>8</v>
      </c>
      <c r="J152" s="290">
        <f t="shared" si="20"/>
        <v>0</v>
      </c>
      <c r="K152" s="293">
        <f>[11]DT!H152</f>
        <v>0</v>
      </c>
      <c r="L152" s="293">
        <f t="shared" si="21"/>
        <v>0</v>
      </c>
      <c r="M152" s="293">
        <f>[11]HH!H152</f>
        <v>0</v>
      </c>
      <c r="N152" s="293">
        <f t="shared" si="22"/>
        <v>0</v>
      </c>
      <c r="O152" s="293">
        <f>[11]VD!H152</f>
        <v>1</v>
      </c>
      <c r="P152" s="293">
        <f t="shared" si="23"/>
        <v>0</v>
      </c>
      <c r="Q152" s="293">
        <f>[11]QY!H152</f>
        <v>4</v>
      </c>
      <c r="R152" s="293">
        <f t="shared" si="24"/>
        <v>0</v>
      </c>
      <c r="S152" s="293">
        <f>[11]UB!H152</f>
        <v>0</v>
      </c>
      <c r="T152" s="293">
        <f t="shared" si="25"/>
        <v>0</v>
      </c>
      <c r="U152" s="293">
        <f>[11]CP!H152</f>
        <v>0</v>
      </c>
      <c r="V152" s="293">
        <f t="shared" si="26"/>
        <v>0</v>
      </c>
      <c r="W152" s="293">
        <f>[11]HL!H152</f>
        <v>0</v>
      </c>
      <c r="X152" s="293">
        <f t="shared" si="27"/>
        <v>0</v>
      </c>
      <c r="Y152" s="293">
        <f>[11]DH!H152</f>
        <v>0</v>
      </c>
      <c r="Z152" s="293">
        <f t="shared" si="28"/>
        <v>0</v>
      </c>
      <c r="AA152" s="293">
        <f>[11]MC!H152</f>
        <v>3</v>
      </c>
      <c r="AB152" s="293">
        <f t="shared" si="29"/>
        <v>0</v>
      </c>
      <c r="AC152" s="292"/>
      <c r="AD152" s="292"/>
      <c r="AE152" s="292"/>
      <c r="AF152" s="292"/>
      <c r="AG152" s="292"/>
      <c r="AH152" s="292"/>
      <c r="AI152" s="292"/>
      <c r="AJ152" s="292"/>
      <c r="AK152" s="292"/>
      <c r="AL152" s="292"/>
      <c r="AM152" s="292"/>
    </row>
    <row r="153" spans="1:39" ht="12.75" hidden="1" customHeight="1" x14ac:dyDescent="0.2">
      <c r="A153" s="298"/>
      <c r="B153" s="300" t="s">
        <v>227</v>
      </c>
      <c r="C153" s="298"/>
      <c r="D153" s="298"/>
      <c r="E153" s="298"/>
      <c r="F153" s="297"/>
      <c r="G153" s="297"/>
      <c r="H153" s="291">
        <f>'[11]Don gia'!R153</f>
        <v>0</v>
      </c>
      <c r="I153" s="290">
        <f t="array" ref="I153">SUM(IF($K$7:$AB$7="Số lượng",K153:AA153,0))</f>
        <v>0</v>
      </c>
      <c r="J153" s="290">
        <f t="shared" si="20"/>
        <v>0</v>
      </c>
      <c r="K153" s="293">
        <f>[11]DT!H153</f>
        <v>0</v>
      </c>
      <c r="L153" s="293">
        <f t="shared" si="21"/>
        <v>0</v>
      </c>
      <c r="M153" s="293">
        <f>[11]HH!H153</f>
        <v>0</v>
      </c>
      <c r="N153" s="293">
        <f t="shared" si="22"/>
        <v>0</v>
      </c>
      <c r="O153" s="293">
        <f>[11]VD!H153</f>
        <v>0</v>
      </c>
      <c r="P153" s="293">
        <f t="shared" si="23"/>
        <v>0</v>
      </c>
      <c r="Q153" s="293">
        <f>[11]QY!H153</f>
        <v>0</v>
      </c>
      <c r="R153" s="293">
        <f t="shared" si="24"/>
        <v>0</v>
      </c>
      <c r="S153" s="293">
        <f>[11]UB!H153</f>
        <v>0</v>
      </c>
      <c r="T153" s="293">
        <f t="shared" si="25"/>
        <v>0</v>
      </c>
      <c r="U153" s="293">
        <f>[11]CP!H153</f>
        <v>0</v>
      </c>
      <c r="V153" s="293">
        <f t="shared" si="26"/>
        <v>0</v>
      </c>
      <c r="W153" s="293">
        <f>[11]HL!H153</f>
        <v>0</v>
      </c>
      <c r="X153" s="293">
        <f t="shared" si="27"/>
        <v>0</v>
      </c>
      <c r="Y153" s="293">
        <f>[11]DH!H153</f>
        <v>0</v>
      </c>
      <c r="Z153" s="293">
        <f t="shared" si="28"/>
        <v>0</v>
      </c>
      <c r="AA153" s="293">
        <f>[11]MC!H153</f>
        <v>0</v>
      </c>
      <c r="AB153" s="293">
        <f t="shared" si="29"/>
        <v>0</v>
      </c>
      <c r="AC153" s="292"/>
      <c r="AD153" s="292"/>
      <c r="AE153" s="292"/>
      <c r="AF153" s="292"/>
      <c r="AG153" s="292"/>
      <c r="AH153" s="292"/>
      <c r="AI153" s="292"/>
      <c r="AJ153" s="292"/>
      <c r="AK153" s="292"/>
      <c r="AL153" s="292"/>
      <c r="AM153" s="292"/>
    </row>
    <row r="154" spans="1:39" ht="12.75" hidden="1" customHeight="1" x14ac:dyDescent="0.2">
      <c r="A154" s="301" t="s">
        <v>34</v>
      </c>
      <c r="B154" s="302" t="s">
        <v>2</v>
      </c>
      <c r="C154" s="301"/>
      <c r="D154" s="301"/>
      <c r="E154" s="301"/>
      <c r="F154" s="300"/>
      <c r="G154" s="300"/>
      <c r="H154" s="291">
        <f>'[11]Don gia'!R154</f>
        <v>0</v>
      </c>
      <c r="I154" s="290">
        <f t="array" ref="I154">SUM(IF($K$7:$AB$7="Số lượng",K154:AA154,0))</f>
        <v>0</v>
      </c>
      <c r="J154" s="290">
        <f t="shared" si="20"/>
        <v>0</v>
      </c>
      <c r="K154" s="293">
        <f>[11]DT!H154</f>
        <v>0</v>
      </c>
      <c r="L154" s="293">
        <f t="shared" si="21"/>
        <v>0</v>
      </c>
      <c r="M154" s="293">
        <f>[11]HH!H154</f>
        <v>0</v>
      </c>
      <c r="N154" s="293">
        <f t="shared" si="22"/>
        <v>0</v>
      </c>
      <c r="O154" s="293">
        <f>[11]VD!H154</f>
        <v>0</v>
      </c>
      <c r="P154" s="293">
        <f t="shared" si="23"/>
        <v>0</v>
      </c>
      <c r="Q154" s="293">
        <f>[11]QY!H154</f>
        <v>0</v>
      </c>
      <c r="R154" s="293">
        <f t="shared" si="24"/>
        <v>0</v>
      </c>
      <c r="S154" s="293">
        <f>[11]UB!H154</f>
        <v>0</v>
      </c>
      <c r="T154" s="293">
        <f t="shared" si="25"/>
        <v>0</v>
      </c>
      <c r="U154" s="293">
        <f>[11]CP!H154</f>
        <v>0</v>
      </c>
      <c r="V154" s="293">
        <f t="shared" si="26"/>
        <v>0</v>
      </c>
      <c r="W154" s="293">
        <f>[11]HL!H154</f>
        <v>0</v>
      </c>
      <c r="X154" s="293">
        <f t="shared" si="27"/>
        <v>0</v>
      </c>
      <c r="Y154" s="293">
        <f>[11]DH!H154</f>
        <v>0</v>
      </c>
      <c r="Z154" s="293">
        <f t="shared" si="28"/>
        <v>0</v>
      </c>
      <c r="AA154" s="293">
        <f>[11]MC!H154</f>
        <v>0</v>
      </c>
      <c r="AB154" s="293">
        <f t="shared" si="29"/>
        <v>0</v>
      </c>
      <c r="AC154" s="288"/>
      <c r="AD154" s="288"/>
      <c r="AE154" s="288"/>
      <c r="AF154" s="288"/>
      <c r="AG154" s="288"/>
      <c r="AH154" s="288"/>
      <c r="AI154" s="288"/>
      <c r="AJ154" s="288"/>
      <c r="AK154" s="288"/>
      <c r="AL154" s="288"/>
      <c r="AM154" s="288"/>
    </row>
    <row r="155" spans="1:39" ht="12.75" hidden="1" customHeight="1" x14ac:dyDescent="0.2">
      <c r="A155" s="298"/>
      <c r="B155" s="299" t="s">
        <v>1442</v>
      </c>
      <c r="C155" s="298" t="s">
        <v>334</v>
      </c>
      <c r="D155" s="298" t="s">
        <v>334</v>
      </c>
      <c r="E155" s="298" t="s">
        <v>12</v>
      </c>
      <c r="F155" s="297" t="s">
        <v>1440</v>
      </c>
      <c r="G155" s="297"/>
      <c r="H155" s="291">
        <f>'[11]Don gia'!R155</f>
        <v>0</v>
      </c>
      <c r="I155" s="290">
        <f t="array" ref="I155">SUM(IF($K$7:$AB$7="Số lượng",K155:AA155,0))</f>
        <v>200</v>
      </c>
      <c r="J155" s="290">
        <f t="shared" si="20"/>
        <v>0</v>
      </c>
      <c r="K155" s="293">
        <f>[11]DT!H155</f>
        <v>0</v>
      </c>
      <c r="L155" s="293">
        <f t="shared" si="21"/>
        <v>0</v>
      </c>
      <c r="M155" s="293">
        <f>[11]HH!H155</f>
        <v>20</v>
      </c>
      <c r="N155" s="293">
        <f t="shared" si="22"/>
        <v>0</v>
      </c>
      <c r="O155" s="293">
        <f>[11]VD!H155</f>
        <v>0</v>
      </c>
      <c r="P155" s="293">
        <f t="shared" si="23"/>
        <v>0</v>
      </c>
      <c r="Q155" s="293">
        <f>[11]QY!H155</f>
        <v>50</v>
      </c>
      <c r="R155" s="293">
        <f t="shared" si="24"/>
        <v>0</v>
      </c>
      <c r="S155" s="293">
        <f>[11]UB!H155</f>
        <v>0</v>
      </c>
      <c r="T155" s="293">
        <f t="shared" si="25"/>
        <v>0</v>
      </c>
      <c r="U155" s="293">
        <f>[11]CP!H155</f>
        <v>0</v>
      </c>
      <c r="V155" s="293">
        <f t="shared" si="26"/>
        <v>0</v>
      </c>
      <c r="W155" s="293">
        <f>[11]HL!H155</f>
        <v>65</v>
      </c>
      <c r="X155" s="293">
        <f t="shared" si="27"/>
        <v>0</v>
      </c>
      <c r="Y155" s="293">
        <f>[11]DH!H155</f>
        <v>0</v>
      </c>
      <c r="Z155" s="293">
        <f t="shared" si="28"/>
        <v>0</v>
      </c>
      <c r="AA155" s="293">
        <f>[11]MC!H155</f>
        <v>65</v>
      </c>
      <c r="AB155" s="293">
        <f t="shared" si="29"/>
        <v>0</v>
      </c>
      <c r="AC155" s="292"/>
      <c r="AD155" s="292"/>
      <c r="AE155" s="292"/>
      <c r="AF155" s="292"/>
      <c r="AG155" s="292"/>
      <c r="AH155" s="292"/>
      <c r="AI155" s="292"/>
      <c r="AJ155" s="292"/>
      <c r="AK155" s="292"/>
      <c r="AL155" s="292"/>
      <c r="AM155" s="292"/>
    </row>
    <row r="156" spans="1:39" ht="12.75" hidden="1" customHeight="1" x14ac:dyDescent="0.2">
      <c r="A156" s="298"/>
      <c r="B156" s="299" t="s">
        <v>1441</v>
      </c>
      <c r="C156" s="298" t="s">
        <v>334</v>
      </c>
      <c r="D156" s="298" t="s">
        <v>334</v>
      </c>
      <c r="E156" s="298" t="s">
        <v>12</v>
      </c>
      <c r="F156" s="297" t="s">
        <v>1440</v>
      </c>
      <c r="G156" s="297"/>
      <c r="H156" s="291">
        <f>'[11]Don gia'!R156</f>
        <v>0</v>
      </c>
      <c r="I156" s="290">
        <f t="array" ref="I156">SUM(IF($K$7:$AB$7="Số lượng",K156:AA156,0))</f>
        <v>231</v>
      </c>
      <c r="J156" s="290">
        <f t="shared" si="20"/>
        <v>0</v>
      </c>
      <c r="K156" s="293">
        <f>[11]DT!H156</f>
        <v>0</v>
      </c>
      <c r="L156" s="293">
        <f t="shared" si="21"/>
        <v>0</v>
      </c>
      <c r="M156" s="293">
        <f>[11]HH!H156</f>
        <v>20</v>
      </c>
      <c r="N156" s="293">
        <f t="shared" si="22"/>
        <v>0</v>
      </c>
      <c r="O156" s="293">
        <f>[11]VD!H156</f>
        <v>25</v>
      </c>
      <c r="P156" s="293">
        <f t="shared" si="23"/>
        <v>0</v>
      </c>
      <c r="Q156" s="293">
        <f>[11]QY!H156</f>
        <v>52</v>
      </c>
      <c r="R156" s="293">
        <f t="shared" si="24"/>
        <v>0</v>
      </c>
      <c r="S156" s="293">
        <f>[11]UB!H156</f>
        <v>0</v>
      </c>
      <c r="T156" s="293">
        <f t="shared" si="25"/>
        <v>0</v>
      </c>
      <c r="U156" s="293">
        <f>[11]CP!H156</f>
        <v>0</v>
      </c>
      <c r="V156" s="293">
        <f t="shared" si="26"/>
        <v>0</v>
      </c>
      <c r="W156" s="293">
        <f>[11]HL!H156</f>
        <v>65</v>
      </c>
      <c r="X156" s="293">
        <f t="shared" si="27"/>
        <v>0</v>
      </c>
      <c r="Y156" s="293">
        <f>[11]DH!H156</f>
        <v>0</v>
      </c>
      <c r="Z156" s="293">
        <f t="shared" si="28"/>
        <v>0</v>
      </c>
      <c r="AA156" s="293">
        <f>[11]MC!H156</f>
        <v>69</v>
      </c>
      <c r="AB156" s="293">
        <f t="shared" si="29"/>
        <v>0</v>
      </c>
      <c r="AC156" s="292"/>
      <c r="AD156" s="292"/>
      <c r="AE156" s="292"/>
      <c r="AF156" s="292"/>
      <c r="AG156" s="292"/>
      <c r="AH156" s="292"/>
      <c r="AI156" s="292"/>
      <c r="AJ156" s="292"/>
      <c r="AK156" s="292"/>
      <c r="AL156" s="292"/>
      <c r="AM156" s="292"/>
    </row>
    <row r="157" spans="1:39" ht="25.5" hidden="1" customHeight="1" x14ac:dyDescent="0.2">
      <c r="A157" s="298"/>
      <c r="B157" s="299" t="s">
        <v>1439</v>
      </c>
      <c r="C157" s="298" t="s">
        <v>334</v>
      </c>
      <c r="D157" s="298" t="s">
        <v>334</v>
      </c>
      <c r="E157" s="298" t="s">
        <v>12</v>
      </c>
      <c r="F157" s="297"/>
      <c r="G157" s="297" t="s">
        <v>1438</v>
      </c>
      <c r="H157" s="291">
        <f>'[11]Don gia'!R157</f>
        <v>0</v>
      </c>
      <c r="I157" s="290">
        <f t="array" ref="I157">SUM(IF($K$7:$AB$7="Số lượng",K157:AA157,0))</f>
        <v>386</v>
      </c>
      <c r="J157" s="290">
        <f t="shared" si="20"/>
        <v>0</v>
      </c>
      <c r="K157" s="293">
        <f>[11]DT!H157</f>
        <v>0</v>
      </c>
      <c r="L157" s="293">
        <f t="shared" si="21"/>
        <v>0</v>
      </c>
      <c r="M157" s="293">
        <f>[11]HH!H157</f>
        <v>0</v>
      </c>
      <c r="N157" s="293">
        <f t="shared" si="22"/>
        <v>0</v>
      </c>
      <c r="O157" s="293">
        <f>[11]VD!H157</f>
        <v>9</v>
      </c>
      <c r="P157" s="293">
        <f t="shared" si="23"/>
        <v>0</v>
      </c>
      <c r="Q157" s="293">
        <f>[11]QY!H157</f>
        <v>56</v>
      </c>
      <c r="R157" s="293">
        <f t="shared" si="24"/>
        <v>0</v>
      </c>
      <c r="S157" s="293">
        <f>[11]UB!H157</f>
        <v>9</v>
      </c>
      <c r="T157" s="293">
        <f t="shared" si="25"/>
        <v>0</v>
      </c>
      <c r="U157" s="293">
        <f>[11]CP!H157</f>
        <v>0</v>
      </c>
      <c r="V157" s="293">
        <f t="shared" si="26"/>
        <v>0</v>
      </c>
      <c r="W157" s="293">
        <f>[11]HL!H157</f>
        <v>238</v>
      </c>
      <c r="X157" s="293">
        <f t="shared" si="27"/>
        <v>0</v>
      </c>
      <c r="Y157" s="293">
        <f>[11]DH!H157</f>
        <v>38</v>
      </c>
      <c r="Z157" s="293">
        <f t="shared" si="28"/>
        <v>0</v>
      </c>
      <c r="AA157" s="293">
        <f>[11]MC!H157</f>
        <v>36</v>
      </c>
      <c r="AB157" s="293">
        <f t="shared" si="29"/>
        <v>0</v>
      </c>
      <c r="AC157" s="292"/>
      <c r="AD157" s="292"/>
      <c r="AE157" s="292"/>
      <c r="AF157" s="292"/>
      <c r="AG157" s="292"/>
      <c r="AH157" s="292"/>
      <c r="AI157" s="292"/>
      <c r="AJ157" s="292"/>
      <c r="AK157" s="292"/>
      <c r="AL157" s="292"/>
      <c r="AM157" s="292"/>
    </row>
    <row r="158" spans="1:39" ht="12.75" hidden="1" customHeight="1" x14ac:dyDescent="0.2">
      <c r="A158" s="298"/>
      <c r="B158" s="299" t="s">
        <v>1437</v>
      </c>
      <c r="C158" s="298" t="s">
        <v>334</v>
      </c>
      <c r="D158" s="298" t="s">
        <v>334</v>
      </c>
      <c r="E158" s="298" t="s">
        <v>12</v>
      </c>
      <c r="F158" s="297" t="s">
        <v>1422</v>
      </c>
      <c r="G158" s="297"/>
      <c r="H158" s="291">
        <f>'[11]Don gia'!R158</f>
        <v>0</v>
      </c>
      <c r="I158" s="290">
        <f t="array" ref="I158">SUM(IF($K$7:$AB$7="Số lượng",K158:AA158,0))</f>
        <v>121</v>
      </c>
      <c r="J158" s="290">
        <f t="shared" si="20"/>
        <v>0</v>
      </c>
      <c r="K158" s="293">
        <f>[11]DT!H158</f>
        <v>5</v>
      </c>
      <c r="L158" s="293">
        <f t="shared" si="21"/>
        <v>0</v>
      </c>
      <c r="M158" s="293">
        <f>[11]HH!H158</f>
        <v>5</v>
      </c>
      <c r="N158" s="293">
        <f t="shared" si="22"/>
        <v>0</v>
      </c>
      <c r="O158" s="293">
        <f>[11]VD!H158</f>
        <v>5</v>
      </c>
      <c r="P158" s="293">
        <f t="shared" si="23"/>
        <v>0</v>
      </c>
      <c r="Q158" s="293">
        <f>[11]QY!H158</f>
        <v>6</v>
      </c>
      <c r="R158" s="293">
        <f t="shared" si="24"/>
        <v>0</v>
      </c>
      <c r="S158" s="293">
        <f>[11]UB!H158</f>
        <v>45</v>
      </c>
      <c r="T158" s="293">
        <f t="shared" si="25"/>
        <v>0</v>
      </c>
      <c r="U158" s="293">
        <f>[11]CP!H158</f>
        <v>0</v>
      </c>
      <c r="V158" s="293">
        <f t="shared" si="26"/>
        <v>0</v>
      </c>
      <c r="W158" s="293">
        <f>[11]HL!H158</f>
        <v>26</v>
      </c>
      <c r="X158" s="293">
        <f t="shared" si="27"/>
        <v>0</v>
      </c>
      <c r="Y158" s="293">
        <f>[11]DH!H158</f>
        <v>0</v>
      </c>
      <c r="Z158" s="293">
        <f t="shared" si="28"/>
        <v>0</v>
      </c>
      <c r="AA158" s="293">
        <f>[11]MC!H158</f>
        <v>29</v>
      </c>
      <c r="AB158" s="293">
        <f t="shared" si="29"/>
        <v>0</v>
      </c>
      <c r="AC158" s="292"/>
      <c r="AD158" s="292"/>
      <c r="AE158" s="292"/>
      <c r="AF158" s="292"/>
      <c r="AG158" s="292"/>
      <c r="AH158" s="292"/>
      <c r="AI158" s="292"/>
      <c r="AJ158" s="292"/>
      <c r="AK158" s="292"/>
      <c r="AL158" s="292"/>
      <c r="AM158" s="292"/>
    </row>
    <row r="159" spans="1:39" ht="12.75" hidden="1" customHeight="1" x14ac:dyDescent="0.2">
      <c r="A159" s="298"/>
      <c r="B159" s="299" t="s">
        <v>1436</v>
      </c>
      <c r="C159" s="298" t="s">
        <v>334</v>
      </c>
      <c r="D159" s="298" t="s">
        <v>334</v>
      </c>
      <c r="E159" s="298"/>
      <c r="F159" s="297"/>
      <c r="G159" s="297" t="s">
        <v>1434</v>
      </c>
      <c r="H159" s="291">
        <f>'[11]Don gia'!R159</f>
        <v>0</v>
      </c>
      <c r="I159" s="290">
        <f t="array" ref="I159">SUM(IF($K$7:$AB$7="Số lượng",K159:AA159,0))</f>
        <v>18</v>
      </c>
      <c r="J159" s="290">
        <f t="shared" si="20"/>
        <v>0</v>
      </c>
      <c r="K159" s="293">
        <f>[11]DT!H159</f>
        <v>0</v>
      </c>
      <c r="L159" s="293">
        <f t="shared" si="21"/>
        <v>0</v>
      </c>
      <c r="M159" s="293">
        <f>[11]HH!H159</f>
        <v>0</v>
      </c>
      <c r="N159" s="293">
        <f t="shared" si="22"/>
        <v>0</v>
      </c>
      <c r="O159" s="293">
        <f>[11]VD!H159</f>
        <v>1</v>
      </c>
      <c r="P159" s="293">
        <f t="shared" si="23"/>
        <v>0</v>
      </c>
      <c r="Q159" s="293">
        <f>[11]QY!H159</f>
        <v>2</v>
      </c>
      <c r="R159" s="293">
        <f t="shared" si="24"/>
        <v>0</v>
      </c>
      <c r="S159" s="293">
        <f>[11]UB!H159</f>
        <v>4</v>
      </c>
      <c r="T159" s="293">
        <f t="shared" si="25"/>
        <v>0</v>
      </c>
      <c r="U159" s="293">
        <f>[11]CP!H159</f>
        <v>0</v>
      </c>
      <c r="V159" s="293">
        <f t="shared" si="26"/>
        <v>0</v>
      </c>
      <c r="W159" s="293">
        <f>[11]HL!H159</f>
        <v>1</v>
      </c>
      <c r="X159" s="293">
        <f t="shared" si="27"/>
        <v>0</v>
      </c>
      <c r="Y159" s="293">
        <f>[11]DH!H159</f>
        <v>1</v>
      </c>
      <c r="Z159" s="293">
        <f t="shared" si="28"/>
        <v>0</v>
      </c>
      <c r="AA159" s="293">
        <f>[11]MC!H159</f>
        <v>9</v>
      </c>
      <c r="AB159" s="293">
        <f t="shared" si="29"/>
        <v>0</v>
      </c>
      <c r="AC159" s="292"/>
      <c r="AD159" s="292"/>
      <c r="AE159" s="292"/>
      <c r="AF159" s="292"/>
      <c r="AG159" s="292"/>
      <c r="AH159" s="292"/>
      <c r="AI159" s="292"/>
      <c r="AJ159" s="292"/>
      <c r="AK159" s="292"/>
      <c r="AL159" s="292"/>
      <c r="AM159" s="292"/>
    </row>
    <row r="160" spans="1:39" ht="12.75" hidden="1" customHeight="1" x14ac:dyDescent="0.2">
      <c r="A160" s="298"/>
      <c r="B160" s="299" t="s">
        <v>13</v>
      </c>
      <c r="C160" s="298" t="s">
        <v>334</v>
      </c>
      <c r="D160" s="298" t="s">
        <v>334</v>
      </c>
      <c r="E160" s="298" t="s">
        <v>12</v>
      </c>
      <c r="F160" s="297" t="s">
        <v>1435</v>
      </c>
      <c r="G160" s="297" t="s">
        <v>1434</v>
      </c>
      <c r="H160" s="291">
        <f>'[11]Don gia'!R160</f>
        <v>0</v>
      </c>
      <c r="I160" s="290">
        <f t="array" ref="I160">SUM(IF($K$7:$AB$7="Số lượng",K160:AA160,0))</f>
        <v>24</v>
      </c>
      <c r="J160" s="290">
        <f t="shared" si="20"/>
        <v>0</v>
      </c>
      <c r="K160" s="293">
        <f>[11]DT!H160</f>
        <v>0</v>
      </c>
      <c r="L160" s="293">
        <f t="shared" si="21"/>
        <v>0</v>
      </c>
      <c r="M160" s="293">
        <f>[11]HH!H160</f>
        <v>0</v>
      </c>
      <c r="N160" s="293">
        <f t="shared" si="22"/>
        <v>0</v>
      </c>
      <c r="O160" s="293">
        <f>[11]VD!H160</f>
        <v>0</v>
      </c>
      <c r="P160" s="293">
        <f t="shared" si="23"/>
        <v>0</v>
      </c>
      <c r="Q160" s="293">
        <f>[11]QY!H160</f>
        <v>1</v>
      </c>
      <c r="R160" s="293">
        <f t="shared" si="24"/>
        <v>0</v>
      </c>
      <c r="S160" s="293">
        <f>[11]UB!H160</f>
        <v>11</v>
      </c>
      <c r="T160" s="293">
        <f t="shared" si="25"/>
        <v>0</v>
      </c>
      <c r="U160" s="293">
        <f>[11]CP!H160</f>
        <v>0</v>
      </c>
      <c r="V160" s="293">
        <f t="shared" si="26"/>
        <v>0</v>
      </c>
      <c r="W160" s="293">
        <f>[11]HL!H160</f>
        <v>2</v>
      </c>
      <c r="X160" s="293">
        <f t="shared" si="27"/>
        <v>0</v>
      </c>
      <c r="Y160" s="293">
        <f>[11]DH!H160</f>
        <v>0</v>
      </c>
      <c r="Z160" s="293">
        <f t="shared" si="28"/>
        <v>0</v>
      </c>
      <c r="AA160" s="293">
        <f>[11]MC!H160</f>
        <v>10</v>
      </c>
      <c r="AB160" s="293">
        <f t="shared" si="29"/>
        <v>0</v>
      </c>
      <c r="AC160" s="292"/>
      <c r="AD160" s="292"/>
      <c r="AE160" s="292"/>
      <c r="AF160" s="292"/>
      <c r="AG160" s="292"/>
      <c r="AH160" s="292"/>
      <c r="AI160" s="292"/>
      <c r="AJ160" s="292"/>
      <c r="AK160" s="292"/>
      <c r="AL160" s="292"/>
      <c r="AM160" s="292"/>
    </row>
    <row r="161" spans="1:39" ht="12.75" hidden="1" customHeight="1" x14ac:dyDescent="0.2">
      <c r="A161" s="301" t="s">
        <v>38</v>
      </c>
      <c r="B161" s="302" t="s">
        <v>39</v>
      </c>
      <c r="C161" s="301"/>
      <c r="D161" s="301"/>
      <c r="E161" s="301"/>
      <c r="F161" s="300"/>
      <c r="G161" s="300"/>
      <c r="H161" s="291">
        <f>'[11]Don gia'!R161</f>
        <v>0</v>
      </c>
      <c r="I161" s="290">
        <f t="array" ref="I161">SUM(IF($K$7:$AB$7="Số lượng",K161:AA161,0))</f>
        <v>0</v>
      </c>
      <c r="J161" s="290">
        <f t="shared" si="20"/>
        <v>0</v>
      </c>
      <c r="K161" s="293">
        <f>[11]DT!H161</f>
        <v>0</v>
      </c>
      <c r="L161" s="293">
        <f t="shared" si="21"/>
        <v>0</v>
      </c>
      <c r="M161" s="293">
        <f>[11]HH!H161</f>
        <v>0</v>
      </c>
      <c r="N161" s="293">
        <f t="shared" si="22"/>
        <v>0</v>
      </c>
      <c r="O161" s="293">
        <f>[11]VD!H161</f>
        <v>0</v>
      </c>
      <c r="P161" s="293">
        <f t="shared" si="23"/>
        <v>0</v>
      </c>
      <c r="Q161" s="293">
        <f>[11]QY!H161</f>
        <v>0</v>
      </c>
      <c r="R161" s="293">
        <f t="shared" si="24"/>
        <v>0</v>
      </c>
      <c r="S161" s="293">
        <f>[11]UB!H161</f>
        <v>0</v>
      </c>
      <c r="T161" s="293">
        <f t="shared" si="25"/>
        <v>0</v>
      </c>
      <c r="U161" s="293">
        <f>[11]CP!H161</f>
        <v>0</v>
      </c>
      <c r="V161" s="293">
        <f t="shared" si="26"/>
        <v>0</v>
      </c>
      <c r="W161" s="293">
        <f>[11]HL!H161</f>
        <v>0</v>
      </c>
      <c r="X161" s="293">
        <f t="shared" si="27"/>
        <v>0</v>
      </c>
      <c r="Y161" s="293">
        <f>[11]DH!H161</f>
        <v>0</v>
      </c>
      <c r="Z161" s="293">
        <f t="shared" si="28"/>
        <v>0</v>
      </c>
      <c r="AA161" s="293">
        <f>[11]MC!H161</f>
        <v>0</v>
      </c>
      <c r="AB161" s="293">
        <f t="shared" si="29"/>
        <v>0</v>
      </c>
      <c r="AC161" s="288"/>
      <c r="AD161" s="288"/>
      <c r="AE161" s="288"/>
      <c r="AF161" s="288"/>
      <c r="AG161" s="288"/>
      <c r="AH161" s="288"/>
      <c r="AI161" s="288"/>
      <c r="AJ161" s="288"/>
      <c r="AK161" s="288"/>
      <c r="AL161" s="288"/>
      <c r="AM161" s="288"/>
    </row>
    <row r="162" spans="1:39" ht="12.75" hidden="1" customHeight="1" x14ac:dyDescent="0.2">
      <c r="A162" s="301" t="s">
        <v>21</v>
      </c>
      <c r="B162" s="302" t="s">
        <v>1433</v>
      </c>
      <c r="C162" s="301"/>
      <c r="D162" s="301"/>
      <c r="E162" s="301"/>
      <c r="F162" s="300"/>
      <c r="G162" s="300"/>
      <c r="H162" s="291">
        <f>'[11]Don gia'!R162</f>
        <v>0</v>
      </c>
      <c r="I162" s="290">
        <f t="array" ref="I162">SUM(IF($K$7:$AB$7="Số lượng",K162:AA162,0))</f>
        <v>0</v>
      </c>
      <c r="J162" s="290">
        <f t="shared" si="20"/>
        <v>0</v>
      </c>
      <c r="K162" s="293">
        <f>[11]DT!H162</f>
        <v>0</v>
      </c>
      <c r="L162" s="293">
        <f t="shared" si="21"/>
        <v>0</v>
      </c>
      <c r="M162" s="293">
        <f>[11]HH!H162</f>
        <v>0</v>
      </c>
      <c r="N162" s="293">
        <f t="shared" si="22"/>
        <v>0</v>
      </c>
      <c r="O162" s="293">
        <f>[11]VD!H162</f>
        <v>0</v>
      </c>
      <c r="P162" s="293">
        <f t="shared" si="23"/>
        <v>0</v>
      </c>
      <c r="Q162" s="293">
        <f>[11]QY!H162</f>
        <v>0</v>
      </c>
      <c r="R162" s="293">
        <f t="shared" si="24"/>
        <v>0</v>
      </c>
      <c r="S162" s="293">
        <f>[11]UB!H162</f>
        <v>0</v>
      </c>
      <c r="T162" s="293">
        <f t="shared" si="25"/>
        <v>0</v>
      </c>
      <c r="U162" s="293">
        <f>[11]CP!H162</f>
        <v>0</v>
      </c>
      <c r="V162" s="293">
        <f t="shared" si="26"/>
        <v>0</v>
      </c>
      <c r="W162" s="293">
        <f>[11]HL!H162</f>
        <v>0</v>
      </c>
      <c r="X162" s="293">
        <f t="shared" si="27"/>
        <v>0</v>
      </c>
      <c r="Y162" s="293">
        <f>[11]DH!H162</f>
        <v>0</v>
      </c>
      <c r="Z162" s="293">
        <f t="shared" si="28"/>
        <v>0</v>
      </c>
      <c r="AA162" s="293">
        <f>[11]MC!H162</f>
        <v>0</v>
      </c>
      <c r="AB162" s="293">
        <f t="shared" si="29"/>
        <v>0</v>
      </c>
      <c r="AC162" s="288"/>
      <c r="AD162" s="288"/>
      <c r="AE162" s="288"/>
      <c r="AF162" s="288"/>
      <c r="AG162" s="288"/>
      <c r="AH162" s="288"/>
      <c r="AI162" s="288"/>
      <c r="AJ162" s="288"/>
      <c r="AK162" s="288"/>
      <c r="AL162" s="288"/>
      <c r="AM162" s="288"/>
    </row>
    <row r="163" spans="1:39" ht="12.75" hidden="1" customHeight="1" x14ac:dyDescent="0.2">
      <c r="A163" s="301">
        <v>1</v>
      </c>
      <c r="B163" s="302" t="s">
        <v>1425</v>
      </c>
      <c r="C163" s="301"/>
      <c r="D163" s="301"/>
      <c r="E163" s="301"/>
      <c r="F163" s="300"/>
      <c r="G163" s="300"/>
      <c r="H163" s="291">
        <f>'[11]Don gia'!R163</f>
        <v>0</v>
      </c>
      <c r="I163" s="290">
        <f t="array" ref="I163">SUM(IF($K$7:$AB$7="Số lượng",K163:AA163,0))</f>
        <v>0</v>
      </c>
      <c r="J163" s="290">
        <f t="shared" si="20"/>
        <v>0</v>
      </c>
      <c r="K163" s="293">
        <f>[11]DT!H163</f>
        <v>0</v>
      </c>
      <c r="L163" s="293">
        <f t="shared" si="21"/>
        <v>0</v>
      </c>
      <c r="M163" s="293">
        <f>[11]HH!H163</f>
        <v>0</v>
      </c>
      <c r="N163" s="293">
        <f t="shared" si="22"/>
        <v>0</v>
      </c>
      <c r="O163" s="293">
        <f>[11]VD!H163</f>
        <v>0</v>
      </c>
      <c r="P163" s="293">
        <f t="shared" si="23"/>
        <v>0</v>
      </c>
      <c r="Q163" s="293">
        <f>[11]QY!H163</f>
        <v>0</v>
      </c>
      <c r="R163" s="293">
        <f t="shared" si="24"/>
        <v>0</v>
      </c>
      <c r="S163" s="293">
        <f>[11]UB!H163</f>
        <v>0</v>
      </c>
      <c r="T163" s="293">
        <f t="shared" si="25"/>
        <v>0</v>
      </c>
      <c r="U163" s="293">
        <f>[11]CP!H163</f>
        <v>0</v>
      </c>
      <c r="V163" s="293">
        <f t="shared" si="26"/>
        <v>0</v>
      </c>
      <c r="W163" s="293">
        <f>[11]HL!H163</f>
        <v>0</v>
      </c>
      <c r="X163" s="293">
        <f t="shared" si="27"/>
        <v>0</v>
      </c>
      <c r="Y163" s="293">
        <f>[11]DH!H163</f>
        <v>0</v>
      </c>
      <c r="Z163" s="293">
        <f t="shared" si="28"/>
        <v>0</v>
      </c>
      <c r="AA163" s="293">
        <f>[11]MC!H163</f>
        <v>0</v>
      </c>
      <c r="AB163" s="293">
        <f t="shared" si="29"/>
        <v>0</v>
      </c>
      <c r="AC163" s="288"/>
      <c r="AD163" s="288"/>
      <c r="AE163" s="288"/>
      <c r="AF163" s="288"/>
      <c r="AG163" s="288"/>
      <c r="AH163" s="288"/>
      <c r="AI163" s="288"/>
      <c r="AJ163" s="288"/>
      <c r="AK163" s="288"/>
      <c r="AL163" s="288"/>
      <c r="AM163" s="288"/>
    </row>
    <row r="164" spans="1:39" ht="12.75" hidden="1" customHeight="1" x14ac:dyDescent="0.2">
      <c r="A164" s="298"/>
      <c r="B164" s="299" t="s">
        <v>1424</v>
      </c>
      <c r="C164" s="298" t="s">
        <v>334</v>
      </c>
      <c r="D164" s="298"/>
      <c r="E164" s="298" t="s">
        <v>49</v>
      </c>
      <c r="F164" s="297" t="s">
        <v>1371</v>
      </c>
      <c r="G164" s="297" t="s">
        <v>1362</v>
      </c>
      <c r="H164" s="291">
        <f>'[11]Don gia'!R164</f>
        <v>0</v>
      </c>
      <c r="I164" s="290">
        <f t="array" ref="I164">SUM(IF($K$7:$AB$7="Số lượng",K164:AA164,0))</f>
        <v>0</v>
      </c>
      <c r="J164" s="290">
        <f t="shared" si="20"/>
        <v>0</v>
      </c>
      <c r="K164" s="293">
        <f>[11]DT!H164</f>
        <v>0</v>
      </c>
      <c r="L164" s="293">
        <f t="shared" si="21"/>
        <v>0</v>
      </c>
      <c r="M164" s="293">
        <f>[11]HH!H164</f>
        <v>0</v>
      </c>
      <c r="N164" s="293">
        <f t="shared" si="22"/>
        <v>0</v>
      </c>
      <c r="O164" s="293">
        <f>[11]VD!H164</f>
        <v>0</v>
      </c>
      <c r="P164" s="293">
        <f t="shared" si="23"/>
        <v>0</v>
      </c>
      <c r="Q164" s="293">
        <f>[11]QY!H164</f>
        <v>0</v>
      </c>
      <c r="R164" s="293">
        <f t="shared" si="24"/>
        <v>0</v>
      </c>
      <c r="S164" s="293">
        <f>[11]UB!H164</f>
        <v>0</v>
      </c>
      <c r="T164" s="293">
        <f t="shared" si="25"/>
        <v>0</v>
      </c>
      <c r="U164" s="293">
        <f>[11]CP!H164</f>
        <v>0</v>
      </c>
      <c r="V164" s="293">
        <f t="shared" si="26"/>
        <v>0</v>
      </c>
      <c r="W164" s="293">
        <f>[11]HL!H164</f>
        <v>0</v>
      </c>
      <c r="X164" s="293">
        <f t="shared" si="27"/>
        <v>0</v>
      </c>
      <c r="Y164" s="293">
        <f>[11]DH!H164</f>
        <v>0</v>
      </c>
      <c r="Z164" s="293">
        <f t="shared" si="28"/>
        <v>0</v>
      </c>
      <c r="AA164" s="293">
        <f>[11]MC!H164</f>
        <v>0</v>
      </c>
      <c r="AB164" s="293">
        <f t="shared" si="29"/>
        <v>0</v>
      </c>
      <c r="AC164" s="292"/>
      <c r="AD164" s="292"/>
      <c r="AE164" s="292"/>
      <c r="AF164" s="292"/>
      <c r="AG164" s="292"/>
      <c r="AH164" s="292"/>
      <c r="AI164" s="292"/>
      <c r="AJ164" s="292"/>
      <c r="AK164" s="292"/>
      <c r="AL164" s="292"/>
      <c r="AM164" s="292"/>
    </row>
    <row r="165" spans="1:39" ht="12.75" hidden="1" customHeight="1" x14ac:dyDescent="0.2">
      <c r="A165" s="298"/>
      <c r="B165" s="299" t="s">
        <v>1432</v>
      </c>
      <c r="C165" s="298" t="s">
        <v>334</v>
      </c>
      <c r="D165" s="298"/>
      <c r="E165" s="298" t="s">
        <v>49</v>
      </c>
      <c r="F165" s="297" t="s">
        <v>1371</v>
      </c>
      <c r="G165" s="297" t="s">
        <v>1362</v>
      </c>
      <c r="H165" s="291">
        <f>'[11]Don gia'!R165</f>
        <v>0</v>
      </c>
      <c r="I165" s="290">
        <f t="array" ref="I165">SUM(IF($K$7:$AB$7="Số lượng",K165:AA165,0))</f>
        <v>0</v>
      </c>
      <c r="J165" s="290">
        <f t="shared" si="20"/>
        <v>0</v>
      </c>
      <c r="K165" s="293">
        <f>[11]DT!H165</f>
        <v>0</v>
      </c>
      <c r="L165" s="293">
        <f t="shared" si="21"/>
        <v>0</v>
      </c>
      <c r="M165" s="293">
        <f>[11]HH!H165</f>
        <v>0</v>
      </c>
      <c r="N165" s="293">
        <f t="shared" si="22"/>
        <v>0</v>
      </c>
      <c r="O165" s="293">
        <f>[11]VD!H165</f>
        <v>0</v>
      </c>
      <c r="P165" s="293">
        <f t="shared" si="23"/>
        <v>0</v>
      </c>
      <c r="Q165" s="293">
        <f>[11]QY!H165</f>
        <v>0</v>
      </c>
      <c r="R165" s="293">
        <f t="shared" si="24"/>
        <v>0</v>
      </c>
      <c r="S165" s="293">
        <f>[11]UB!H165</f>
        <v>0</v>
      </c>
      <c r="T165" s="293">
        <f t="shared" si="25"/>
        <v>0</v>
      </c>
      <c r="U165" s="293">
        <f>[11]CP!H165</f>
        <v>0</v>
      </c>
      <c r="V165" s="293">
        <f t="shared" si="26"/>
        <v>0</v>
      </c>
      <c r="W165" s="293">
        <f>[11]HL!H165</f>
        <v>0</v>
      </c>
      <c r="X165" s="293">
        <f t="shared" si="27"/>
        <v>0</v>
      </c>
      <c r="Y165" s="293">
        <f>[11]DH!H165</f>
        <v>0</v>
      </c>
      <c r="Z165" s="293">
        <f t="shared" si="28"/>
        <v>0</v>
      </c>
      <c r="AA165" s="293">
        <f>[11]MC!H165</f>
        <v>0</v>
      </c>
      <c r="AB165" s="293">
        <f t="shared" si="29"/>
        <v>0</v>
      </c>
      <c r="AC165" s="292"/>
      <c r="AD165" s="292"/>
      <c r="AE165" s="292"/>
      <c r="AF165" s="292"/>
      <c r="AG165" s="292"/>
      <c r="AH165" s="292"/>
      <c r="AI165" s="292"/>
      <c r="AJ165" s="292"/>
      <c r="AK165" s="292"/>
      <c r="AL165" s="292"/>
      <c r="AM165" s="292"/>
    </row>
    <row r="166" spans="1:39" ht="12.75" hidden="1" customHeight="1" x14ac:dyDescent="0.2">
      <c r="A166" s="301">
        <v>2</v>
      </c>
      <c r="B166" s="302" t="s">
        <v>1431</v>
      </c>
      <c r="C166" s="301"/>
      <c r="D166" s="301"/>
      <c r="E166" s="301"/>
      <c r="F166" s="300"/>
      <c r="G166" s="300"/>
      <c r="H166" s="291">
        <f>'[11]Don gia'!R166</f>
        <v>0</v>
      </c>
      <c r="I166" s="290">
        <f t="array" ref="I166">SUM(IF($K$7:$AB$7="Số lượng",K166:AA166,0))</f>
        <v>0</v>
      </c>
      <c r="J166" s="290">
        <f t="shared" si="20"/>
        <v>0</v>
      </c>
      <c r="K166" s="293">
        <f>[11]DT!H166</f>
        <v>0</v>
      </c>
      <c r="L166" s="293">
        <f t="shared" si="21"/>
        <v>0</v>
      </c>
      <c r="M166" s="293">
        <f>[11]HH!H166</f>
        <v>0</v>
      </c>
      <c r="N166" s="293">
        <f t="shared" si="22"/>
        <v>0</v>
      </c>
      <c r="O166" s="293">
        <f>[11]VD!H166</f>
        <v>0</v>
      </c>
      <c r="P166" s="293">
        <f t="shared" si="23"/>
        <v>0</v>
      </c>
      <c r="Q166" s="293">
        <f>[11]QY!H166</f>
        <v>0</v>
      </c>
      <c r="R166" s="293">
        <f t="shared" si="24"/>
        <v>0</v>
      </c>
      <c r="S166" s="293">
        <f>[11]UB!H166</f>
        <v>0</v>
      </c>
      <c r="T166" s="293">
        <f t="shared" si="25"/>
        <v>0</v>
      </c>
      <c r="U166" s="293">
        <f>[11]CP!H166</f>
        <v>0</v>
      </c>
      <c r="V166" s="293">
        <f t="shared" si="26"/>
        <v>0</v>
      </c>
      <c r="W166" s="293">
        <f>[11]HL!H166</f>
        <v>0</v>
      </c>
      <c r="X166" s="293">
        <f t="shared" si="27"/>
        <v>0</v>
      </c>
      <c r="Y166" s="293">
        <f>[11]DH!H166</f>
        <v>0</v>
      </c>
      <c r="Z166" s="293">
        <f t="shared" si="28"/>
        <v>0</v>
      </c>
      <c r="AA166" s="293">
        <f>[11]MC!H166</f>
        <v>0</v>
      </c>
      <c r="AB166" s="293">
        <f t="shared" si="29"/>
        <v>0</v>
      </c>
      <c r="AC166" s="288"/>
      <c r="AD166" s="288"/>
      <c r="AE166" s="288"/>
      <c r="AF166" s="288"/>
      <c r="AG166" s="288"/>
      <c r="AH166" s="288"/>
      <c r="AI166" s="288"/>
      <c r="AJ166" s="288"/>
      <c r="AK166" s="288"/>
      <c r="AL166" s="288"/>
      <c r="AM166" s="288"/>
    </row>
    <row r="167" spans="1:39" ht="12.75" hidden="1" customHeight="1" x14ac:dyDescent="0.2">
      <c r="A167" s="298"/>
      <c r="B167" s="299" t="s">
        <v>259</v>
      </c>
      <c r="C167" s="298" t="s">
        <v>334</v>
      </c>
      <c r="D167" s="298"/>
      <c r="E167" s="298" t="s">
        <v>49</v>
      </c>
      <c r="F167" s="297" t="s">
        <v>1371</v>
      </c>
      <c r="G167" s="297" t="s">
        <v>1362</v>
      </c>
      <c r="H167" s="291">
        <f>'[11]Don gia'!R167</f>
        <v>0</v>
      </c>
      <c r="I167" s="290">
        <f t="array" ref="I167">SUM(IF($K$7:$AB$7="Số lượng",K167:AA167,0))</f>
        <v>0</v>
      </c>
      <c r="J167" s="290">
        <f t="shared" si="20"/>
        <v>0</v>
      </c>
      <c r="K167" s="293">
        <f>[11]DT!H167</f>
        <v>0</v>
      </c>
      <c r="L167" s="293">
        <f t="shared" si="21"/>
        <v>0</v>
      </c>
      <c r="M167" s="293">
        <f>[11]HH!H167</f>
        <v>0</v>
      </c>
      <c r="N167" s="293">
        <f t="shared" si="22"/>
        <v>0</v>
      </c>
      <c r="O167" s="293">
        <f>[11]VD!H167</f>
        <v>0</v>
      </c>
      <c r="P167" s="293">
        <f t="shared" si="23"/>
        <v>0</v>
      </c>
      <c r="Q167" s="293">
        <f>[11]QY!H167</f>
        <v>0</v>
      </c>
      <c r="R167" s="293">
        <f t="shared" si="24"/>
        <v>0</v>
      </c>
      <c r="S167" s="293">
        <f>[11]UB!H167</f>
        <v>0</v>
      </c>
      <c r="T167" s="293">
        <f t="shared" si="25"/>
        <v>0</v>
      </c>
      <c r="U167" s="293">
        <f>[11]CP!H167</f>
        <v>0</v>
      </c>
      <c r="V167" s="293">
        <f t="shared" si="26"/>
        <v>0</v>
      </c>
      <c r="W167" s="293">
        <f>[11]HL!H167</f>
        <v>0</v>
      </c>
      <c r="X167" s="293">
        <f t="shared" si="27"/>
        <v>0</v>
      </c>
      <c r="Y167" s="293">
        <f>[11]DH!H167</f>
        <v>0</v>
      </c>
      <c r="Z167" s="293">
        <f t="shared" si="28"/>
        <v>0</v>
      </c>
      <c r="AA167" s="293">
        <f>[11]MC!H167</f>
        <v>0</v>
      </c>
      <c r="AB167" s="293">
        <f t="shared" si="29"/>
        <v>0</v>
      </c>
      <c r="AC167" s="292"/>
      <c r="AD167" s="292"/>
      <c r="AE167" s="292"/>
      <c r="AF167" s="292"/>
      <c r="AG167" s="292"/>
      <c r="AH167" s="292"/>
      <c r="AI167" s="292"/>
      <c r="AJ167" s="292"/>
      <c r="AK167" s="292"/>
      <c r="AL167" s="292"/>
      <c r="AM167" s="292"/>
    </row>
    <row r="168" spans="1:39" ht="12.75" hidden="1" customHeight="1" x14ac:dyDescent="0.2">
      <c r="A168" s="298"/>
      <c r="B168" s="299" t="s">
        <v>1430</v>
      </c>
      <c r="C168" s="298" t="s">
        <v>334</v>
      </c>
      <c r="D168" s="298"/>
      <c r="E168" s="298" t="s">
        <v>49</v>
      </c>
      <c r="F168" s="297" t="s">
        <v>1371</v>
      </c>
      <c r="G168" s="297" t="s">
        <v>1362</v>
      </c>
      <c r="H168" s="291">
        <f>'[11]Don gia'!R168</f>
        <v>0</v>
      </c>
      <c r="I168" s="290">
        <f t="array" ref="I168">SUM(IF($K$7:$AB$7="Số lượng",K168:AA168,0))</f>
        <v>0</v>
      </c>
      <c r="J168" s="290">
        <f t="shared" si="20"/>
        <v>0</v>
      </c>
      <c r="K168" s="293">
        <f>[11]DT!H168</f>
        <v>0</v>
      </c>
      <c r="L168" s="293">
        <f t="shared" si="21"/>
        <v>0</v>
      </c>
      <c r="M168" s="293">
        <f>[11]HH!H168</f>
        <v>0</v>
      </c>
      <c r="N168" s="293">
        <f t="shared" si="22"/>
        <v>0</v>
      </c>
      <c r="O168" s="293">
        <f>[11]VD!H168</f>
        <v>0</v>
      </c>
      <c r="P168" s="293">
        <f t="shared" si="23"/>
        <v>0</v>
      </c>
      <c r="Q168" s="293">
        <f>[11]QY!H168</f>
        <v>0</v>
      </c>
      <c r="R168" s="293">
        <f t="shared" si="24"/>
        <v>0</v>
      </c>
      <c r="S168" s="293">
        <f>[11]UB!H168</f>
        <v>0</v>
      </c>
      <c r="T168" s="293">
        <f t="shared" si="25"/>
        <v>0</v>
      </c>
      <c r="U168" s="293">
        <f>[11]CP!H168</f>
        <v>0</v>
      </c>
      <c r="V168" s="293">
        <f t="shared" si="26"/>
        <v>0</v>
      </c>
      <c r="W168" s="293">
        <f>[11]HL!H168</f>
        <v>0</v>
      </c>
      <c r="X168" s="293">
        <f t="shared" si="27"/>
        <v>0</v>
      </c>
      <c r="Y168" s="293">
        <f>[11]DH!H168</f>
        <v>0</v>
      </c>
      <c r="Z168" s="293">
        <f t="shared" si="28"/>
        <v>0</v>
      </c>
      <c r="AA168" s="293">
        <f>[11]MC!H168</f>
        <v>0</v>
      </c>
      <c r="AB168" s="293">
        <f t="shared" si="29"/>
        <v>0</v>
      </c>
      <c r="AC168" s="292"/>
      <c r="AD168" s="292"/>
      <c r="AE168" s="292"/>
      <c r="AF168" s="292"/>
      <c r="AG168" s="292"/>
      <c r="AH168" s="292"/>
      <c r="AI168" s="292"/>
      <c r="AJ168" s="292"/>
      <c r="AK168" s="292"/>
      <c r="AL168" s="292"/>
      <c r="AM168" s="292"/>
    </row>
    <row r="169" spans="1:39" ht="12.75" hidden="1" customHeight="1" x14ac:dyDescent="0.2">
      <c r="A169" s="301">
        <v>3</v>
      </c>
      <c r="B169" s="302" t="s">
        <v>1429</v>
      </c>
      <c r="C169" s="301"/>
      <c r="D169" s="301"/>
      <c r="E169" s="301"/>
      <c r="F169" s="300"/>
      <c r="G169" s="300"/>
      <c r="H169" s="291">
        <f>'[11]Don gia'!R169</f>
        <v>0</v>
      </c>
      <c r="I169" s="290">
        <f t="array" ref="I169">SUM(IF($K$7:$AB$7="Số lượng",K169:AA169,0))</f>
        <v>0</v>
      </c>
      <c r="J169" s="290">
        <f t="shared" si="20"/>
        <v>0</v>
      </c>
      <c r="K169" s="293">
        <f>[11]DT!H169</f>
        <v>0</v>
      </c>
      <c r="L169" s="293">
        <f t="shared" si="21"/>
        <v>0</v>
      </c>
      <c r="M169" s="293">
        <f>[11]HH!H169</f>
        <v>0</v>
      </c>
      <c r="N169" s="293">
        <f t="shared" si="22"/>
        <v>0</v>
      </c>
      <c r="O169" s="293">
        <f>[11]VD!H169</f>
        <v>0</v>
      </c>
      <c r="P169" s="293">
        <f t="shared" si="23"/>
        <v>0</v>
      </c>
      <c r="Q169" s="293">
        <f>[11]QY!H169</f>
        <v>0</v>
      </c>
      <c r="R169" s="293">
        <f t="shared" si="24"/>
        <v>0</v>
      </c>
      <c r="S169" s="293">
        <f>[11]UB!H169</f>
        <v>0</v>
      </c>
      <c r="T169" s="293">
        <f t="shared" si="25"/>
        <v>0</v>
      </c>
      <c r="U169" s="293">
        <f>[11]CP!H169</f>
        <v>0</v>
      </c>
      <c r="V169" s="293">
        <f t="shared" si="26"/>
        <v>0</v>
      </c>
      <c r="W169" s="293">
        <f>[11]HL!H169</f>
        <v>0</v>
      </c>
      <c r="X169" s="293">
        <f t="shared" si="27"/>
        <v>0</v>
      </c>
      <c r="Y169" s="293">
        <f>[11]DH!H169</f>
        <v>0</v>
      </c>
      <c r="Z169" s="293">
        <f t="shared" si="28"/>
        <v>0</v>
      </c>
      <c r="AA169" s="293">
        <f>[11]MC!H169</f>
        <v>0</v>
      </c>
      <c r="AB169" s="293">
        <f t="shared" si="29"/>
        <v>0</v>
      </c>
      <c r="AC169" s="288"/>
      <c r="AD169" s="288"/>
      <c r="AE169" s="288"/>
      <c r="AF169" s="288"/>
      <c r="AG169" s="288"/>
      <c r="AH169" s="288"/>
      <c r="AI169" s="288"/>
      <c r="AJ169" s="288"/>
      <c r="AK169" s="288"/>
      <c r="AL169" s="288"/>
      <c r="AM169" s="288"/>
    </row>
    <row r="170" spans="1:39" ht="12.75" hidden="1" customHeight="1" x14ac:dyDescent="0.2">
      <c r="A170" s="298"/>
      <c r="B170" s="299" t="s">
        <v>1428</v>
      </c>
      <c r="C170" s="298" t="s">
        <v>334</v>
      </c>
      <c r="D170" s="298"/>
      <c r="E170" s="298" t="s">
        <v>49</v>
      </c>
      <c r="F170" s="297" t="s">
        <v>1371</v>
      </c>
      <c r="G170" s="297" t="s">
        <v>1362</v>
      </c>
      <c r="H170" s="291">
        <f>'[11]Don gia'!R170</f>
        <v>0</v>
      </c>
      <c r="I170" s="290">
        <f t="array" ref="I170">SUM(IF($K$7:$AB$7="Số lượng",K170:AA170,0))</f>
        <v>0</v>
      </c>
      <c r="J170" s="290">
        <f t="shared" si="20"/>
        <v>0</v>
      </c>
      <c r="K170" s="293">
        <f>[11]DT!H170</f>
        <v>0</v>
      </c>
      <c r="L170" s="293">
        <f t="shared" si="21"/>
        <v>0</v>
      </c>
      <c r="M170" s="293">
        <f>[11]HH!H170</f>
        <v>0</v>
      </c>
      <c r="N170" s="293">
        <f t="shared" si="22"/>
        <v>0</v>
      </c>
      <c r="O170" s="293">
        <f>[11]VD!H170</f>
        <v>0</v>
      </c>
      <c r="P170" s="293">
        <f t="shared" si="23"/>
        <v>0</v>
      </c>
      <c r="Q170" s="293">
        <f>[11]QY!H170</f>
        <v>0</v>
      </c>
      <c r="R170" s="293">
        <f t="shared" si="24"/>
        <v>0</v>
      </c>
      <c r="S170" s="293">
        <f>[11]UB!H170</f>
        <v>0</v>
      </c>
      <c r="T170" s="293">
        <f t="shared" si="25"/>
        <v>0</v>
      </c>
      <c r="U170" s="293">
        <f>[11]CP!H170</f>
        <v>0</v>
      </c>
      <c r="V170" s="293">
        <f t="shared" si="26"/>
        <v>0</v>
      </c>
      <c r="W170" s="293">
        <f>[11]HL!H170</f>
        <v>0</v>
      </c>
      <c r="X170" s="293">
        <f t="shared" si="27"/>
        <v>0</v>
      </c>
      <c r="Y170" s="293">
        <f>[11]DH!H170</f>
        <v>0</v>
      </c>
      <c r="Z170" s="293">
        <f t="shared" si="28"/>
        <v>0</v>
      </c>
      <c r="AA170" s="293">
        <f>[11]MC!H170</f>
        <v>0</v>
      </c>
      <c r="AB170" s="293">
        <f t="shared" si="29"/>
        <v>0</v>
      </c>
      <c r="AC170" s="292"/>
      <c r="AD170" s="292"/>
      <c r="AE170" s="292"/>
      <c r="AF170" s="292"/>
      <c r="AG170" s="292"/>
      <c r="AH170" s="292"/>
      <c r="AI170" s="292"/>
      <c r="AJ170" s="292"/>
      <c r="AK170" s="292"/>
      <c r="AL170" s="292"/>
      <c r="AM170" s="292"/>
    </row>
    <row r="171" spans="1:39" ht="12.75" hidden="1" customHeight="1" x14ac:dyDescent="0.2">
      <c r="A171" s="301">
        <v>4</v>
      </c>
      <c r="B171" s="302" t="s">
        <v>1427</v>
      </c>
      <c r="C171" s="301"/>
      <c r="D171" s="301"/>
      <c r="E171" s="301"/>
      <c r="F171" s="300"/>
      <c r="G171" s="300"/>
      <c r="H171" s="291">
        <f>'[11]Don gia'!R171</f>
        <v>0</v>
      </c>
      <c r="I171" s="290">
        <f t="array" ref="I171">SUM(IF($K$7:$AB$7="Số lượng",K171:AA171,0))</f>
        <v>0</v>
      </c>
      <c r="J171" s="290">
        <f t="shared" si="20"/>
        <v>0</v>
      </c>
      <c r="K171" s="293">
        <f>[11]DT!H171</f>
        <v>0</v>
      </c>
      <c r="L171" s="293">
        <f t="shared" si="21"/>
        <v>0</v>
      </c>
      <c r="M171" s="293">
        <f>[11]HH!H171</f>
        <v>0</v>
      </c>
      <c r="N171" s="293">
        <f t="shared" si="22"/>
        <v>0</v>
      </c>
      <c r="O171" s="293">
        <f>[11]VD!H171</f>
        <v>0</v>
      </c>
      <c r="P171" s="293">
        <f t="shared" si="23"/>
        <v>0</v>
      </c>
      <c r="Q171" s="293">
        <f>[11]QY!H171</f>
        <v>0</v>
      </c>
      <c r="R171" s="293">
        <f t="shared" si="24"/>
        <v>0</v>
      </c>
      <c r="S171" s="293">
        <f>[11]UB!H171</f>
        <v>0</v>
      </c>
      <c r="T171" s="293">
        <f t="shared" si="25"/>
        <v>0</v>
      </c>
      <c r="U171" s="293">
        <f>[11]CP!H171</f>
        <v>0</v>
      </c>
      <c r="V171" s="293">
        <f t="shared" si="26"/>
        <v>0</v>
      </c>
      <c r="W171" s="293">
        <f>[11]HL!H171</f>
        <v>0</v>
      </c>
      <c r="X171" s="293">
        <f t="shared" si="27"/>
        <v>0</v>
      </c>
      <c r="Y171" s="293">
        <f>[11]DH!H171</f>
        <v>0</v>
      </c>
      <c r="Z171" s="293">
        <f t="shared" si="28"/>
        <v>0</v>
      </c>
      <c r="AA171" s="293">
        <f>[11]MC!H171</f>
        <v>0</v>
      </c>
      <c r="AB171" s="293">
        <f t="shared" si="29"/>
        <v>0</v>
      </c>
      <c r="AC171" s="288"/>
      <c r="AD171" s="288"/>
      <c r="AE171" s="288"/>
      <c r="AF171" s="288"/>
      <c r="AG171" s="288"/>
      <c r="AH171" s="288"/>
      <c r="AI171" s="288"/>
      <c r="AJ171" s="288"/>
      <c r="AK171" s="288"/>
      <c r="AL171" s="288"/>
      <c r="AM171" s="288"/>
    </row>
    <row r="172" spans="1:39" ht="12.75" hidden="1" customHeight="1" x14ac:dyDescent="0.2">
      <c r="A172" s="298"/>
      <c r="B172" s="299" t="s">
        <v>1426</v>
      </c>
      <c r="C172" s="298" t="s">
        <v>334</v>
      </c>
      <c r="D172" s="298"/>
      <c r="E172" s="298" t="s">
        <v>49</v>
      </c>
      <c r="F172" s="297" t="s">
        <v>1371</v>
      </c>
      <c r="G172" s="297" t="s">
        <v>1362</v>
      </c>
      <c r="H172" s="291">
        <f>'[11]Don gia'!R172</f>
        <v>0</v>
      </c>
      <c r="I172" s="290">
        <f t="array" ref="I172">SUM(IF($K$7:$AB$7="Số lượng",K172:AA172,0))</f>
        <v>0</v>
      </c>
      <c r="J172" s="290">
        <f t="shared" si="20"/>
        <v>0</v>
      </c>
      <c r="K172" s="293">
        <f>[11]DT!H172</f>
        <v>0</v>
      </c>
      <c r="L172" s="293">
        <f t="shared" si="21"/>
        <v>0</v>
      </c>
      <c r="M172" s="293">
        <f>[11]HH!H172</f>
        <v>0</v>
      </c>
      <c r="N172" s="293">
        <f t="shared" si="22"/>
        <v>0</v>
      </c>
      <c r="O172" s="293">
        <f>[11]VD!H172</f>
        <v>0</v>
      </c>
      <c r="P172" s="293">
        <f t="shared" si="23"/>
        <v>0</v>
      </c>
      <c r="Q172" s="293">
        <f>[11]QY!H172</f>
        <v>0</v>
      </c>
      <c r="R172" s="293">
        <f t="shared" si="24"/>
        <v>0</v>
      </c>
      <c r="S172" s="293">
        <f>[11]UB!H172</f>
        <v>0</v>
      </c>
      <c r="T172" s="293">
        <f t="shared" si="25"/>
        <v>0</v>
      </c>
      <c r="U172" s="293">
        <f>[11]CP!H172</f>
        <v>0</v>
      </c>
      <c r="V172" s="293">
        <f t="shared" si="26"/>
        <v>0</v>
      </c>
      <c r="W172" s="293">
        <f>[11]HL!H172</f>
        <v>0</v>
      </c>
      <c r="X172" s="293">
        <f t="shared" si="27"/>
        <v>0</v>
      </c>
      <c r="Y172" s="293">
        <f>[11]DH!H172</f>
        <v>0</v>
      </c>
      <c r="Z172" s="293">
        <f t="shared" si="28"/>
        <v>0</v>
      </c>
      <c r="AA172" s="293">
        <f>[11]MC!H172</f>
        <v>0</v>
      </c>
      <c r="AB172" s="293">
        <f t="shared" si="29"/>
        <v>0</v>
      </c>
      <c r="AC172" s="292"/>
      <c r="AD172" s="292"/>
      <c r="AE172" s="292"/>
      <c r="AF172" s="292"/>
      <c r="AG172" s="292"/>
      <c r="AH172" s="292"/>
      <c r="AI172" s="292"/>
      <c r="AJ172" s="292"/>
      <c r="AK172" s="292"/>
      <c r="AL172" s="292"/>
      <c r="AM172" s="292"/>
    </row>
    <row r="173" spans="1:39" ht="12.75" hidden="1" customHeight="1" x14ac:dyDescent="0.2">
      <c r="A173" s="301" t="s">
        <v>43</v>
      </c>
      <c r="B173" s="302" t="s">
        <v>256</v>
      </c>
      <c r="C173" s="301"/>
      <c r="D173" s="301"/>
      <c r="E173" s="301"/>
      <c r="F173" s="300"/>
      <c r="G173" s="300"/>
      <c r="H173" s="291">
        <f>'[11]Don gia'!R173</f>
        <v>0</v>
      </c>
      <c r="I173" s="290">
        <f t="array" ref="I173">SUM(IF($K$7:$AB$7="Số lượng",K173:AA173,0))</f>
        <v>0</v>
      </c>
      <c r="J173" s="290">
        <f t="shared" si="20"/>
        <v>0</v>
      </c>
      <c r="K173" s="293">
        <f>[11]DT!H173</f>
        <v>0</v>
      </c>
      <c r="L173" s="293">
        <f t="shared" si="21"/>
        <v>0</v>
      </c>
      <c r="M173" s="293">
        <f>[11]HH!H173</f>
        <v>0</v>
      </c>
      <c r="N173" s="293">
        <f t="shared" si="22"/>
        <v>0</v>
      </c>
      <c r="O173" s="293">
        <f>[11]VD!H173</f>
        <v>0</v>
      </c>
      <c r="P173" s="293">
        <f t="shared" si="23"/>
        <v>0</v>
      </c>
      <c r="Q173" s="293">
        <f>[11]QY!H173</f>
        <v>0</v>
      </c>
      <c r="R173" s="293">
        <f t="shared" si="24"/>
        <v>0</v>
      </c>
      <c r="S173" s="293">
        <f>[11]UB!H173</f>
        <v>0</v>
      </c>
      <c r="T173" s="293">
        <f t="shared" si="25"/>
        <v>0</v>
      </c>
      <c r="U173" s="293">
        <f>[11]CP!H173</f>
        <v>0</v>
      </c>
      <c r="V173" s="293">
        <f t="shared" si="26"/>
        <v>0</v>
      </c>
      <c r="W173" s="293">
        <f>[11]HL!H173</f>
        <v>0</v>
      </c>
      <c r="X173" s="293">
        <f t="shared" si="27"/>
        <v>0</v>
      </c>
      <c r="Y173" s="293">
        <f>[11]DH!H173</f>
        <v>0</v>
      </c>
      <c r="Z173" s="293">
        <f t="shared" si="28"/>
        <v>0</v>
      </c>
      <c r="AA173" s="293">
        <f>[11]MC!H173</f>
        <v>0</v>
      </c>
      <c r="AB173" s="293">
        <f t="shared" si="29"/>
        <v>0</v>
      </c>
      <c r="AC173" s="288"/>
      <c r="AD173" s="288"/>
      <c r="AE173" s="288"/>
      <c r="AF173" s="288"/>
      <c r="AG173" s="288"/>
      <c r="AH173" s="288"/>
      <c r="AI173" s="288"/>
      <c r="AJ173" s="288"/>
      <c r="AK173" s="288"/>
      <c r="AL173" s="288"/>
      <c r="AM173" s="288"/>
    </row>
    <row r="174" spans="1:39" ht="12.75" hidden="1" customHeight="1" x14ac:dyDescent="0.2">
      <c r="A174" s="301">
        <v>1</v>
      </c>
      <c r="B174" s="302" t="s">
        <v>1425</v>
      </c>
      <c r="C174" s="301"/>
      <c r="D174" s="301"/>
      <c r="E174" s="301"/>
      <c r="F174" s="300"/>
      <c r="G174" s="300"/>
      <c r="H174" s="291">
        <f>'[11]Don gia'!R174</f>
        <v>0</v>
      </c>
      <c r="I174" s="290">
        <f t="array" ref="I174">SUM(IF($K$7:$AB$7="Số lượng",K174:AA174,0))</f>
        <v>0</v>
      </c>
      <c r="J174" s="290">
        <f t="shared" si="20"/>
        <v>0</v>
      </c>
      <c r="K174" s="293">
        <f>[11]DT!H174</f>
        <v>0</v>
      </c>
      <c r="L174" s="293">
        <f t="shared" si="21"/>
        <v>0</v>
      </c>
      <c r="M174" s="293">
        <f>[11]HH!H174</f>
        <v>0</v>
      </c>
      <c r="N174" s="293">
        <f t="shared" si="22"/>
        <v>0</v>
      </c>
      <c r="O174" s="293">
        <f>[11]VD!H174</f>
        <v>0</v>
      </c>
      <c r="P174" s="293">
        <f t="shared" si="23"/>
        <v>0</v>
      </c>
      <c r="Q174" s="293">
        <f>[11]QY!H174</f>
        <v>0</v>
      </c>
      <c r="R174" s="293">
        <f t="shared" si="24"/>
        <v>0</v>
      </c>
      <c r="S174" s="293">
        <f>[11]UB!H174</f>
        <v>0</v>
      </c>
      <c r="T174" s="293">
        <f t="shared" si="25"/>
        <v>0</v>
      </c>
      <c r="U174" s="293">
        <f>[11]CP!H174</f>
        <v>0</v>
      </c>
      <c r="V174" s="293">
        <f t="shared" si="26"/>
        <v>0</v>
      </c>
      <c r="W174" s="293">
        <f>[11]HL!H174</f>
        <v>0</v>
      </c>
      <c r="X174" s="293">
        <f t="shared" si="27"/>
        <v>0</v>
      </c>
      <c r="Y174" s="293">
        <f>[11]DH!H174</f>
        <v>0</v>
      </c>
      <c r="Z174" s="293">
        <f t="shared" si="28"/>
        <v>0</v>
      </c>
      <c r="AA174" s="293">
        <f>[11]MC!H174</f>
        <v>0</v>
      </c>
      <c r="AB174" s="293">
        <f t="shared" si="29"/>
        <v>0</v>
      </c>
      <c r="AC174" s="288"/>
      <c r="AD174" s="288"/>
      <c r="AE174" s="288"/>
      <c r="AF174" s="288"/>
      <c r="AG174" s="288"/>
      <c r="AH174" s="288"/>
      <c r="AI174" s="288"/>
      <c r="AJ174" s="288"/>
      <c r="AK174" s="288"/>
      <c r="AL174" s="288"/>
      <c r="AM174" s="288"/>
    </row>
    <row r="175" spans="1:39" ht="12.75" hidden="1" customHeight="1" x14ac:dyDescent="0.2">
      <c r="A175" s="298"/>
      <c r="B175" s="299" t="s">
        <v>1424</v>
      </c>
      <c r="C175" s="298" t="s">
        <v>334</v>
      </c>
      <c r="D175" s="298" t="s">
        <v>334</v>
      </c>
      <c r="E175" s="298" t="s">
        <v>12</v>
      </c>
      <c r="F175" s="297" t="s">
        <v>1422</v>
      </c>
      <c r="G175" s="297" t="s">
        <v>1362</v>
      </c>
      <c r="H175" s="291">
        <f>'[11]Don gia'!R175</f>
        <v>0</v>
      </c>
      <c r="I175" s="290">
        <f t="array" ref="I175">SUM(IF($K$7:$AB$7="Số lượng",K175:AA175,0))</f>
        <v>0</v>
      </c>
      <c r="J175" s="290">
        <f t="shared" si="20"/>
        <v>0</v>
      </c>
      <c r="K175" s="293">
        <f>[11]DT!H175</f>
        <v>0</v>
      </c>
      <c r="L175" s="293">
        <f t="shared" si="21"/>
        <v>0</v>
      </c>
      <c r="M175" s="293">
        <f>[11]HH!H175</f>
        <v>0</v>
      </c>
      <c r="N175" s="293">
        <f t="shared" si="22"/>
        <v>0</v>
      </c>
      <c r="O175" s="293">
        <f>[11]VD!H175</f>
        <v>0</v>
      </c>
      <c r="P175" s="293">
        <f t="shared" si="23"/>
        <v>0</v>
      </c>
      <c r="Q175" s="293">
        <f>[11]QY!H175</f>
        <v>0</v>
      </c>
      <c r="R175" s="293">
        <f t="shared" si="24"/>
        <v>0</v>
      </c>
      <c r="S175" s="293">
        <f>[11]UB!H175</f>
        <v>0</v>
      </c>
      <c r="T175" s="293">
        <f t="shared" si="25"/>
        <v>0</v>
      </c>
      <c r="U175" s="293">
        <f>[11]CP!H175</f>
        <v>0</v>
      </c>
      <c r="V175" s="293">
        <f t="shared" si="26"/>
        <v>0</v>
      </c>
      <c r="W175" s="293">
        <f>[11]HL!H175</f>
        <v>0</v>
      </c>
      <c r="X175" s="293">
        <f t="shared" si="27"/>
        <v>0</v>
      </c>
      <c r="Y175" s="293">
        <f>[11]DH!H175</f>
        <v>0</v>
      </c>
      <c r="Z175" s="293">
        <f t="shared" si="28"/>
        <v>0</v>
      </c>
      <c r="AA175" s="293">
        <f>[11]MC!H175</f>
        <v>0</v>
      </c>
      <c r="AB175" s="293">
        <f t="shared" si="29"/>
        <v>0</v>
      </c>
      <c r="AC175" s="292"/>
      <c r="AD175" s="292"/>
      <c r="AE175" s="292"/>
      <c r="AF175" s="292"/>
      <c r="AG175" s="292"/>
      <c r="AH175" s="292"/>
      <c r="AI175" s="292"/>
      <c r="AJ175" s="292"/>
      <c r="AK175" s="292"/>
      <c r="AL175" s="292"/>
      <c r="AM175" s="292"/>
    </row>
    <row r="176" spans="1:39" ht="12.75" hidden="1" customHeight="1" x14ac:dyDescent="0.2">
      <c r="A176" s="298"/>
      <c r="B176" s="299" t="s">
        <v>1423</v>
      </c>
      <c r="C176" s="298" t="s">
        <v>334</v>
      </c>
      <c r="D176" s="298" t="s">
        <v>334</v>
      </c>
      <c r="E176" s="298" t="s">
        <v>12</v>
      </c>
      <c r="F176" s="297" t="s">
        <v>1422</v>
      </c>
      <c r="G176" s="297" t="s">
        <v>1362</v>
      </c>
      <c r="H176" s="291">
        <f>'[11]Don gia'!R176</f>
        <v>0</v>
      </c>
      <c r="I176" s="290">
        <f t="array" ref="I176">SUM(IF($K$7:$AB$7="Số lượng",K176:AA176,0))</f>
        <v>0</v>
      </c>
      <c r="J176" s="290">
        <f t="shared" si="20"/>
        <v>0</v>
      </c>
      <c r="K176" s="293">
        <f>[11]DT!H176</f>
        <v>0</v>
      </c>
      <c r="L176" s="293">
        <f t="shared" si="21"/>
        <v>0</v>
      </c>
      <c r="M176" s="293">
        <f>[11]HH!H176</f>
        <v>0</v>
      </c>
      <c r="N176" s="293">
        <f t="shared" si="22"/>
        <v>0</v>
      </c>
      <c r="O176" s="293">
        <f>[11]VD!H176</f>
        <v>0</v>
      </c>
      <c r="P176" s="293">
        <f t="shared" si="23"/>
        <v>0</v>
      </c>
      <c r="Q176" s="293">
        <f>[11]QY!H176</f>
        <v>0</v>
      </c>
      <c r="R176" s="293">
        <f t="shared" si="24"/>
        <v>0</v>
      </c>
      <c r="S176" s="293">
        <f>[11]UB!H176</f>
        <v>0</v>
      </c>
      <c r="T176" s="293">
        <f t="shared" si="25"/>
        <v>0</v>
      </c>
      <c r="U176" s="293">
        <f>[11]CP!H176</f>
        <v>0</v>
      </c>
      <c r="V176" s="293">
        <f t="shared" si="26"/>
        <v>0</v>
      </c>
      <c r="W176" s="293">
        <f>[11]HL!H176</f>
        <v>0</v>
      </c>
      <c r="X176" s="293">
        <f t="shared" si="27"/>
        <v>0</v>
      </c>
      <c r="Y176" s="293">
        <f>[11]DH!H176</f>
        <v>0</v>
      </c>
      <c r="Z176" s="293">
        <f t="shared" si="28"/>
        <v>0</v>
      </c>
      <c r="AA176" s="293">
        <f>[11]MC!H176</f>
        <v>0</v>
      </c>
      <c r="AB176" s="293">
        <f t="shared" si="29"/>
        <v>0</v>
      </c>
      <c r="AC176" s="292"/>
      <c r="AD176" s="292"/>
      <c r="AE176" s="292"/>
      <c r="AF176" s="292"/>
      <c r="AG176" s="292"/>
      <c r="AH176" s="292"/>
      <c r="AI176" s="292"/>
      <c r="AJ176" s="292"/>
      <c r="AK176" s="292"/>
      <c r="AL176" s="292"/>
      <c r="AM176" s="292"/>
    </row>
    <row r="177" spans="1:39" x14ac:dyDescent="0.2">
      <c r="A177" s="298"/>
      <c r="B177" s="300" t="s">
        <v>269</v>
      </c>
      <c r="C177" s="298"/>
      <c r="D177" s="298"/>
      <c r="E177" s="298"/>
      <c r="F177" s="297"/>
      <c r="G177" s="297"/>
      <c r="H177" s="291">
        <f>'[11]Don gia'!R177</f>
        <v>0</v>
      </c>
      <c r="I177" s="290">
        <f t="array" ref="I177">SUM(IF($K$7:$AB$7="Số lượng",K177:AA177,0))</f>
        <v>0</v>
      </c>
      <c r="J177" s="290">
        <f t="shared" si="20"/>
        <v>0</v>
      </c>
      <c r="K177" s="293">
        <f>[11]DT!H177</f>
        <v>0</v>
      </c>
      <c r="L177" s="293">
        <f t="shared" si="21"/>
        <v>0</v>
      </c>
      <c r="M177" s="293">
        <f>[11]HH!H177</f>
        <v>0</v>
      </c>
      <c r="N177" s="293">
        <f t="shared" si="22"/>
        <v>0</v>
      </c>
      <c r="O177" s="293">
        <f>[11]VD!H177</f>
        <v>0</v>
      </c>
      <c r="P177" s="293">
        <f t="shared" si="23"/>
        <v>0</v>
      </c>
      <c r="Q177" s="293">
        <f>[11]QY!H177</f>
        <v>0</v>
      </c>
      <c r="R177" s="293">
        <f t="shared" si="24"/>
        <v>0</v>
      </c>
      <c r="S177" s="293">
        <f>[11]UB!H177</f>
        <v>0</v>
      </c>
      <c r="T177" s="293">
        <f t="shared" si="25"/>
        <v>0</v>
      </c>
      <c r="U177" s="293">
        <f>[11]CP!H177</f>
        <v>0</v>
      </c>
      <c r="V177" s="293">
        <f t="shared" si="26"/>
        <v>0</v>
      </c>
      <c r="W177" s="293">
        <f>[11]HL!H177</f>
        <v>0</v>
      </c>
      <c r="X177" s="293">
        <f t="shared" si="27"/>
        <v>0</v>
      </c>
      <c r="Y177" s="293">
        <f>[11]DH!H177</f>
        <v>0</v>
      </c>
      <c r="Z177" s="293">
        <f t="shared" si="28"/>
        <v>0</v>
      </c>
      <c r="AA177" s="293">
        <f>[11]MC!H177</f>
        <v>0</v>
      </c>
      <c r="AB177" s="293">
        <f t="shared" si="29"/>
        <v>0</v>
      </c>
      <c r="AC177" s="292"/>
      <c r="AD177" s="292"/>
      <c r="AE177" s="292"/>
      <c r="AF177" s="292"/>
      <c r="AG177" s="292"/>
      <c r="AH177" s="292"/>
      <c r="AI177" s="292"/>
      <c r="AJ177" s="292"/>
      <c r="AK177" s="292"/>
      <c r="AL177" s="292"/>
      <c r="AM177" s="292"/>
    </row>
    <row r="178" spans="1:39" x14ac:dyDescent="0.2">
      <c r="A178" s="301" t="s">
        <v>21</v>
      </c>
      <c r="B178" s="302" t="s">
        <v>2</v>
      </c>
      <c r="C178" s="301"/>
      <c r="D178" s="301"/>
      <c r="E178" s="301"/>
      <c r="F178" s="300"/>
      <c r="G178" s="300"/>
      <c r="H178" s="291">
        <f>'[11]Don gia'!R178</f>
        <v>0</v>
      </c>
      <c r="I178" s="290">
        <f t="array" ref="I178">SUM(IF($K$7:$AB$7="Số lượng",K178:AA178,0))</f>
        <v>0</v>
      </c>
      <c r="J178" s="290">
        <f t="shared" si="20"/>
        <v>0</v>
      </c>
      <c r="K178" s="293">
        <f>[11]DT!H178</f>
        <v>0</v>
      </c>
      <c r="L178" s="293">
        <f t="shared" si="21"/>
        <v>0</v>
      </c>
      <c r="M178" s="293">
        <f>[11]HH!H178</f>
        <v>0</v>
      </c>
      <c r="N178" s="293">
        <f t="shared" si="22"/>
        <v>0</v>
      </c>
      <c r="O178" s="293">
        <f>[11]VD!H178</f>
        <v>0</v>
      </c>
      <c r="P178" s="293">
        <f t="shared" si="23"/>
        <v>0</v>
      </c>
      <c r="Q178" s="293">
        <f>[11]QY!H178</f>
        <v>0</v>
      </c>
      <c r="R178" s="293">
        <f t="shared" si="24"/>
        <v>0</v>
      </c>
      <c r="S178" s="293">
        <f>[11]UB!H178</f>
        <v>0</v>
      </c>
      <c r="T178" s="293">
        <f t="shared" si="25"/>
        <v>0</v>
      </c>
      <c r="U178" s="293">
        <f>[11]CP!H178</f>
        <v>0</v>
      </c>
      <c r="V178" s="293">
        <f t="shared" si="26"/>
        <v>0</v>
      </c>
      <c r="W178" s="293">
        <f>[11]HL!H178</f>
        <v>0</v>
      </c>
      <c r="X178" s="293">
        <f t="shared" si="27"/>
        <v>0</v>
      </c>
      <c r="Y178" s="293">
        <f>[11]DH!H178</f>
        <v>0</v>
      </c>
      <c r="Z178" s="293">
        <f t="shared" si="28"/>
        <v>0</v>
      </c>
      <c r="AA178" s="293">
        <f>[11]MC!H178</f>
        <v>0</v>
      </c>
      <c r="AB178" s="293">
        <f t="shared" si="29"/>
        <v>0</v>
      </c>
      <c r="AC178" s="288"/>
      <c r="AD178" s="288"/>
      <c r="AE178" s="288"/>
      <c r="AF178" s="288"/>
      <c r="AG178" s="288"/>
      <c r="AH178" s="288"/>
      <c r="AI178" s="288"/>
      <c r="AJ178" s="288"/>
      <c r="AK178" s="288"/>
      <c r="AL178" s="288"/>
      <c r="AM178" s="288"/>
    </row>
    <row r="179" spans="1:39" x14ac:dyDescent="0.2">
      <c r="A179" s="298"/>
      <c r="B179" s="299" t="s">
        <v>135</v>
      </c>
      <c r="C179" s="298" t="s">
        <v>334</v>
      </c>
      <c r="D179" s="298"/>
      <c r="E179" s="298" t="s">
        <v>4</v>
      </c>
      <c r="F179" s="297" t="s">
        <v>1371</v>
      </c>
      <c r="G179" s="297"/>
      <c r="H179" s="291">
        <f>'[11]Don gia'!R179</f>
        <v>451775</v>
      </c>
      <c r="I179" s="290">
        <f t="array" ref="I179">SUM(IF($K$7:$AB$7="Số lượng",K179:AA179,0))</f>
        <v>67</v>
      </c>
      <c r="J179" s="290">
        <f t="shared" si="20"/>
        <v>30268925</v>
      </c>
      <c r="K179" s="293">
        <f>[11]DT!H179</f>
        <v>1</v>
      </c>
      <c r="L179" s="293">
        <f t="shared" si="21"/>
        <v>451775</v>
      </c>
      <c r="M179" s="293">
        <f>[11]HH!H179</f>
        <v>1</v>
      </c>
      <c r="N179" s="293">
        <f t="shared" si="22"/>
        <v>451775</v>
      </c>
      <c r="O179" s="293">
        <f>[11]VD!H179</f>
        <v>0</v>
      </c>
      <c r="P179" s="293">
        <f t="shared" si="23"/>
        <v>0</v>
      </c>
      <c r="Q179" s="293">
        <f>[11]QY!H179</f>
        <v>0</v>
      </c>
      <c r="R179" s="293">
        <f t="shared" si="24"/>
        <v>0</v>
      </c>
      <c r="S179" s="293">
        <f>[11]UB!H179</f>
        <v>6</v>
      </c>
      <c r="T179" s="293">
        <f t="shared" si="25"/>
        <v>2710650</v>
      </c>
      <c r="U179" s="293">
        <f>[11]CP!H179</f>
        <v>20</v>
      </c>
      <c r="V179" s="293">
        <f t="shared" si="26"/>
        <v>9035500</v>
      </c>
      <c r="W179" s="293">
        <f>[11]HL!H179</f>
        <v>18</v>
      </c>
      <c r="X179" s="293">
        <f t="shared" si="27"/>
        <v>8131950</v>
      </c>
      <c r="Y179" s="293">
        <f>[11]DH!H179</f>
        <v>2</v>
      </c>
      <c r="Z179" s="293">
        <f t="shared" si="28"/>
        <v>903550</v>
      </c>
      <c r="AA179" s="293">
        <f>[11]MC!H179</f>
        <v>19</v>
      </c>
      <c r="AB179" s="293">
        <f t="shared" si="29"/>
        <v>8583725</v>
      </c>
      <c r="AC179" s="292"/>
      <c r="AD179" s="292"/>
      <c r="AE179" s="292"/>
      <c r="AF179" s="292"/>
      <c r="AG179" s="292"/>
      <c r="AH179" s="292"/>
      <c r="AI179" s="292"/>
      <c r="AJ179" s="292"/>
      <c r="AK179" s="292"/>
      <c r="AL179" s="292"/>
      <c r="AM179" s="292"/>
    </row>
    <row r="180" spans="1:39" x14ac:dyDescent="0.2">
      <c r="A180" s="298"/>
      <c r="B180" s="299" t="s">
        <v>270</v>
      </c>
      <c r="C180" s="298" t="s">
        <v>334</v>
      </c>
      <c r="D180" s="298"/>
      <c r="E180" s="298" t="s">
        <v>4</v>
      </c>
      <c r="F180" s="297" t="s">
        <v>1389</v>
      </c>
      <c r="G180" s="297"/>
      <c r="H180" s="291">
        <f>'[11]Don gia'!R180</f>
        <v>7088</v>
      </c>
      <c r="I180" s="290">
        <f t="array" ref="I180">SUM(IF($K$7:$AB$7="Số lượng",K180:AA180,0))</f>
        <v>272</v>
      </c>
      <c r="J180" s="290">
        <f t="shared" si="20"/>
        <v>1927936</v>
      </c>
      <c r="K180" s="293">
        <f>[11]DT!H180</f>
        <v>4</v>
      </c>
      <c r="L180" s="293">
        <f t="shared" si="21"/>
        <v>28352</v>
      </c>
      <c r="M180" s="293">
        <f>[11]HH!H180</f>
        <v>4</v>
      </c>
      <c r="N180" s="293">
        <f t="shared" si="22"/>
        <v>28352</v>
      </c>
      <c r="O180" s="293">
        <f>[11]VD!H180</f>
        <v>14</v>
      </c>
      <c r="P180" s="293">
        <f t="shared" si="23"/>
        <v>99232</v>
      </c>
      <c r="Q180" s="293">
        <f>[11]QY!H180</f>
        <v>13</v>
      </c>
      <c r="R180" s="293">
        <f t="shared" si="24"/>
        <v>92144</v>
      </c>
      <c r="S180" s="293">
        <f>[11]UB!H180</f>
        <v>13</v>
      </c>
      <c r="T180" s="293">
        <f t="shared" si="25"/>
        <v>92144</v>
      </c>
      <c r="U180" s="293">
        <f>[11]CP!H180</f>
        <v>71</v>
      </c>
      <c r="V180" s="293">
        <f t="shared" si="26"/>
        <v>503248</v>
      </c>
      <c r="W180" s="293">
        <f>[11]HL!H180</f>
        <v>77</v>
      </c>
      <c r="X180" s="293">
        <f t="shared" si="27"/>
        <v>545776</v>
      </c>
      <c r="Y180" s="293">
        <f>[11]DH!H180</f>
        <v>6</v>
      </c>
      <c r="Z180" s="293">
        <f t="shared" si="28"/>
        <v>42528</v>
      </c>
      <c r="AA180" s="293">
        <f>[11]MC!H180</f>
        <v>70</v>
      </c>
      <c r="AB180" s="293">
        <f t="shared" si="29"/>
        <v>496160</v>
      </c>
      <c r="AC180" s="292"/>
      <c r="AD180" s="292"/>
      <c r="AE180" s="292"/>
      <c r="AF180" s="292"/>
      <c r="AG180" s="292"/>
      <c r="AH180" s="292"/>
      <c r="AI180" s="292"/>
      <c r="AJ180" s="292"/>
      <c r="AK180" s="292"/>
      <c r="AL180" s="292"/>
      <c r="AM180" s="292"/>
    </row>
    <row r="181" spans="1:39" x14ac:dyDescent="0.2">
      <c r="A181" s="298"/>
      <c r="B181" s="299" t="s">
        <v>271</v>
      </c>
      <c r="C181" s="298" t="s">
        <v>334</v>
      </c>
      <c r="D181" s="298" t="s">
        <v>334</v>
      </c>
      <c r="E181" s="298" t="s">
        <v>4</v>
      </c>
      <c r="F181" s="297" t="s">
        <v>1371</v>
      </c>
      <c r="G181" s="297"/>
      <c r="H181" s="291">
        <f>'[11]Don gia'!R181</f>
        <v>104898</v>
      </c>
      <c r="I181" s="290">
        <f t="array" ref="I181">SUM(IF($K$7:$AB$7="Số lượng",K181:AA181,0))</f>
        <v>80</v>
      </c>
      <c r="J181" s="290">
        <f t="shared" si="20"/>
        <v>8391840</v>
      </c>
      <c r="K181" s="293">
        <f>[11]DT!H181</f>
        <v>2</v>
      </c>
      <c r="L181" s="293">
        <f t="shared" si="21"/>
        <v>209796</v>
      </c>
      <c r="M181" s="293">
        <f>[11]HH!H181</f>
        <v>9</v>
      </c>
      <c r="N181" s="293">
        <f t="shared" si="22"/>
        <v>944082</v>
      </c>
      <c r="O181" s="293">
        <f>[11]VD!H181</f>
        <v>0</v>
      </c>
      <c r="P181" s="293">
        <f t="shared" si="23"/>
        <v>0</v>
      </c>
      <c r="Q181" s="293">
        <f>[11]QY!H181</f>
        <v>2</v>
      </c>
      <c r="R181" s="293">
        <f t="shared" si="24"/>
        <v>209796</v>
      </c>
      <c r="S181" s="293">
        <f>[11]UB!H181</f>
        <v>6</v>
      </c>
      <c r="T181" s="293">
        <f t="shared" si="25"/>
        <v>629388</v>
      </c>
      <c r="U181" s="293">
        <f>[11]CP!H181</f>
        <v>25</v>
      </c>
      <c r="V181" s="293">
        <f t="shared" si="26"/>
        <v>2622450</v>
      </c>
      <c r="W181" s="293">
        <f>[11]HL!H181</f>
        <v>24</v>
      </c>
      <c r="X181" s="293">
        <f t="shared" si="27"/>
        <v>2517552</v>
      </c>
      <c r="Y181" s="293">
        <f>[11]DH!H181</f>
        <v>2</v>
      </c>
      <c r="Z181" s="293">
        <f t="shared" si="28"/>
        <v>209796</v>
      </c>
      <c r="AA181" s="293">
        <f>[11]MC!H181</f>
        <v>10</v>
      </c>
      <c r="AB181" s="293">
        <f t="shared" si="29"/>
        <v>1048980</v>
      </c>
      <c r="AC181" s="292"/>
      <c r="AD181" s="292"/>
      <c r="AE181" s="292"/>
      <c r="AF181" s="292"/>
      <c r="AG181" s="292"/>
      <c r="AH181" s="292"/>
      <c r="AI181" s="292"/>
      <c r="AJ181" s="292"/>
      <c r="AK181" s="292"/>
      <c r="AL181" s="292"/>
      <c r="AM181" s="292"/>
    </row>
    <row r="182" spans="1:39" x14ac:dyDescent="0.2">
      <c r="A182" s="298"/>
      <c r="B182" s="299" t="s">
        <v>272</v>
      </c>
      <c r="C182" s="298" t="s">
        <v>334</v>
      </c>
      <c r="D182" s="298" t="s">
        <v>334</v>
      </c>
      <c r="E182" s="298" t="s">
        <v>4</v>
      </c>
      <c r="F182" s="297" t="s">
        <v>1421</v>
      </c>
      <c r="G182" s="297"/>
      <c r="H182" s="291">
        <f>'[11]Don gia'!R182</f>
        <v>67400</v>
      </c>
      <c r="I182" s="290">
        <f t="array" ref="I182">SUM(IF($K$7:$AB$7="Số lượng",K182:AA182,0))</f>
        <v>575</v>
      </c>
      <c r="J182" s="290">
        <f t="shared" si="20"/>
        <v>38755000</v>
      </c>
      <c r="K182" s="293">
        <f>[11]DT!H182</f>
        <v>7</v>
      </c>
      <c r="L182" s="293">
        <f t="shared" si="21"/>
        <v>471800</v>
      </c>
      <c r="M182" s="293">
        <f>[11]HH!H182</f>
        <v>44</v>
      </c>
      <c r="N182" s="293">
        <f t="shared" si="22"/>
        <v>2965600</v>
      </c>
      <c r="O182" s="293">
        <f>[11]VD!H182</f>
        <v>25</v>
      </c>
      <c r="P182" s="293">
        <f t="shared" si="23"/>
        <v>1685000</v>
      </c>
      <c r="Q182" s="293">
        <f>[11]QY!H182</f>
        <v>52</v>
      </c>
      <c r="R182" s="293">
        <f t="shared" si="24"/>
        <v>3504800</v>
      </c>
      <c r="S182" s="293">
        <f>[11]UB!H182</f>
        <v>60</v>
      </c>
      <c r="T182" s="293">
        <f t="shared" si="25"/>
        <v>4044000</v>
      </c>
      <c r="U182" s="293">
        <f>[11]CP!H182</f>
        <v>145</v>
      </c>
      <c r="V182" s="293">
        <f t="shared" si="26"/>
        <v>9773000</v>
      </c>
      <c r="W182" s="293">
        <f>[11]HL!H182</f>
        <v>174</v>
      </c>
      <c r="X182" s="293">
        <f t="shared" si="27"/>
        <v>11727600</v>
      </c>
      <c r="Y182" s="293">
        <f>[11]DH!H182</f>
        <v>8</v>
      </c>
      <c r="Z182" s="293">
        <f t="shared" si="28"/>
        <v>539200</v>
      </c>
      <c r="AA182" s="293">
        <f>[11]MC!H182</f>
        <v>60</v>
      </c>
      <c r="AB182" s="293">
        <f t="shared" si="29"/>
        <v>4044000</v>
      </c>
      <c r="AC182" s="292"/>
      <c r="AD182" s="292"/>
      <c r="AE182" s="292"/>
      <c r="AF182" s="292"/>
      <c r="AG182" s="292"/>
      <c r="AH182" s="292"/>
      <c r="AI182" s="292"/>
      <c r="AJ182" s="292"/>
      <c r="AK182" s="292"/>
      <c r="AL182" s="292"/>
      <c r="AM182" s="292"/>
    </row>
    <row r="183" spans="1:39" x14ac:dyDescent="0.2">
      <c r="A183" s="298"/>
      <c r="B183" s="299" t="s">
        <v>273</v>
      </c>
      <c r="C183" s="298" t="s">
        <v>334</v>
      </c>
      <c r="D183" s="298" t="s">
        <v>334</v>
      </c>
      <c r="E183" s="298" t="s">
        <v>12</v>
      </c>
      <c r="F183" s="297" t="s">
        <v>1371</v>
      </c>
      <c r="G183" s="297"/>
      <c r="H183" s="291">
        <f>'[11]Don gia'!R183</f>
        <v>67400</v>
      </c>
      <c r="I183" s="290">
        <f t="array" ref="I183">SUM(IF($K$7:$AB$7="Số lượng",K183:AA183,0))</f>
        <v>150</v>
      </c>
      <c r="J183" s="290">
        <f t="shared" si="20"/>
        <v>10110000</v>
      </c>
      <c r="K183" s="293">
        <f>[11]DT!H183</f>
        <v>2</v>
      </c>
      <c r="L183" s="293">
        <f t="shared" si="21"/>
        <v>134800</v>
      </c>
      <c r="M183" s="293">
        <f>[11]HH!H183</f>
        <v>16</v>
      </c>
      <c r="N183" s="293">
        <f t="shared" si="22"/>
        <v>1078400</v>
      </c>
      <c r="O183" s="293">
        <f>[11]VD!H183</f>
        <v>6</v>
      </c>
      <c r="P183" s="293">
        <f t="shared" si="23"/>
        <v>404400</v>
      </c>
      <c r="Q183" s="293">
        <f>[11]QY!H183</f>
        <v>14</v>
      </c>
      <c r="R183" s="293">
        <f t="shared" si="24"/>
        <v>943600</v>
      </c>
      <c r="S183" s="293">
        <f>[11]UB!H183</f>
        <v>20</v>
      </c>
      <c r="T183" s="293">
        <f t="shared" si="25"/>
        <v>1348000</v>
      </c>
      <c r="U183" s="293">
        <f>[11]CP!H183</f>
        <v>40</v>
      </c>
      <c r="V183" s="293">
        <f t="shared" si="26"/>
        <v>2696000</v>
      </c>
      <c r="W183" s="293">
        <f>[11]HL!H183</f>
        <v>36</v>
      </c>
      <c r="X183" s="293">
        <f t="shared" si="27"/>
        <v>2426400</v>
      </c>
      <c r="Y183" s="293">
        <f>[11]DH!H183</f>
        <v>2</v>
      </c>
      <c r="Z183" s="293">
        <f t="shared" si="28"/>
        <v>134800</v>
      </c>
      <c r="AA183" s="293">
        <f>[11]MC!H183</f>
        <v>14</v>
      </c>
      <c r="AB183" s="293">
        <f t="shared" si="29"/>
        <v>943600</v>
      </c>
      <c r="AC183" s="292"/>
      <c r="AD183" s="292"/>
      <c r="AE183" s="292"/>
      <c r="AF183" s="292"/>
      <c r="AG183" s="292"/>
      <c r="AH183" s="292"/>
      <c r="AI183" s="292"/>
      <c r="AJ183" s="292"/>
      <c r="AK183" s="292"/>
      <c r="AL183" s="292"/>
      <c r="AM183" s="292"/>
    </row>
    <row r="184" spans="1:39" x14ac:dyDescent="0.2">
      <c r="A184" s="298"/>
      <c r="B184" s="299" t="s">
        <v>274</v>
      </c>
      <c r="C184" s="298" t="s">
        <v>334</v>
      </c>
      <c r="D184" s="298" t="s">
        <v>334</v>
      </c>
      <c r="E184" s="298" t="s">
        <v>4</v>
      </c>
      <c r="F184" s="297" t="s">
        <v>1412</v>
      </c>
      <c r="G184" s="297"/>
      <c r="H184" s="291">
        <f>'[11]Don gia'!R184</f>
        <v>20298</v>
      </c>
      <c r="I184" s="290">
        <f t="array" ref="I184">SUM(IF($K$7:$AB$7="Số lượng",K184:AA184,0))</f>
        <v>2475</v>
      </c>
      <c r="J184" s="290">
        <f t="shared" si="20"/>
        <v>50237550</v>
      </c>
      <c r="K184" s="293">
        <f>[11]DT!H184</f>
        <v>100</v>
      </c>
      <c r="L184" s="293">
        <f t="shared" si="21"/>
        <v>2029800</v>
      </c>
      <c r="M184" s="293">
        <f>[11]HH!H184</f>
        <v>252</v>
      </c>
      <c r="N184" s="293">
        <f t="shared" si="22"/>
        <v>5115096</v>
      </c>
      <c r="O184" s="293">
        <f>[11]VD!H184</f>
        <v>120</v>
      </c>
      <c r="P184" s="293">
        <f t="shared" si="23"/>
        <v>2435760</v>
      </c>
      <c r="Q184" s="293">
        <f>[11]QY!H184</f>
        <v>240</v>
      </c>
      <c r="R184" s="293">
        <f t="shared" si="24"/>
        <v>4871520</v>
      </c>
      <c r="S184" s="293">
        <f>[11]UB!H184</f>
        <v>400</v>
      </c>
      <c r="T184" s="293">
        <f t="shared" si="25"/>
        <v>8119200</v>
      </c>
      <c r="U184" s="293">
        <f>[11]CP!H184</f>
        <v>781</v>
      </c>
      <c r="V184" s="293">
        <f t="shared" si="26"/>
        <v>15852738</v>
      </c>
      <c r="W184" s="293">
        <f>[11]HL!H184</f>
        <v>367</v>
      </c>
      <c r="X184" s="293">
        <f t="shared" si="27"/>
        <v>7449366</v>
      </c>
      <c r="Y184" s="293">
        <f>[11]DH!H184</f>
        <v>40</v>
      </c>
      <c r="Z184" s="293">
        <f t="shared" si="28"/>
        <v>811920</v>
      </c>
      <c r="AA184" s="293">
        <f>[11]MC!H184</f>
        <v>175</v>
      </c>
      <c r="AB184" s="293">
        <f t="shared" si="29"/>
        <v>3552150</v>
      </c>
      <c r="AC184" s="292"/>
      <c r="AD184" s="292"/>
      <c r="AE184" s="292"/>
      <c r="AF184" s="292"/>
      <c r="AG184" s="292"/>
      <c r="AH184" s="292"/>
      <c r="AI184" s="292"/>
      <c r="AJ184" s="292"/>
      <c r="AK184" s="292"/>
      <c r="AL184" s="292"/>
      <c r="AM184" s="292"/>
    </row>
    <row r="185" spans="1:39" x14ac:dyDescent="0.2">
      <c r="A185" s="298"/>
      <c r="B185" s="299" t="s">
        <v>1158</v>
      </c>
      <c r="C185" s="298" t="s">
        <v>334</v>
      </c>
      <c r="D185" s="298" t="s">
        <v>334</v>
      </c>
      <c r="E185" s="298" t="s">
        <v>4</v>
      </c>
      <c r="F185" s="297" t="s">
        <v>1403</v>
      </c>
      <c r="G185" s="297"/>
      <c r="H185" s="291">
        <f>'[11]Don gia'!R185</f>
        <v>567250</v>
      </c>
      <c r="I185" s="290">
        <f t="array" ref="I185">SUM(IF($K$7:$AB$7="Số lượng",K185:AA185,0))</f>
        <v>126</v>
      </c>
      <c r="J185" s="290">
        <f t="shared" si="20"/>
        <v>71473500</v>
      </c>
      <c r="K185" s="293">
        <f>[11]DT!H185</f>
        <v>7</v>
      </c>
      <c r="L185" s="293">
        <f t="shared" si="21"/>
        <v>3970750</v>
      </c>
      <c r="M185" s="293">
        <f>[11]HH!H185</f>
        <v>54</v>
      </c>
      <c r="N185" s="293">
        <f t="shared" si="22"/>
        <v>30631500</v>
      </c>
      <c r="O185" s="293">
        <f>[11]VD!H185</f>
        <v>0</v>
      </c>
      <c r="P185" s="293">
        <f t="shared" si="23"/>
        <v>0</v>
      </c>
      <c r="Q185" s="293">
        <f>[11]QY!H185</f>
        <v>12</v>
      </c>
      <c r="R185" s="293">
        <f t="shared" si="24"/>
        <v>6807000</v>
      </c>
      <c r="S185" s="293">
        <f>[11]UB!H185</f>
        <v>32</v>
      </c>
      <c r="T185" s="293">
        <f t="shared" si="25"/>
        <v>18152000</v>
      </c>
      <c r="U185" s="293">
        <f>[11]CP!H185</f>
        <v>5</v>
      </c>
      <c r="V185" s="293">
        <f t="shared" si="26"/>
        <v>2836250</v>
      </c>
      <c r="W185" s="293">
        <f>[11]HL!H185</f>
        <v>8</v>
      </c>
      <c r="X185" s="293">
        <f t="shared" si="27"/>
        <v>4538000</v>
      </c>
      <c r="Y185" s="293">
        <f>[11]DH!H185</f>
        <v>0</v>
      </c>
      <c r="Z185" s="293">
        <f t="shared" si="28"/>
        <v>0</v>
      </c>
      <c r="AA185" s="293">
        <f>[11]MC!H185</f>
        <v>8</v>
      </c>
      <c r="AB185" s="293">
        <f t="shared" si="29"/>
        <v>4538000</v>
      </c>
      <c r="AC185" s="292"/>
      <c r="AD185" s="292"/>
      <c r="AE185" s="292"/>
      <c r="AF185" s="292"/>
      <c r="AG185" s="292"/>
      <c r="AH185" s="292"/>
      <c r="AI185" s="292"/>
      <c r="AJ185" s="292"/>
      <c r="AK185" s="292"/>
      <c r="AL185" s="292"/>
      <c r="AM185" s="292"/>
    </row>
    <row r="186" spans="1:39" x14ac:dyDescent="0.2">
      <c r="A186" s="298"/>
      <c r="B186" s="299" t="s">
        <v>1160</v>
      </c>
      <c r="C186" s="298"/>
      <c r="D186" s="298" t="s">
        <v>334</v>
      </c>
      <c r="E186" s="298" t="s">
        <v>4</v>
      </c>
      <c r="F186" s="297" t="s">
        <v>1412</v>
      </c>
      <c r="G186" s="297"/>
      <c r="H186" s="291">
        <f>'[11]Don gia'!R186</f>
        <v>22036</v>
      </c>
      <c r="I186" s="290">
        <f t="array" ref="I186">SUM(IF($K$7:$AB$7="Số lượng",K186:AA186,0))</f>
        <v>2057</v>
      </c>
      <c r="J186" s="290">
        <f t="shared" si="20"/>
        <v>45328052</v>
      </c>
      <c r="K186" s="293">
        <f>[11]DT!H186</f>
        <v>43</v>
      </c>
      <c r="L186" s="293">
        <f t="shared" si="21"/>
        <v>947548</v>
      </c>
      <c r="M186" s="293">
        <f>[11]HH!H186</f>
        <v>395</v>
      </c>
      <c r="N186" s="293">
        <f t="shared" si="22"/>
        <v>8704220</v>
      </c>
      <c r="O186" s="293">
        <f>[11]VD!H186</f>
        <v>85</v>
      </c>
      <c r="P186" s="293">
        <f t="shared" si="23"/>
        <v>1873060</v>
      </c>
      <c r="Q186" s="293">
        <f>[11]QY!H186</f>
        <v>150</v>
      </c>
      <c r="R186" s="293">
        <f t="shared" si="24"/>
        <v>3305400</v>
      </c>
      <c r="S186" s="293">
        <f>[11]UB!H186</f>
        <v>81</v>
      </c>
      <c r="T186" s="293">
        <f t="shared" si="25"/>
        <v>1784916</v>
      </c>
      <c r="U186" s="293">
        <f>[11]CP!H186</f>
        <v>403</v>
      </c>
      <c r="V186" s="293">
        <f t="shared" si="26"/>
        <v>8880508</v>
      </c>
      <c r="W186" s="293">
        <f>[11]HL!H186</f>
        <v>395</v>
      </c>
      <c r="X186" s="293">
        <f t="shared" si="27"/>
        <v>8704220</v>
      </c>
      <c r="Y186" s="293">
        <f>[11]DH!H186</f>
        <v>40</v>
      </c>
      <c r="Z186" s="293">
        <f t="shared" si="28"/>
        <v>881440</v>
      </c>
      <c r="AA186" s="293">
        <f>[11]MC!H186</f>
        <v>465</v>
      </c>
      <c r="AB186" s="293">
        <f t="shared" si="29"/>
        <v>10246740</v>
      </c>
      <c r="AC186" s="292"/>
      <c r="AD186" s="292"/>
      <c r="AE186" s="292"/>
      <c r="AF186" s="292"/>
      <c r="AG186" s="292"/>
      <c r="AH186" s="292"/>
      <c r="AI186" s="292"/>
      <c r="AJ186" s="292"/>
      <c r="AK186" s="292"/>
      <c r="AL186" s="292"/>
      <c r="AM186" s="292"/>
    </row>
    <row r="187" spans="1:39" x14ac:dyDescent="0.2">
      <c r="A187" s="298"/>
      <c r="B187" s="299" t="s">
        <v>276</v>
      </c>
      <c r="C187" s="298"/>
      <c r="D187" s="298" t="s">
        <v>334</v>
      </c>
      <c r="E187" s="298" t="s">
        <v>4</v>
      </c>
      <c r="F187" s="297" t="s">
        <v>1371</v>
      </c>
      <c r="G187" s="297"/>
      <c r="H187" s="291">
        <f>'[11]Don gia'!R187</f>
        <v>47317</v>
      </c>
      <c r="I187" s="290">
        <f t="array" ref="I187">SUM(IF($K$7:$AB$7="Số lượng",K187:AA187,0))</f>
        <v>187</v>
      </c>
      <c r="J187" s="290">
        <f t="shared" si="20"/>
        <v>8848279</v>
      </c>
      <c r="K187" s="293">
        <f>[11]DT!H187</f>
        <v>2</v>
      </c>
      <c r="L187" s="293">
        <f t="shared" si="21"/>
        <v>94634</v>
      </c>
      <c r="M187" s="293">
        <f>[11]HH!H187</f>
        <v>33</v>
      </c>
      <c r="N187" s="293">
        <f t="shared" si="22"/>
        <v>1561461</v>
      </c>
      <c r="O187" s="293">
        <f>[11]VD!H187</f>
        <v>1</v>
      </c>
      <c r="P187" s="293">
        <f t="shared" si="23"/>
        <v>47317</v>
      </c>
      <c r="Q187" s="293">
        <f>[11]QY!H187</f>
        <v>5</v>
      </c>
      <c r="R187" s="293">
        <f t="shared" si="24"/>
        <v>236585</v>
      </c>
      <c r="S187" s="293">
        <f>[11]UB!H187</f>
        <v>44</v>
      </c>
      <c r="T187" s="293">
        <f t="shared" si="25"/>
        <v>2081948</v>
      </c>
      <c r="U187" s="293">
        <f>[11]CP!H187</f>
        <v>28</v>
      </c>
      <c r="V187" s="293">
        <f t="shared" si="26"/>
        <v>1324876</v>
      </c>
      <c r="W187" s="293">
        <f>[11]HL!H187</f>
        <v>34</v>
      </c>
      <c r="X187" s="293">
        <f t="shared" si="27"/>
        <v>1608778</v>
      </c>
      <c r="Y187" s="293">
        <f>[11]DH!H187</f>
        <v>2</v>
      </c>
      <c r="Z187" s="293">
        <f t="shared" si="28"/>
        <v>94634</v>
      </c>
      <c r="AA187" s="293">
        <f>[11]MC!H187</f>
        <v>38</v>
      </c>
      <c r="AB187" s="293">
        <f t="shared" si="29"/>
        <v>1798046</v>
      </c>
      <c r="AC187" s="292"/>
      <c r="AD187" s="292"/>
      <c r="AE187" s="292"/>
      <c r="AF187" s="292"/>
      <c r="AG187" s="292"/>
      <c r="AH187" s="292"/>
      <c r="AI187" s="292"/>
      <c r="AJ187" s="292"/>
      <c r="AK187" s="292"/>
      <c r="AL187" s="292"/>
      <c r="AM187" s="292"/>
    </row>
    <row r="188" spans="1:39" x14ac:dyDescent="0.2">
      <c r="A188" s="298"/>
      <c r="B188" s="299" t="s">
        <v>279</v>
      </c>
      <c r="C188" s="298" t="s">
        <v>334</v>
      </c>
      <c r="D188" s="298" t="s">
        <v>334</v>
      </c>
      <c r="E188" s="298" t="s">
        <v>280</v>
      </c>
      <c r="F188" s="297" t="s">
        <v>1403</v>
      </c>
      <c r="G188" s="297"/>
      <c r="H188" s="291">
        <f>'[11]Don gia'!R188</f>
        <v>968088</v>
      </c>
      <c r="I188" s="290">
        <f t="array" ref="I188">SUM(IF($K$7:$AB$7="Số lượng",K188:AA188,0))</f>
        <v>127</v>
      </c>
      <c r="J188" s="290">
        <f t="shared" si="20"/>
        <v>122947176</v>
      </c>
      <c r="K188" s="293">
        <f>[11]DT!H188</f>
        <v>3</v>
      </c>
      <c r="L188" s="293">
        <f t="shared" si="21"/>
        <v>2904264</v>
      </c>
      <c r="M188" s="293">
        <f>[11]HH!H188</f>
        <v>50</v>
      </c>
      <c r="N188" s="293">
        <f t="shared" si="22"/>
        <v>48404400</v>
      </c>
      <c r="O188" s="293">
        <f>[11]VD!H188</f>
        <v>1</v>
      </c>
      <c r="P188" s="293">
        <f t="shared" si="23"/>
        <v>968088</v>
      </c>
      <c r="Q188" s="293">
        <f>[11]QY!H188</f>
        <v>14</v>
      </c>
      <c r="R188" s="293">
        <f t="shared" si="24"/>
        <v>13553232</v>
      </c>
      <c r="S188" s="293">
        <f>[11]UB!H188</f>
        <v>30</v>
      </c>
      <c r="T188" s="293">
        <f t="shared" si="25"/>
        <v>29042640</v>
      </c>
      <c r="U188" s="293">
        <f>[11]CP!H188</f>
        <v>5</v>
      </c>
      <c r="V188" s="293">
        <f t="shared" si="26"/>
        <v>4840440</v>
      </c>
      <c r="W188" s="293">
        <f>[11]HL!H188</f>
        <v>10</v>
      </c>
      <c r="X188" s="293">
        <f t="shared" si="27"/>
        <v>9680880</v>
      </c>
      <c r="Y188" s="293">
        <f>[11]DH!H188</f>
        <v>0</v>
      </c>
      <c r="Z188" s="293">
        <f t="shared" si="28"/>
        <v>0</v>
      </c>
      <c r="AA188" s="293">
        <f>[11]MC!H188</f>
        <v>14</v>
      </c>
      <c r="AB188" s="293">
        <f t="shared" si="29"/>
        <v>13553232</v>
      </c>
      <c r="AC188" s="292"/>
      <c r="AD188" s="292"/>
      <c r="AE188" s="292"/>
      <c r="AF188" s="292"/>
      <c r="AG188" s="292"/>
      <c r="AH188" s="292"/>
      <c r="AI188" s="292"/>
      <c r="AJ188" s="292"/>
      <c r="AK188" s="292"/>
      <c r="AL188" s="292"/>
      <c r="AM188" s="292"/>
    </row>
    <row r="189" spans="1:39" x14ac:dyDescent="0.2">
      <c r="A189" s="301" t="s">
        <v>43</v>
      </c>
      <c r="B189" s="302" t="s">
        <v>281</v>
      </c>
      <c r="C189" s="301"/>
      <c r="D189" s="301"/>
      <c r="E189" s="301"/>
      <c r="F189" s="300"/>
      <c r="G189" s="300"/>
      <c r="H189" s="291">
        <f>'[11]Don gia'!R189</f>
        <v>0</v>
      </c>
      <c r="I189" s="290">
        <f t="array" ref="I189">SUM(IF($K$7:$AB$7="Số lượng",K189:AA189,0))</f>
        <v>0</v>
      </c>
      <c r="J189" s="290">
        <f t="shared" si="20"/>
        <v>0</v>
      </c>
      <c r="K189" s="293">
        <f>[11]DT!H189</f>
        <v>0</v>
      </c>
      <c r="L189" s="293">
        <f t="shared" si="21"/>
        <v>0</v>
      </c>
      <c r="M189" s="293">
        <f>[11]HH!H189</f>
        <v>0</v>
      </c>
      <c r="N189" s="293">
        <f t="shared" si="22"/>
        <v>0</v>
      </c>
      <c r="O189" s="293">
        <f>[11]VD!H189</f>
        <v>0</v>
      </c>
      <c r="P189" s="293">
        <f t="shared" si="23"/>
        <v>0</v>
      </c>
      <c r="Q189" s="293">
        <f>[11]QY!H189</f>
        <v>0</v>
      </c>
      <c r="R189" s="293">
        <f t="shared" si="24"/>
        <v>0</v>
      </c>
      <c r="S189" s="293">
        <f>[11]UB!H189</f>
        <v>0</v>
      </c>
      <c r="T189" s="293">
        <f t="shared" si="25"/>
        <v>0</v>
      </c>
      <c r="U189" s="293">
        <f>[11]CP!H189</f>
        <v>0</v>
      </c>
      <c r="V189" s="293">
        <f t="shared" si="26"/>
        <v>0</v>
      </c>
      <c r="W189" s="293">
        <f>[11]HL!H189</f>
        <v>0</v>
      </c>
      <c r="X189" s="293">
        <f t="shared" si="27"/>
        <v>0</v>
      </c>
      <c r="Y189" s="293">
        <f>[11]DH!H189</f>
        <v>0</v>
      </c>
      <c r="Z189" s="293">
        <f t="shared" si="28"/>
        <v>0</v>
      </c>
      <c r="AA189" s="293">
        <f>[11]MC!H189</f>
        <v>0</v>
      </c>
      <c r="AB189" s="293">
        <f t="shared" si="29"/>
        <v>0</v>
      </c>
      <c r="AC189" s="288"/>
      <c r="AD189" s="288"/>
      <c r="AE189" s="288"/>
      <c r="AF189" s="288"/>
      <c r="AG189" s="288"/>
      <c r="AH189" s="288"/>
      <c r="AI189" s="288"/>
      <c r="AJ189" s="288"/>
      <c r="AK189" s="288"/>
      <c r="AL189" s="288"/>
      <c r="AM189" s="288"/>
    </row>
    <row r="190" spans="1:39" x14ac:dyDescent="0.2">
      <c r="A190" s="301">
        <v>1</v>
      </c>
      <c r="B190" s="302" t="s">
        <v>1164</v>
      </c>
      <c r="C190" s="301"/>
      <c r="D190" s="301"/>
      <c r="E190" s="301"/>
      <c r="F190" s="300"/>
      <c r="G190" s="300"/>
      <c r="H190" s="291">
        <f>'[11]Don gia'!R190</f>
        <v>0</v>
      </c>
      <c r="I190" s="290">
        <f t="array" ref="I190">SUM(IF($K$7:$AB$7="Số lượng",K190:AA190,0))</f>
        <v>0</v>
      </c>
      <c r="J190" s="290">
        <f t="shared" si="20"/>
        <v>0</v>
      </c>
      <c r="K190" s="293">
        <f>[11]DT!H190</f>
        <v>0</v>
      </c>
      <c r="L190" s="293">
        <f t="shared" si="21"/>
        <v>0</v>
      </c>
      <c r="M190" s="293">
        <f>[11]HH!H190</f>
        <v>0</v>
      </c>
      <c r="N190" s="293">
        <f t="shared" si="22"/>
        <v>0</v>
      </c>
      <c r="O190" s="293">
        <f>[11]VD!H190</f>
        <v>0</v>
      </c>
      <c r="P190" s="293">
        <f t="shared" si="23"/>
        <v>0</v>
      </c>
      <c r="Q190" s="293">
        <f>[11]QY!H190</f>
        <v>0</v>
      </c>
      <c r="R190" s="293">
        <f t="shared" si="24"/>
        <v>0</v>
      </c>
      <c r="S190" s="293">
        <f>[11]UB!H190</f>
        <v>0</v>
      </c>
      <c r="T190" s="293">
        <f t="shared" si="25"/>
        <v>0</v>
      </c>
      <c r="U190" s="293">
        <f>[11]CP!H190</f>
        <v>0</v>
      </c>
      <c r="V190" s="293">
        <f t="shared" si="26"/>
        <v>0</v>
      </c>
      <c r="W190" s="293">
        <f>[11]HL!H190</f>
        <v>0</v>
      </c>
      <c r="X190" s="293">
        <f t="shared" si="27"/>
        <v>0</v>
      </c>
      <c r="Y190" s="293">
        <f>[11]DH!H190</f>
        <v>0</v>
      </c>
      <c r="Z190" s="293">
        <f t="shared" si="28"/>
        <v>0</v>
      </c>
      <c r="AA190" s="293">
        <f>[11]MC!H190</f>
        <v>0</v>
      </c>
      <c r="AB190" s="293">
        <f t="shared" si="29"/>
        <v>0</v>
      </c>
      <c r="AC190" s="288"/>
      <c r="AD190" s="288"/>
      <c r="AE190" s="288"/>
      <c r="AF190" s="288"/>
      <c r="AG190" s="288"/>
      <c r="AH190" s="288"/>
      <c r="AI190" s="288"/>
      <c r="AJ190" s="288"/>
      <c r="AK190" s="288"/>
      <c r="AL190" s="288"/>
      <c r="AM190" s="288"/>
    </row>
    <row r="191" spans="1:39" x14ac:dyDescent="0.2">
      <c r="A191" s="298"/>
      <c r="B191" s="299" t="s">
        <v>1165</v>
      </c>
      <c r="C191" s="298"/>
      <c r="D191" s="298" t="s">
        <v>334</v>
      </c>
      <c r="E191" s="298" t="s">
        <v>1166</v>
      </c>
      <c r="F191" s="297" t="s">
        <v>1405</v>
      </c>
      <c r="G191" s="297" t="s">
        <v>1420</v>
      </c>
      <c r="H191" s="291">
        <f>'[11]Don gia'!R191</f>
        <v>386208</v>
      </c>
      <c r="I191" s="290">
        <f t="array" ref="I191">SUM(IF($K$7:$AB$7="Số lượng",K191:AA191,0))</f>
        <v>2257</v>
      </c>
      <c r="J191" s="290">
        <f t="shared" si="20"/>
        <v>871671456</v>
      </c>
      <c r="K191" s="293">
        <f>[11]DT!H191</f>
        <v>254</v>
      </c>
      <c r="L191" s="293">
        <f t="shared" si="21"/>
        <v>98096832</v>
      </c>
      <c r="M191" s="293">
        <f>[11]HH!H191</f>
        <v>570</v>
      </c>
      <c r="N191" s="293">
        <f t="shared" si="22"/>
        <v>220138560</v>
      </c>
      <c r="O191" s="293">
        <f>[11]VD!H191</f>
        <v>122</v>
      </c>
      <c r="P191" s="293">
        <f t="shared" si="23"/>
        <v>47117376</v>
      </c>
      <c r="Q191" s="293">
        <f>[11]QY!H191</f>
        <v>144</v>
      </c>
      <c r="R191" s="293">
        <f t="shared" si="24"/>
        <v>55613952</v>
      </c>
      <c r="S191" s="293">
        <f>[11]UB!H191</f>
        <v>290</v>
      </c>
      <c r="T191" s="293">
        <f t="shared" si="25"/>
        <v>112000320</v>
      </c>
      <c r="U191" s="293">
        <f>[11]CP!H191</f>
        <v>113</v>
      </c>
      <c r="V191" s="293">
        <f t="shared" si="26"/>
        <v>43641504</v>
      </c>
      <c r="W191" s="293">
        <f>[11]HL!H191</f>
        <v>425</v>
      </c>
      <c r="X191" s="293">
        <f t="shared" si="27"/>
        <v>164138400</v>
      </c>
      <c r="Y191" s="293">
        <f>[11]DH!H191</f>
        <v>180</v>
      </c>
      <c r="Z191" s="293">
        <f t="shared" si="28"/>
        <v>69517440</v>
      </c>
      <c r="AA191" s="293">
        <f>[11]MC!H191</f>
        <v>159</v>
      </c>
      <c r="AB191" s="293">
        <f t="shared" si="29"/>
        <v>61407072</v>
      </c>
      <c r="AC191" s="292"/>
      <c r="AD191" s="292"/>
      <c r="AE191" s="292"/>
      <c r="AF191" s="292"/>
      <c r="AG191" s="292"/>
      <c r="AH191" s="292"/>
      <c r="AI191" s="292"/>
      <c r="AJ191" s="292"/>
      <c r="AK191" s="292"/>
      <c r="AL191" s="292"/>
      <c r="AM191" s="292"/>
    </row>
    <row r="192" spans="1:39" ht="25.5" x14ac:dyDescent="0.2">
      <c r="A192" s="301" t="s">
        <v>44</v>
      </c>
      <c r="B192" s="302" t="s">
        <v>1419</v>
      </c>
      <c r="C192" s="301"/>
      <c r="D192" s="301"/>
      <c r="E192" s="301"/>
      <c r="F192" s="300"/>
      <c r="G192" s="300"/>
      <c r="H192" s="291">
        <f>'[11]Don gia'!R192</f>
        <v>0</v>
      </c>
      <c r="I192" s="290">
        <f t="array" ref="I192">SUM(IF($K$7:$AB$7="Số lượng",K192:AA192,0))</f>
        <v>0</v>
      </c>
      <c r="J192" s="290">
        <f t="shared" si="20"/>
        <v>0</v>
      </c>
      <c r="K192" s="293">
        <f>[11]DT!H192</f>
        <v>0</v>
      </c>
      <c r="L192" s="293">
        <f t="shared" si="21"/>
        <v>0</v>
      </c>
      <c r="M192" s="293">
        <f>[11]HH!H192</f>
        <v>0</v>
      </c>
      <c r="N192" s="293">
        <f t="shared" si="22"/>
        <v>0</v>
      </c>
      <c r="O192" s="293">
        <f>[11]VD!H192</f>
        <v>0</v>
      </c>
      <c r="P192" s="293">
        <f t="shared" si="23"/>
        <v>0</v>
      </c>
      <c r="Q192" s="293">
        <f>[11]QY!H192</f>
        <v>0</v>
      </c>
      <c r="R192" s="293">
        <f t="shared" si="24"/>
        <v>0</v>
      </c>
      <c r="S192" s="293">
        <f>[11]UB!H192</f>
        <v>0</v>
      </c>
      <c r="T192" s="293">
        <f t="shared" si="25"/>
        <v>0</v>
      </c>
      <c r="U192" s="293">
        <f>[11]CP!H192</f>
        <v>0</v>
      </c>
      <c r="V192" s="293">
        <f t="shared" si="26"/>
        <v>0</v>
      </c>
      <c r="W192" s="293">
        <f>[11]HL!H192</f>
        <v>0</v>
      </c>
      <c r="X192" s="293">
        <f t="shared" si="27"/>
        <v>0</v>
      </c>
      <c r="Y192" s="293">
        <f>[11]DH!H192</f>
        <v>0</v>
      </c>
      <c r="Z192" s="293">
        <f t="shared" si="28"/>
        <v>0</v>
      </c>
      <c r="AA192" s="293">
        <f>[11]MC!H192</f>
        <v>0</v>
      </c>
      <c r="AB192" s="293">
        <f t="shared" si="29"/>
        <v>0</v>
      </c>
      <c r="AC192" s="288"/>
      <c r="AD192" s="288"/>
      <c r="AE192" s="288"/>
      <c r="AF192" s="288"/>
      <c r="AG192" s="288"/>
      <c r="AH192" s="288"/>
      <c r="AI192" s="288"/>
      <c r="AJ192" s="288"/>
      <c r="AK192" s="288"/>
      <c r="AL192" s="288"/>
      <c r="AM192" s="288"/>
    </row>
    <row r="193" spans="1:39" x14ac:dyDescent="0.2">
      <c r="A193" s="301">
        <v>1</v>
      </c>
      <c r="B193" s="302" t="s">
        <v>285</v>
      </c>
      <c r="C193" s="301"/>
      <c r="D193" s="301"/>
      <c r="E193" s="301"/>
      <c r="F193" s="300"/>
      <c r="G193" s="297" t="s">
        <v>1351</v>
      </c>
      <c r="H193" s="291">
        <f>'[11]Don gia'!R193</f>
        <v>0</v>
      </c>
      <c r="I193" s="290">
        <f t="array" ref="I193">SUM(IF($K$7:$AB$7="Số lượng",K193:AA193,0))</f>
        <v>0</v>
      </c>
      <c r="J193" s="290">
        <f t="shared" si="20"/>
        <v>0</v>
      </c>
      <c r="K193" s="293"/>
      <c r="L193" s="293">
        <f t="shared" si="21"/>
        <v>0</v>
      </c>
      <c r="M193" s="293"/>
      <c r="N193" s="293">
        <f t="shared" si="22"/>
        <v>0</v>
      </c>
      <c r="O193" s="293"/>
      <c r="P193" s="293">
        <f t="shared" si="23"/>
        <v>0</v>
      </c>
      <c r="Q193" s="293"/>
      <c r="R193" s="293">
        <f t="shared" si="24"/>
        <v>0</v>
      </c>
      <c r="S193" s="293"/>
      <c r="T193" s="293">
        <f t="shared" si="25"/>
        <v>0</v>
      </c>
      <c r="U193" s="293"/>
      <c r="V193" s="293">
        <f t="shared" si="26"/>
        <v>0</v>
      </c>
      <c r="W193" s="293"/>
      <c r="X193" s="293">
        <f t="shared" si="27"/>
        <v>0</v>
      </c>
      <c r="Y193" s="293"/>
      <c r="Z193" s="293">
        <f t="shared" si="28"/>
        <v>0</v>
      </c>
      <c r="AA193" s="293"/>
      <c r="AB193" s="293">
        <f t="shared" si="29"/>
        <v>0</v>
      </c>
      <c r="AC193" s="288"/>
      <c r="AD193" s="288"/>
      <c r="AE193" s="288"/>
      <c r="AF193" s="288"/>
      <c r="AG193" s="288"/>
      <c r="AH193" s="288"/>
      <c r="AI193" s="288"/>
      <c r="AJ193" s="288"/>
      <c r="AK193" s="288"/>
      <c r="AL193" s="288"/>
      <c r="AM193" s="288"/>
    </row>
    <row r="194" spans="1:39" x14ac:dyDescent="0.2">
      <c r="A194" s="298"/>
      <c r="B194" s="299" t="s">
        <v>286</v>
      </c>
      <c r="C194" s="298" t="s">
        <v>334</v>
      </c>
      <c r="D194" s="298" t="s">
        <v>334</v>
      </c>
      <c r="E194" s="298" t="s">
        <v>278</v>
      </c>
      <c r="F194" s="297" t="s">
        <v>1412</v>
      </c>
      <c r="G194" s="297"/>
      <c r="H194" s="291">
        <f>'[11]Don gia'!R194</f>
        <v>182700</v>
      </c>
      <c r="I194" s="290">
        <f t="array" ref="I194">SUM(IF($K$7:$AB$7="Số lượng",K194:AA194,0))</f>
        <v>1315</v>
      </c>
      <c r="J194" s="290">
        <f t="shared" si="20"/>
        <v>240250500</v>
      </c>
      <c r="K194" s="293">
        <f>[11]DT!H194</f>
        <v>73</v>
      </c>
      <c r="L194" s="293">
        <f t="shared" si="21"/>
        <v>13337100</v>
      </c>
      <c r="M194" s="293">
        <f>[11]HH!H194</f>
        <v>200</v>
      </c>
      <c r="N194" s="293">
        <f t="shared" si="22"/>
        <v>36540000</v>
      </c>
      <c r="O194" s="293">
        <f>[11]VD!H194</f>
        <v>108</v>
      </c>
      <c r="P194" s="293">
        <f t="shared" si="23"/>
        <v>19731600</v>
      </c>
      <c r="Q194" s="293">
        <f>[11]QY!H194</f>
        <v>186</v>
      </c>
      <c r="R194" s="293">
        <f t="shared" si="24"/>
        <v>33982200</v>
      </c>
      <c r="S194" s="293">
        <f>[11]UB!H194</f>
        <v>308</v>
      </c>
      <c r="T194" s="293">
        <f t="shared" si="25"/>
        <v>56271600</v>
      </c>
      <c r="U194" s="293">
        <f>[11]CP!H194</f>
        <v>40</v>
      </c>
      <c r="V194" s="293">
        <f t="shared" si="26"/>
        <v>7308000</v>
      </c>
      <c r="W194" s="293">
        <f>[11]HL!H194</f>
        <v>200</v>
      </c>
      <c r="X194" s="293">
        <f t="shared" si="27"/>
        <v>36540000</v>
      </c>
      <c r="Y194" s="293">
        <f>[11]DH!H194</f>
        <v>40</v>
      </c>
      <c r="Z194" s="293">
        <f t="shared" si="28"/>
        <v>7308000</v>
      </c>
      <c r="AA194" s="293">
        <f>[11]MC!H194</f>
        <v>160</v>
      </c>
      <c r="AB194" s="293">
        <f t="shared" si="29"/>
        <v>29232000</v>
      </c>
      <c r="AC194" s="292"/>
      <c r="AD194" s="292"/>
      <c r="AE194" s="292"/>
      <c r="AF194" s="292"/>
      <c r="AG194" s="292"/>
      <c r="AH194" s="292"/>
      <c r="AI194" s="292"/>
      <c r="AJ194" s="292"/>
      <c r="AK194" s="292"/>
      <c r="AL194" s="292"/>
      <c r="AM194" s="292"/>
    </row>
    <row r="195" spans="1:39" x14ac:dyDescent="0.2">
      <c r="A195" s="298"/>
      <c r="B195" s="299" t="s">
        <v>287</v>
      </c>
      <c r="C195" s="298" t="s">
        <v>334</v>
      </c>
      <c r="D195" s="298" t="s">
        <v>334</v>
      </c>
      <c r="E195" s="298" t="s">
        <v>12</v>
      </c>
      <c r="F195" s="297" t="s">
        <v>1403</v>
      </c>
      <c r="G195" s="297"/>
      <c r="H195" s="291">
        <f>'[11]Don gia'!R195</f>
        <v>9095000</v>
      </c>
      <c r="I195" s="290">
        <f t="array" ref="I195">SUM(IF($K$7:$AB$7="Số lượng",K195:AA195,0))</f>
        <v>87</v>
      </c>
      <c r="J195" s="290">
        <f t="shared" si="20"/>
        <v>791265000</v>
      </c>
      <c r="K195" s="293">
        <f>[11]DT!H195</f>
        <v>0</v>
      </c>
      <c r="L195" s="293">
        <f t="shared" si="21"/>
        <v>0</v>
      </c>
      <c r="M195" s="293">
        <f>[11]HH!H195</f>
        <v>22</v>
      </c>
      <c r="N195" s="293">
        <f t="shared" si="22"/>
        <v>200090000</v>
      </c>
      <c r="O195" s="293">
        <f>[11]VD!H195</f>
        <v>4</v>
      </c>
      <c r="P195" s="293">
        <f t="shared" si="23"/>
        <v>36380000</v>
      </c>
      <c r="Q195" s="293">
        <f>[11]QY!H195</f>
        <v>11</v>
      </c>
      <c r="R195" s="293">
        <f t="shared" si="24"/>
        <v>100045000</v>
      </c>
      <c r="S195" s="293">
        <f>[11]UB!H195</f>
        <v>28</v>
      </c>
      <c r="T195" s="293">
        <f t="shared" si="25"/>
        <v>254660000</v>
      </c>
      <c r="U195" s="293">
        <f>[11]CP!H195</f>
        <v>3</v>
      </c>
      <c r="V195" s="293">
        <f t="shared" si="26"/>
        <v>27285000</v>
      </c>
      <c r="W195" s="293">
        <f>[11]HL!H195</f>
        <v>10</v>
      </c>
      <c r="X195" s="293">
        <f t="shared" si="27"/>
        <v>90950000</v>
      </c>
      <c r="Y195" s="293">
        <f>[11]DH!H195</f>
        <v>0</v>
      </c>
      <c r="Z195" s="293">
        <f t="shared" si="28"/>
        <v>0</v>
      </c>
      <c r="AA195" s="293">
        <f>[11]MC!H195</f>
        <v>9</v>
      </c>
      <c r="AB195" s="293">
        <f t="shared" si="29"/>
        <v>81855000</v>
      </c>
      <c r="AC195" s="292"/>
      <c r="AD195" s="292"/>
      <c r="AE195" s="292"/>
      <c r="AF195" s="292"/>
      <c r="AG195" s="292"/>
      <c r="AH195" s="292"/>
      <c r="AI195" s="292"/>
      <c r="AJ195" s="292"/>
      <c r="AK195" s="292"/>
      <c r="AL195" s="292"/>
      <c r="AM195" s="292"/>
    </row>
    <row r="196" spans="1:39" x14ac:dyDescent="0.2">
      <c r="A196" s="301">
        <v>2</v>
      </c>
      <c r="B196" s="302" t="s">
        <v>288</v>
      </c>
      <c r="C196" s="301"/>
      <c r="D196" s="301"/>
      <c r="E196" s="301"/>
      <c r="F196" s="300"/>
      <c r="G196" s="297" t="s">
        <v>1351</v>
      </c>
      <c r="H196" s="291">
        <f>'[11]Don gia'!R196</f>
        <v>0</v>
      </c>
      <c r="I196" s="290">
        <f t="array" ref="I196">SUM(IF($K$7:$AB$7="Số lượng",K196:AA196,0))</f>
        <v>0</v>
      </c>
      <c r="J196" s="290">
        <f t="shared" si="20"/>
        <v>0</v>
      </c>
      <c r="K196" s="293">
        <f>[11]DT!H196</f>
        <v>0</v>
      </c>
      <c r="L196" s="293">
        <f t="shared" si="21"/>
        <v>0</v>
      </c>
      <c r="M196" s="293">
        <f>[11]HH!H196</f>
        <v>0</v>
      </c>
      <c r="N196" s="293">
        <f t="shared" si="22"/>
        <v>0</v>
      </c>
      <c r="O196" s="293">
        <f>[11]VD!H196</f>
        <v>0</v>
      </c>
      <c r="P196" s="293">
        <f t="shared" si="23"/>
        <v>0</v>
      </c>
      <c r="Q196" s="293">
        <f>[11]QY!H196</f>
        <v>0</v>
      </c>
      <c r="R196" s="293">
        <f t="shared" si="24"/>
        <v>0</v>
      </c>
      <c r="S196" s="293">
        <f>[11]UB!H196</f>
        <v>0</v>
      </c>
      <c r="T196" s="293">
        <f t="shared" si="25"/>
        <v>0</v>
      </c>
      <c r="U196" s="293">
        <f>[11]CP!H196</f>
        <v>0</v>
      </c>
      <c r="V196" s="293">
        <f t="shared" si="26"/>
        <v>0</v>
      </c>
      <c r="W196" s="293">
        <f>[11]HL!H196</f>
        <v>0</v>
      </c>
      <c r="X196" s="293">
        <f t="shared" si="27"/>
        <v>0</v>
      </c>
      <c r="Y196" s="293">
        <f>[11]DH!H196</f>
        <v>0</v>
      </c>
      <c r="Z196" s="293">
        <f t="shared" si="28"/>
        <v>0</v>
      </c>
      <c r="AA196" s="293">
        <f>[11]MC!H196</f>
        <v>0</v>
      </c>
      <c r="AB196" s="293">
        <f t="shared" si="29"/>
        <v>0</v>
      </c>
      <c r="AC196" s="288"/>
      <c r="AD196" s="288"/>
      <c r="AE196" s="288"/>
      <c r="AF196" s="288"/>
      <c r="AG196" s="288"/>
      <c r="AH196" s="288"/>
      <c r="AI196" s="288"/>
      <c r="AJ196" s="288"/>
      <c r="AK196" s="288"/>
      <c r="AL196" s="288"/>
      <c r="AM196" s="288"/>
    </row>
    <row r="197" spans="1:39" x14ac:dyDescent="0.2">
      <c r="A197" s="298"/>
      <c r="B197" s="299" t="s">
        <v>289</v>
      </c>
      <c r="C197" s="298" t="s">
        <v>334</v>
      </c>
      <c r="D197" s="298" t="s">
        <v>334</v>
      </c>
      <c r="E197" s="298" t="s">
        <v>278</v>
      </c>
      <c r="F197" s="297" t="s">
        <v>1412</v>
      </c>
      <c r="G197" s="297"/>
      <c r="H197" s="291">
        <f>'[11]Don gia'!R197</f>
        <v>147700</v>
      </c>
      <c r="I197" s="290">
        <f t="array" ref="I197">SUM(IF($K$7:$AB$7="Số lượng",K197:AA197,0))</f>
        <v>998</v>
      </c>
      <c r="J197" s="290">
        <f t="shared" si="20"/>
        <v>147404600</v>
      </c>
      <c r="K197" s="293">
        <f>[11]DT!H197</f>
        <v>0</v>
      </c>
      <c r="L197" s="293">
        <f t="shared" si="21"/>
        <v>0</v>
      </c>
      <c r="M197" s="293">
        <f>[11]HH!H197</f>
        <v>120</v>
      </c>
      <c r="N197" s="293">
        <f t="shared" si="22"/>
        <v>17724000</v>
      </c>
      <c r="O197" s="293">
        <f>[11]VD!H197</f>
        <v>86</v>
      </c>
      <c r="P197" s="293">
        <f t="shared" si="23"/>
        <v>12702200</v>
      </c>
      <c r="Q197" s="293">
        <f>[11]QY!H197</f>
        <v>142</v>
      </c>
      <c r="R197" s="293">
        <f t="shared" si="24"/>
        <v>20973400</v>
      </c>
      <c r="S197" s="293">
        <f>[11]UB!H197</f>
        <v>323</v>
      </c>
      <c r="T197" s="293">
        <f t="shared" si="25"/>
        <v>47707100</v>
      </c>
      <c r="U197" s="293">
        <f>[11]CP!H197</f>
        <v>25</v>
      </c>
      <c r="V197" s="293">
        <f t="shared" si="26"/>
        <v>3692500</v>
      </c>
      <c r="W197" s="293">
        <f>[11]HL!H197</f>
        <v>151</v>
      </c>
      <c r="X197" s="293">
        <f t="shared" si="27"/>
        <v>22302700</v>
      </c>
      <c r="Y197" s="293">
        <f>[11]DH!H197</f>
        <v>60</v>
      </c>
      <c r="Z197" s="293">
        <f t="shared" si="28"/>
        <v>8862000</v>
      </c>
      <c r="AA197" s="293">
        <f>[11]MC!H197</f>
        <v>91</v>
      </c>
      <c r="AB197" s="293">
        <f t="shared" si="29"/>
        <v>13440700</v>
      </c>
      <c r="AC197" s="292"/>
      <c r="AD197" s="292"/>
      <c r="AE197" s="292"/>
      <c r="AF197" s="292"/>
      <c r="AG197" s="292"/>
      <c r="AH197" s="292"/>
      <c r="AI197" s="292"/>
      <c r="AJ197" s="292"/>
      <c r="AK197" s="292"/>
      <c r="AL197" s="292"/>
      <c r="AM197" s="292"/>
    </row>
    <row r="198" spans="1:39" x14ac:dyDescent="0.2">
      <c r="A198" s="298"/>
      <c r="B198" s="299" t="s">
        <v>290</v>
      </c>
      <c r="C198" s="298" t="s">
        <v>334</v>
      </c>
      <c r="D198" s="298" t="s">
        <v>334</v>
      </c>
      <c r="E198" s="298" t="s">
        <v>12</v>
      </c>
      <c r="F198" s="297" t="s">
        <v>1403</v>
      </c>
      <c r="G198" s="297"/>
      <c r="H198" s="291">
        <f>'[11]Don gia'!R198</f>
        <v>10199100</v>
      </c>
      <c r="I198" s="290">
        <f t="array" ref="I198">SUM(IF($K$7:$AB$7="Số lượng",K198:AA198,0))</f>
        <v>76</v>
      </c>
      <c r="J198" s="290">
        <f t="shared" si="20"/>
        <v>775131600</v>
      </c>
      <c r="K198" s="293">
        <f>[11]DT!H198</f>
        <v>0</v>
      </c>
      <c r="L198" s="293">
        <f t="shared" si="21"/>
        <v>0</v>
      </c>
      <c r="M198" s="293">
        <f>[11]HH!H198</f>
        <v>12</v>
      </c>
      <c r="N198" s="293">
        <f t="shared" si="22"/>
        <v>122389200</v>
      </c>
      <c r="O198" s="293">
        <f>[11]VD!H198</f>
        <v>3</v>
      </c>
      <c r="P198" s="293">
        <f t="shared" si="23"/>
        <v>30597300</v>
      </c>
      <c r="Q198" s="293">
        <f>[11]QY!H198</f>
        <v>12</v>
      </c>
      <c r="R198" s="293">
        <f t="shared" si="24"/>
        <v>122389200</v>
      </c>
      <c r="S198" s="293">
        <f>[11]UB!H198</f>
        <v>26</v>
      </c>
      <c r="T198" s="293">
        <f t="shared" si="25"/>
        <v>265176600</v>
      </c>
      <c r="U198" s="293">
        <f>[11]CP!H198</f>
        <v>3</v>
      </c>
      <c r="V198" s="293">
        <f t="shared" si="26"/>
        <v>30597300</v>
      </c>
      <c r="W198" s="293">
        <f>[11]HL!H198</f>
        <v>9</v>
      </c>
      <c r="X198" s="293">
        <f t="shared" si="27"/>
        <v>91791900</v>
      </c>
      <c r="Y198" s="293">
        <f>[11]DH!H198</f>
        <v>2</v>
      </c>
      <c r="Z198" s="293">
        <f t="shared" si="28"/>
        <v>20398200</v>
      </c>
      <c r="AA198" s="293">
        <f>[11]MC!H198</f>
        <v>9</v>
      </c>
      <c r="AB198" s="293">
        <f t="shared" si="29"/>
        <v>91791900</v>
      </c>
      <c r="AC198" s="292"/>
      <c r="AD198" s="292"/>
      <c r="AE198" s="292"/>
      <c r="AF198" s="292"/>
      <c r="AG198" s="292"/>
      <c r="AH198" s="292"/>
      <c r="AI198" s="292"/>
      <c r="AJ198" s="292"/>
      <c r="AK198" s="292"/>
      <c r="AL198" s="292"/>
      <c r="AM198" s="292"/>
    </row>
    <row r="199" spans="1:39" x14ac:dyDescent="0.2">
      <c r="A199" s="301">
        <v>3</v>
      </c>
      <c r="B199" s="302" t="s">
        <v>1418</v>
      </c>
      <c r="C199" s="301"/>
      <c r="D199" s="301"/>
      <c r="E199" s="301"/>
      <c r="F199" s="300"/>
      <c r="G199" s="297" t="s">
        <v>1351</v>
      </c>
      <c r="H199" s="291">
        <f>'[11]Don gia'!R199</f>
        <v>0</v>
      </c>
      <c r="I199" s="290">
        <f t="array" ref="I199">SUM(IF($K$7:$AB$7="Số lượng",K199:AA199,0))</f>
        <v>0</v>
      </c>
      <c r="J199" s="290">
        <f t="shared" si="20"/>
        <v>0</v>
      </c>
      <c r="K199" s="293">
        <f>[11]DT!H199</f>
        <v>0</v>
      </c>
      <c r="L199" s="293">
        <f t="shared" si="21"/>
        <v>0</v>
      </c>
      <c r="M199" s="293">
        <f>[11]HH!H199</f>
        <v>0</v>
      </c>
      <c r="N199" s="293">
        <f t="shared" si="22"/>
        <v>0</v>
      </c>
      <c r="O199" s="293">
        <f>[11]VD!H199</f>
        <v>0</v>
      </c>
      <c r="P199" s="293">
        <f t="shared" si="23"/>
        <v>0</v>
      </c>
      <c r="Q199" s="293">
        <f>[11]QY!H199</f>
        <v>0</v>
      </c>
      <c r="R199" s="293">
        <f t="shared" si="24"/>
        <v>0</v>
      </c>
      <c r="S199" s="293">
        <f>[11]UB!H199</f>
        <v>0</v>
      </c>
      <c r="T199" s="293">
        <f t="shared" si="25"/>
        <v>0</v>
      </c>
      <c r="U199" s="293">
        <f>[11]CP!H199</f>
        <v>0</v>
      </c>
      <c r="V199" s="293">
        <f t="shared" si="26"/>
        <v>0</v>
      </c>
      <c r="W199" s="293">
        <f>[11]HL!H199</f>
        <v>0</v>
      </c>
      <c r="X199" s="293">
        <f t="shared" si="27"/>
        <v>0</v>
      </c>
      <c r="Y199" s="293">
        <f>[11]DH!H199</f>
        <v>0</v>
      </c>
      <c r="Z199" s="293">
        <f t="shared" si="28"/>
        <v>0</v>
      </c>
      <c r="AA199" s="293">
        <f>[11]MC!H199</f>
        <v>0</v>
      </c>
      <c r="AB199" s="293">
        <f t="shared" si="29"/>
        <v>0</v>
      </c>
      <c r="AC199" s="288"/>
      <c r="AD199" s="288"/>
      <c r="AE199" s="288"/>
      <c r="AF199" s="288"/>
      <c r="AG199" s="288"/>
      <c r="AH199" s="288"/>
      <c r="AI199" s="288"/>
      <c r="AJ199" s="288"/>
      <c r="AK199" s="288"/>
      <c r="AL199" s="288"/>
      <c r="AM199" s="288"/>
    </row>
    <row r="200" spans="1:39" x14ac:dyDescent="0.2">
      <c r="A200" s="298"/>
      <c r="B200" s="299" t="s">
        <v>283</v>
      </c>
      <c r="C200" s="298"/>
      <c r="D200" s="298" t="s">
        <v>334</v>
      </c>
      <c r="E200" s="298" t="s">
        <v>278</v>
      </c>
      <c r="F200" s="297" t="s">
        <v>1412</v>
      </c>
      <c r="G200" s="297"/>
      <c r="H200" s="291">
        <f>'[11]Don gia'!R200</f>
        <v>138880</v>
      </c>
      <c r="I200" s="290">
        <f t="array" ref="I200">SUM(IF($K$7:$AB$7="Số lượng",K200:AA200,0))</f>
        <v>663</v>
      </c>
      <c r="J200" s="290">
        <f t="shared" si="20"/>
        <v>92077440</v>
      </c>
      <c r="K200" s="293">
        <f>[11]DT!H200</f>
        <v>0</v>
      </c>
      <c r="L200" s="293">
        <f t="shared" si="21"/>
        <v>0</v>
      </c>
      <c r="M200" s="293">
        <f>[11]HH!H200</f>
        <v>100</v>
      </c>
      <c r="N200" s="293">
        <f t="shared" si="22"/>
        <v>13888000</v>
      </c>
      <c r="O200" s="293">
        <f>[11]VD!H200</f>
        <v>87</v>
      </c>
      <c r="P200" s="293">
        <f t="shared" si="23"/>
        <v>12082560</v>
      </c>
      <c r="Q200" s="293">
        <f>[11]QY!H200</f>
        <v>121</v>
      </c>
      <c r="R200" s="293">
        <f t="shared" si="24"/>
        <v>16804480</v>
      </c>
      <c r="S200" s="293">
        <f>[11]UB!H200</f>
        <v>0</v>
      </c>
      <c r="T200" s="293">
        <f t="shared" si="25"/>
        <v>0</v>
      </c>
      <c r="U200" s="293">
        <f>[11]CP!H200</f>
        <v>20</v>
      </c>
      <c r="V200" s="293">
        <f t="shared" si="26"/>
        <v>2777600</v>
      </c>
      <c r="W200" s="293">
        <f>[11]HL!H200</f>
        <v>175</v>
      </c>
      <c r="X200" s="293">
        <f t="shared" si="27"/>
        <v>24304000</v>
      </c>
      <c r="Y200" s="293">
        <f>[11]DH!H200</f>
        <v>40</v>
      </c>
      <c r="Z200" s="293">
        <f t="shared" si="28"/>
        <v>5555200</v>
      </c>
      <c r="AA200" s="293">
        <f>[11]MC!H200</f>
        <v>120</v>
      </c>
      <c r="AB200" s="293">
        <f t="shared" si="29"/>
        <v>16665600</v>
      </c>
      <c r="AC200" s="292"/>
      <c r="AD200" s="292"/>
      <c r="AE200" s="292"/>
      <c r="AF200" s="292"/>
      <c r="AG200" s="292"/>
      <c r="AH200" s="292"/>
      <c r="AI200" s="292"/>
      <c r="AJ200" s="292"/>
      <c r="AK200" s="292"/>
      <c r="AL200" s="292"/>
      <c r="AM200" s="292"/>
    </row>
    <row r="201" spans="1:39" x14ac:dyDescent="0.2">
      <c r="A201" s="298"/>
      <c r="B201" s="299" t="s">
        <v>1417</v>
      </c>
      <c r="C201" s="298" t="s">
        <v>334</v>
      </c>
      <c r="D201" s="298" t="s">
        <v>334</v>
      </c>
      <c r="E201" s="298" t="s">
        <v>12</v>
      </c>
      <c r="F201" s="297" t="s">
        <v>1403</v>
      </c>
      <c r="G201" s="297"/>
      <c r="H201" s="291">
        <f>'[11]Don gia'!R201</f>
        <v>4539800</v>
      </c>
      <c r="I201" s="290">
        <f t="array" ref="I201">SUM(IF($K$7:$AB$7="Số lượng",K201:AA201,0))</f>
        <v>42</v>
      </c>
      <c r="J201" s="290">
        <f t="shared" ref="J201:J264" si="30">I201*H201</f>
        <v>190671600</v>
      </c>
      <c r="K201" s="293">
        <f>[11]DT!H201</f>
        <v>0</v>
      </c>
      <c r="L201" s="293">
        <f t="shared" ref="L201:L264" si="31">K201*$H201</f>
        <v>0</v>
      </c>
      <c r="M201" s="293">
        <f>[11]HH!H201</f>
        <v>10</v>
      </c>
      <c r="N201" s="293">
        <f t="shared" ref="N201:N264" si="32">M201*$H201</f>
        <v>45398000</v>
      </c>
      <c r="O201" s="293">
        <f>[11]VD!H201</f>
        <v>3</v>
      </c>
      <c r="P201" s="293">
        <f t="shared" ref="P201:P264" si="33">O201*$H201</f>
        <v>13619400</v>
      </c>
      <c r="Q201" s="293">
        <f>[11]QY!H201</f>
        <v>12</v>
      </c>
      <c r="R201" s="293">
        <f t="shared" ref="R201:R264" si="34">Q201*$H201</f>
        <v>54477600</v>
      </c>
      <c r="S201" s="293">
        <f>[11]UB!H201</f>
        <v>0</v>
      </c>
      <c r="T201" s="293">
        <f t="shared" ref="T201:T264" si="35">S201*$H201</f>
        <v>0</v>
      </c>
      <c r="U201" s="293">
        <f>[11]CP!H201</f>
        <v>2</v>
      </c>
      <c r="V201" s="293">
        <f t="shared" ref="V201:V264" si="36">U201*$H201</f>
        <v>9079600</v>
      </c>
      <c r="W201" s="293">
        <f>[11]HL!H201</f>
        <v>10</v>
      </c>
      <c r="X201" s="293">
        <f t="shared" ref="X201:X264" si="37">W201*$H201</f>
        <v>45398000</v>
      </c>
      <c r="Y201" s="293">
        <f>[11]DH!H201</f>
        <v>0</v>
      </c>
      <c r="Z201" s="293">
        <f t="shared" ref="Z201:Z264" si="38">Y201*$H201</f>
        <v>0</v>
      </c>
      <c r="AA201" s="293">
        <f>[11]MC!H201</f>
        <v>5</v>
      </c>
      <c r="AB201" s="293">
        <f t="shared" ref="AB201:AB264" si="39">AA201*$H201</f>
        <v>22699000</v>
      </c>
      <c r="AC201" s="292"/>
      <c r="AD201" s="292"/>
      <c r="AE201" s="292"/>
      <c r="AF201" s="292"/>
      <c r="AG201" s="292"/>
      <c r="AH201" s="292"/>
      <c r="AI201" s="292"/>
      <c r="AJ201" s="292"/>
      <c r="AK201" s="292"/>
      <c r="AL201" s="292"/>
      <c r="AM201" s="292"/>
    </row>
    <row r="202" spans="1:39" x14ac:dyDescent="0.2">
      <c r="A202" s="301">
        <v>4</v>
      </c>
      <c r="B202" s="302" t="s">
        <v>292</v>
      </c>
      <c r="C202" s="301"/>
      <c r="D202" s="301"/>
      <c r="E202" s="301"/>
      <c r="F202" s="300"/>
      <c r="G202" s="297" t="s">
        <v>1351</v>
      </c>
      <c r="H202" s="291">
        <f>'[11]Don gia'!R202</f>
        <v>0</v>
      </c>
      <c r="I202" s="290">
        <f t="array" ref="I202">SUM(IF($K$7:$AB$7="Số lượng",K202:AA202,0))</f>
        <v>0</v>
      </c>
      <c r="J202" s="290">
        <f t="shared" si="30"/>
        <v>0</v>
      </c>
      <c r="K202" s="293">
        <f>[11]DT!H202</f>
        <v>0</v>
      </c>
      <c r="L202" s="293">
        <f t="shared" si="31"/>
        <v>0</v>
      </c>
      <c r="M202" s="293">
        <f>[11]HH!H202</f>
        <v>0</v>
      </c>
      <c r="N202" s="293">
        <f t="shared" si="32"/>
        <v>0</v>
      </c>
      <c r="O202" s="293">
        <f>[11]VD!H202</f>
        <v>0</v>
      </c>
      <c r="P202" s="293">
        <f t="shared" si="33"/>
        <v>0</v>
      </c>
      <c r="Q202" s="293">
        <f>[11]QY!H202</f>
        <v>0</v>
      </c>
      <c r="R202" s="293">
        <f t="shared" si="34"/>
        <v>0</v>
      </c>
      <c r="S202" s="293">
        <f>[11]UB!H202</f>
        <v>0</v>
      </c>
      <c r="T202" s="293">
        <f t="shared" si="35"/>
        <v>0</v>
      </c>
      <c r="U202" s="293">
        <f>[11]CP!H202</f>
        <v>0</v>
      </c>
      <c r="V202" s="293">
        <f t="shared" si="36"/>
        <v>0</v>
      </c>
      <c r="W202" s="293">
        <f>[11]HL!H202</f>
        <v>0</v>
      </c>
      <c r="X202" s="293">
        <f t="shared" si="37"/>
        <v>0</v>
      </c>
      <c r="Y202" s="293">
        <f>[11]DH!H202</f>
        <v>0</v>
      </c>
      <c r="Z202" s="293">
        <f t="shared" si="38"/>
        <v>0</v>
      </c>
      <c r="AA202" s="293">
        <f>[11]MC!H202</f>
        <v>0</v>
      </c>
      <c r="AB202" s="293">
        <f t="shared" si="39"/>
        <v>0</v>
      </c>
      <c r="AC202" s="288"/>
      <c r="AD202" s="288"/>
      <c r="AE202" s="288"/>
      <c r="AF202" s="288"/>
      <c r="AG202" s="288"/>
      <c r="AH202" s="288"/>
      <c r="AI202" s="288"/>
      <c r="AJ202" s="288"/>
      <c r="AK202" s="288"/>
      <c r="AL202" s="288"/>
      <c r="AM202" s="288"/>
    </row>
    <row r="203" spans="1:39" x14ac:dyDescent="0.2">
      <c r="A203" s="298"/>
      <c r="B203" s="299" t="s">
        <v>293</v>
      </c>
      <c r="C203" s="298" t="s">
        <v>334</v>
      </c>
      <c r="D203" s="298" t="s">
        <v>334</v>
      </c>
      <c r="E203" s="298" t="s">
        <v>278</v>
      </c>
      <c r="F203" s="297" t="s">
        <v>1416</v>
      </c>
      <c r="G203" s="297"/>
      <c r="H203" s="291">
        <f>'[11]Don gia'!R203</f>
        <v>13735</v>
      </c>
      <c r="I203" s="290">
        <f t="array" ref="I203">SUM(IF($K$7:$AB$7="Số lượng",K203:AA203,0))</f>
        <v>2590</v>
      </c>
      <c r="J203" s="290">
        <f t="shared" si="30"/>
        <v>35573650</v>
      </c>
      <c r="K203" s="293">
        <f>[11]DT!H203</f>
        <v>0</v>
      </c>
      <c r="L203" s="293">
        <f t="shared" si="31"/>
        <v>0</v>
      </c>
      <c r="M203" s="293">
        <f>[11]HH!H203</f>
        <v>565</v>
      </c>
      <c r="N203" s="293">
        <f t="shared" si="32"/>
        <v>7760275</v>
      </c>
      <c r="O203" s="293">
        <f>[11]VD!H203</f>
        <v>150</v>
      </c>
      <c r="P203" s="293">
        <f t="shared" si="33"/>
        <v>2060250</v>
      </c>
      <c r="Q203" s="293">
        <f>[11]QY!H203</f>
        <v>360</v>
      </c>
      <c r="R203" s="293">
        <f t="shared" si="34"/>
        <v>4944600</v>
      </c>
      <c r="S203" s="293">
        <f>[11]UB!H203</f>
        <v>513</v>
      </c>
      <c r="T203" s="293">
        <f t="shared" si="35"/>
        <v>7046055</v>
      </c>
      <c r="U203" s="293">
        <f>[11]CP!H203</f>
        <v>36</v>
      </c>
      <c r="V203" s="293">
        <f t="shared" si="36"/>
        <v>494460</v>
      </c>
      <c r="W203" s="293">
        <f>[11]HL!H203</f>
        <v>490</v>
      </c>
      <c r="X203" s="293">
        <f t="shared" si="37"/>
        <v>6730150</v>
      </c>
      <c r="Y203" s="293">
        <f>[11]DH!H203</f>
        <v>210</v>
      </c>
      <c r="Z203" s="293">
        <f t="shared" si="38"/>
        <v>2884350</v>
      </c>
      <c r="AA203" s="293">
        <f>[11]MC!H203</f>
        <v>266</v>
      </c>
      <c r="AB203" s="293">
        <f t="shared" si="39"/>
        <v>3653510</v>
      </c>
      <c r="AC203" s="292"/>
      <c r="AD203" s="292"/>
      <c r="AE203" s="292"/>
      <c r="AF203" s="292"/>
      <c r="AG203" s="292"/>
      <c r="AH203" s="292"/>
      <c r="AI203" s="292"/>
      <c r="AJ203" s="292"/>
      <c r="AK203" s="292"/>
      <c r="AL203" s="292"/>
      <c r="AM203" s="292"/>
    </row>
    <row r="204" spans="1:39" x14ac:dyDescent="0.2">
      <c r="A204" s="298"/>
      <c r="B204" s="299" t="s">
        <v>291</v>
      </c>
      <c r="C204" s="298" t="s">
        <v>334</v>
      </c>
      <c r="D204" s="298" t="s">
        <v>334</v>
      </c>
      <c r="E204" s="298" t="s">
        <v>12</v>
      </c>
      <c r="F204" s="297" t="s">
        <v>1415</v>
      </c>
      <c r="G204" s="297"/>
      <c r="H204" s="291">
        <f>'[11]Don gia'!R204</f>
        <v>1911250</v>
      </c>
      <c r="I204" s="290">
        <f t="array" ref="I204">SUM(IF($K$7:$AB$7="Số lượng",K204:AA204,0))</f>
        <v>166</v>
      </c>
      <c r="J204" s="290">
        <f t="shared" si="30"/>
        <v>317267500</v>
      </c>
      <c r="K204" s="293">
        <f>[11]DT!H204</f>
        <v>0</v>
      </c>
      <c r="L204" s="293">
        <f t="shared" si="31"/>
        <v>0</v>
      </c>
      <c r="M204" s="293">
        <f>[11]HH!H204</f>
        <v>57</v>
      </c>
      <c r="N204" s="293">
        <f t="shared" si="32"/>
        <v>108941250</v>
      </c>
      <c r="O204" s="293">
        <f>[11]VD!H204</f>
        <v>4</v>
      </c>
      <c r="P204" s="293">
        <f t="shared" si="33"/>
        <v>7645000</v>
      </c>
      <c r="Q204" s="293">
        <f>[11]QY!H204</f>
        <v>21</v>
      </c>
      <c r="R204" s="293">
        <f t="shared" si="34"/>
        <v>40136250</v>
      </c>
      <c r="S204" s="293">
        <f>[11]UB!H204</f>
        <v>48</v>
      </c>
      <c r="T204" s="293">
        <f t="shared" si="35"/>
        <v>91740000</v>
      </c>
      <c r="U204" s="293">
        <f>[11]CP!H204</f>
        <v>5</v>
      </c>
      <c r="V204" s="293">
        <f t="shared" si="36"/>
        <v>9556250</v>
      </c>
      <c r="W204" s="293">
        <f>[11]HL!H204</f>
        <v>13</v>
      </c>
      <c r="X204" s="293">
        <f t="shared" si="37"/>
        <v>24846250</v>
      </c>
      <c r="Y204" s="293">
        <f>[11]DH!H204</f>
        <v>9</v>
      </c>
      <c r="Z204" s="293">
        <f t="shared" si="38"/>
        <v>17201250</v>
      </c>
      <c r="AA204" s="293">
        <f>[11]MC!H204</f>
        <v>9</v>
      </c>
      <c r="AB204" s="293">
        <f t="shared" si="39"/>
        <v>17201250</v>
      </c>
      <c r="AC204" s="292"/>
      <c r="AD204" s="292"/>
      <c r="AE204" s="292"/>
      <c r="AF204" s="292"/>
      <c r="AG204" s="292"/>
      <c r="AH204" s="292"/>
      <c r="AI204" s="292"/>
      <c r="AJ204" s="292"/>
      <c r="AK204" s="292"/>
      <c r="AL204" s="292"/>
      <c r="AM204" s="292"/>
    </row>
    <row r="205" spans="1:39" ht="12.75" hidden="1" customHeight="1" x14ac:dyDescent="0.2">
      <c r="A205" s="301">
        <v>5</v>
      </c>
      <c r="B205" s="302" t="s">
        <v>1414</v>
      </c>
      <c r="C205" s="301"/>
      <c r="D205" s="301"/>
      <c r="E205" s="301"/>
      <c r="F205" s="300"/>
      <c r="G205" s="297" t="s">
        <v>1351</v>
      </c>
      <c r="H205" s="291">
        <f>'[11]Don gia'!R205</f>
        <v>0</v>
      </c>
      <c r="I205" s="290">
        <f t="array" ref="I205">SUM(IF($K$7:$AB$7="Số lượng",K205:AA205,0))</f>
        <v>0</v>
      </c>
      <c r="J205" s="290">
        <f t="shared" si="30"/>
        <v>0</v>
      </c>
      <c r="K205" s="293">
        <f>[11]DT!H205</f>
        <v>0</v>
      </c>
      <c r="L205" s="293">
        <f t="shared" si="31"/>
        <v>0</v>
      </c>
      <c r="M205" s="293">
        <f>[11]HH!H205</f>
        <v>0</v>
      </c>
      <c r="N205" s="293">
        <f t="shared" si="32"/>
        <v>0</v>
      </c>
      <c r="O205" s="293">
        <f>[11]VD!H205</f>
        <v>0</v>
      </c>
      <c r="P205" s="293">
        <f t="shared" si="33"/>
        <v>0</v>
      </c>
      <c r="Q205" s="293">
        <f>[11]QY!H205</f>
        <v>0</v>
      </c>
      <c r="R205" s="293">
        <f t="shared" si="34"/>
        <v>0</v>
      </c>
      <c r="S205" s="293">
        <f>[11]UB!H205</f>
        <v>0</v>
      </c>
      <c r="T205" s="293">
        <f t="shared" si="35"/>
        <v>0</v>
      </c>
      <c r="U205" s="293">
        <f>[11]CP!H205</f>
        <v>0</v>
      </c>
      <c r="V205" s="293">
        <f t="shared" si="36"/>
        <v>0</v>
      </c>
      <c r="W205" s="293">
        <f>[11]HL!H205</f>
        <v>0</v>
      </c>
      <c r="X205" s="293">
        <f t="shared" si="37"/>
        <v>0</v>
      </c>
      <c r="Y205" s="293">
        <f>[11]DH!H205</f>
        <v>0</v>
      </c>
      <c r="Z205" s="293">
        <f t="shared" si="38"/>
        <v>0</v>
      </c>
      <c r="AA205" s="293">
        <f>[11]MC!H205</f>
        <v>0</v>
      </c>
      <c r="AB205" s="293">
        <f t="shared" si="39"/>
        <v>0</v>
      </c>
      <c r="AC205" s="288"/>
      <c r="AD205" s="288"/>
      <c r="AE205" s="288"/>
      <c r="AF205" s="288"/>
      <c r="AG205" s="288"/>
      <c r="AH205" s="288"/>
      <c r="AI205" s="288"/>
      <c r="AJ205" s="288"/>
      <c r="AK205" s="288"/>
      <c r="AL205" s="288"/>
      <c r="AM205" s="288"/>
    </row>
    <row r="206" spans="1:39" ht="12.75" hidden="1" customHeight="1" x14ac:dyDescent="0.2">
      <c r="A206" s="298"/>
      <c r="B206" s="299" t="s">
        <v>1413</v>
      </c>
      <c r="C206" s="298"/>
      <c r="D206" s="298" t="s">
        <v>334</v>
      </c>
      <c r="E206" s="298" t="s">
        <v>12</v>
      </c>
      <c r="F206" s="297" t="s">
        <v>1412</v>
      </c>
      <c r="G206" s="297"/>
      <c r="H206" s="291">
        <f>'[11]Don gia'!R206</f>
        <v>0</v>
      </c>
      <c r="I206" s="290">
        <f t="array" ref="I206">SUM(IF($K$7:$AB$7="Số lượng",K206:AA206,0))</f>
        <v>1420</v>
      </c>
      <c r="J206" s="290">
        <f t="shared" si="30"/>
        <v>0</v>
      </c>
      <c r="K206" s="293">
        <f>[11]DT!H206</f>
        <v>0</v>
      </c>
      <c r="L206" s="293">
        <f t="shared" si="31"/>
        <v>0</v>
      </c>
      <c r="M206" s="293">
        <f>[11]HH!H206</f>
        <v>354</v>
      </c>
      <c r="N206" s="293">
        <f t="shared" si="32"/>
        <v>0</v>
      </c>
      <c r="O206" s="293">
        <f>[11]VD!H206</f>
        <v>87</v>
      </c>
      <c r="P206" s="293">
        <f t="shared" si="33"/>
        <v>0</v>
      </c>
      <c r="Q206" s="293">
        <f>[11]QY!H206</f>
        <v>231</v>
      </c>
      <c r="R206" s="293">
        <f t="shared" si="34"/>
        <v>0</v>
      </c>
      <c r="S206" s="293">
        <f>[11]UB!H206</f>
        <v>343</v>
      </c>
      <c r="T206" s="293">
        <f t="shared" si="35"/>
        <v>0</v>
      </c>
      <c r="U206" s="293">
        <f>[11]CP!H206</f>
        <v>20</v>
      </c>
      <c r="V206" s="293">
        <f t="shared" si="36"/>
        <v>0</v>
      </c>
      <c r="W206" s="293">
        <f>[11]HL!H206</f>
        <v>176</v>
      </c>
      <c r="X206" s="293">
        <f t="shared" si="37"/>
        <v>0</v>
      </c>
      <c r="Y206" s="293">
        <f>[11]DH!H206</f>
        <v>40</v>
      </c>
      <c r="Z206" s="293">
        <f t="shared" si="38"/>
        <v>0</v>
      </c>
      <c r="AA206" s="293">
        <f>[11]MC!H206</f>
        <v>169</v>
      </c>
      <c r="AB206" s="293">
        <f t="shared" si="39"/>
        <v>0</v>
      </c>
      <c r="AC206" s="292"/>
      <c r="AD206" s="292"/>
      <c r="AE206" s="292"/>
      <c r="AF206" s="292"/>
      <c r="AG206" s="292"/>
      <c r="AH206" s="292"/>
      <c r="AI206" s="292"/>
      <c r="AJ206" s="292"/>
      <c r="AK206" s="292"/>
      <c r="AL206" s="292"/>
      <c r="AM206" s="292"/>
    </row>
    <row r="207" spans="1:39" ht="12.75" hidden="1" customHeight="1" x14ac:dyDescent="0.2">
      <c r="A207" s="298"/>
      <c r="B207" s="299" t="s">
        <v>1411</v>
      </c>
      <c r="C207" s="298" t="s">
        <v>334</v>
      </c>
      <c r="D207" s="298"/>
      <c r="E207" s="298" t="s">
        <v>12</v>
      </c>
      <c r="F207" s="297" t="s">
        <v>1371</v>
      </c>
      <c r="G207" s="297"/>
      <c r="H207" s="291">
        <f>'[11]Don gia'!R207</f>
        <v>0</v>
      </c>
      <c r="I207" s="290">
        <f t="array" ref="I207">SUM(IF($K$7:$AB$7="Số lượng",K207:AA207,0))</f>
        <v>123</v>
      </c>
      <c r="J207" s="290">
        <f t="shared" si="30"/>
        <v>0</v>
      </c>
      <c r="K207" s="293">
        <f>[11]DT!H207</f>
        <v>0</v>
      </c>
      <c r="L207" s="293">
        <f t="shared" si="31"/>
        <v>0</v>
      </c>
      <c r="M207" s="293">
        <f>[11]HH!H207</f>
        <v>17</v>
      </c>
      <c r="N207" s="293">
        <f t="shared" si="32"/>
        <v>0</v>
      </c>
      <c r="O207" s="293">
        <f>[11]VD!H207</f>
        <v>3</v>
      </c>
      <c r="P207" s="293">
        <f t="shared" si="33"/>
        <v>0</v>
      </c>
      <c r="Q207" s="293">
        <f>[11]QY!H207</f>
        <v>14</v>
      </c>
      <c r="R207" s="293">
        <f t="shared" si="34"/>
        <v>0</v>
      </c>
      <c r="S207" s="293">
        <f>[11]UB!H207</f>
        <v>47</v>
      </c>
      <c r="T207" s="293">
        <f t="shared" si="35"/>
        <v>0</v>
      </c>
      <c r="U207" s="293">
        <f>[11]CP!H207</f>
        <v>1</v>
      </c>
      <c r="V207" s="293">
        <f t="shared" si="36"/>
        <v>0</v>
      </c>
      <c r="W207" s="293">
        <f>[11]HL!H207</f>
        <v>10</v>
      </c>
      <c r="X207" s="293">
        <f t="shared" si="37"/>
        <v>0</v>
      </c>
      <c r="Y207" s="293">
        <f>[11]DH!H207</f>
        <v>2</v>
      </c>
      <c r="Z207" s="293">
        <f t="shared" si="38"/>
        <v>0</v>
      </c>
      <c r="AA207" s="293">
        <f>[11]MC!H207</f>
        <v>29</v>
      </c>
      <c r="AB207" s="293">
        <f t="shared" si="39"/>
        <v>0</v>
      </c>
      <c r="AC207" s="292"/>
      <c r="AD207" s="292"/>
      <c r="AE207" s="292"/>
      <c r="AF207" s="292"/>
      <c r="AG207" s="292"/>
      <c r="AH207" s="292"/>
      <c r="AI207" s="292"/>
      <c r="AJ207" s="292"/>
      <c r="AK207" s="292"/>
      <c r="AL207" s="292"/>
      <c r="AM207" s="292"/>
    </row>
    <row r="208" spans="1:39" ht="12.75" hidden="1" customHeight="1" x14ac:dyDescent="0.2">
      <c r="A208" s="301">
        <v>6</v>
      </c>
      <c r="B208" s="302" t="s">
        <v>1410</v>
      </c>
      <c r="C208" s="301"/>
      <c r="D208" s="301"/>
      <c r="E208" s="301"/>
      <c r="F208" s="300"/>
      <c r="G208" s="297" t="s">
        <v>1351</v>
      </c>
      <c r="H208" s="291">
        <f>'[11]Don gia'!R208</f>
        <v>0</v>
      </c>
      <c r="I208" s="290">
        <f t="array" ref="I208">SUM(IF($K$7:$AB$7="Số lượng",K208:AA208,0))</f>
        <v>0</v>
      </c>
      <c r="J208" s="290">
        <f t="shared" si="30"/>
        <v>0</v>
      </c>
      <c r="K208" s="293">
        <f>[11]DT!H208</f>
        <v>0</v>
      </c>
      <c r="L208" s="293">
        <f t="shared" si="31"/>
        <v>0</v>
      </c>
      <c r="M208" s="293">
        <f>[11]HH!H208</f>
        <v>0</v>
      </c>
      <c r="N208" s="293">
        <f t="shared" si="32"/>
        <v>0</v>
      </c>
      <c r="O208" s="293">
        <f>[11]VD!H208</f>
        <v>0</v>
      </c>
      <c r="P208" s="293">
        <f t="shared" si="33"/>
        <v>0</v>
      </c>
      <c r="Q208" s="293">
        <f>[11]QY!H208</f>
        <v>0</v>
      </c>
      <c r="R208" s="293">
        <f t="shared" si="34"/>
        <v>0</v>
      </c>
      <c r="S208" s="293">
        <f>[11]UB!H208</f>
        <v>0</v>
      </c>
      <c r="T208" s="293">
        <f t="shared" si="35"/>
        <v>0</v>
      </c>
      <c r="U208" s="293">
        <f>[11]CP!H208</f>
        <v>0</v>
      </c>
      <c r="V208" s="293">
        <f t="shared" si="36"/>
        <v>0</v>
      </c>
      <c r="W208" s="293">
        <f>[11]HL!H208</f>
        <v>0</v>
      </c>
      <c r="X208" s="293">
        <f t="shared" si="37"/>
        <v>0</v>
      </c>
      <c r="Y208" s="293">
        <f>[11]DH!H208</f>
        <v>0</v>
      </c>
      <c r="Z208" s="293">
        <f t="shared" si="38"/>
        <v>0</v>
      </c>
      <c r="AA208" s="293">
        <f>[11]MC!H208</f>
        <v>0</v>
      </c>
      <c r="AB208" s="293">
        <f t="shared" si="39"/>
        <v>0</v>
      </c>
      <c r="AC208" s="288"/>
      <c r="AD208" s="288"/>
      <c r="AE208" s="288"/>
      <c r="AF208" s="288"/>
      <c r="AG208" s="288"/>
      <c r="AH208" s="288"/>
      <c r="AI208" s="288"/>
      <c r="AJ208" s="288"/>
      <c r="AK208" s="288"/>
      <c r="AL208" s="288"/>
      <c r="AM208" s="288"/>
    </row>
    <row r="209" spans="1:39" ht="12.75" hidden="1" customHeight="1" x14ac:dyDescent="0.2">
      <c r="A209" s="298"/>
      <c r="B209" s="299" t="s">
        <v>1409</v>
      </c>
      <c r="C209" s="298" t="s">
        <v>334</v>
      </c>
      <c r="D209" s="298" t="s">
        <v>334</v>
      </c>
      <c r="E209" s="298" t="s">
        <v>4</v>
      </c>
      <c r="F209" s="297" t="s">
        <v>1395</v>
      </c>
      <c r="G209" s="297"/>
      <c r="H209" s="291">
        <f>'[11]Don gia'!R209</f>
        <v>0</v>
      </c>
      <c r="I209" s="290">
        <f t="array" ref="I209">SUM(IF($K$7:$AB$7="Số lượng",K209:AA209,0))</f>
        <v>199</v>
      </c>
      <c r="J209" s="290">
        <f t="shared" si="30"/>
        <v>0</v>
      </c>
      <c r="K209" s="293">
        <f>[11]DT!H209</f>
        <v>0</v>
      </c>
      <c r="L209" s="293">
        <f t="shared" si="31"/>
        <v>0</v>
      </c>
      <c r="M209" s="293">
        <f>[11]HH!H209</f>
        <v>20</v>
      </c>
      <c r="N209" s="293">
        <f t="shared" si="32"/>
        <v>0</v>
      </c>
      <c r="O209" s="293">
        <f>[11]VD!H209</f>
        <v>14</v>
      </c>
      <c r="P209" s="293">
        <f t="shared" si="33"/>
        <v>0</v>
      </c>
      <c r="Q209" s="293">
        <f>[11]QY!H209</f>
        <v>30</v>
      </c>
      <c r="R209" s="293">
        <f t="shared" si="34"/>
        <v>0</v>
      </c>
      <c r="S209" s="293">
        <f>[11]UB!H209</f>
        <v>0</v>
      </c>
      <c r="T209" s="293">
        <f t="shared" si="35"/>
        <v>0</v>
      </c>
      <c r="U209" s="293">
        <f>[11]CP!H209</f>
        <v>0</v>
      </c>
      <c r="V209" s="293">
        <f t="shared" si="36"/>
        <v>0</v>
      </c>
      <c r="W209" s="293">
        <f>[11]HL!H209</f>
        <v>20</v>
      </c>
      <c r="X209" s="293">
        <f t="shared" si="37"/>
        <v>0</v>
      </c>
      <c r="Y209" s="293">
        <f>[11]DH!H209</f>
        <v>20</v>
      </c>
      <c r="Z209" s="293">
        <f t="shared" si="38"/>
        <v>0</v>
      </c>
      <c r="AA209" s="293">
        <f>[11]MC!H209</f>
        <v>95</v>
      </c>
      <c r="AB209" s="293">
        <f t="shared" si="39"/>
        <v>0</v>
      </c>
      <c r="AC209" s="292"/>
      <c r="AD209" s="292"/>
      <c r="AE209" s="292"/>
      <c r="AF209" s="292"/>
      <c r="AG209" s="292"/>
      <c r="AH209" s="292"/>
      <c r="AI209" s="292"/>
      <c r="AJ209" s="292"/>
      <c r="AK209" s="292"/>
      <c r="AL209" s="292"/>
      <c r="AM209" s="292"/>
    </row>
    <row r="210" spans="1:39" ht="12.75" hidden="1" customHeight="1" x14ac:dyDescent="0.2">
      <c r="A210" s="298"/>
      <c r="B210" s="299" t="s">
        <v>1165</v>
      </c>
      <c r="C210" s="298" t="s">
        <v>334</v>
      </c>
      <c r="D210" s="298" t="s">
        <v>334</v>
      </c>
      <c r="E210" s="298" t="s">
        <v>1166</v>
      </c>
      <c r="F210" s="297"/>
      <c r="G210" s="297" t="s">
        <v>1408</v>
      </c>
      <c r="H210" s="291">
        <f>'[11]Don gia'!R210</f>
        <v>0</v>
      </c>
      <c r="I210" s="290">
        <f t="array" ref="I210">SUM(IF($K$7:$AB$7="Số lượng",K210:AA210,0))</f>
        <v>10</v>
      </c>
      <c r="J210" s="290">
        <f t="shared" si="30"/>
        <v>0</v>
      </c>
      <c r="K210" s="293">
        <f>[11]DT!H210</f>
        <v>0</v>
      </c>
      <c r="L210" s="293">
        <f t="shared" si="31"/>
        <v>0</v>
      </c>
      <c r="M210" s="293">
        <f>[11]HH!H210</f>
        <v>0</v>
      </c>
      <c r="N210" s="293">
        <f t="shared" si="32"/>
        <v>0</v>
      </c>
      <c r="O210" s="293">
        <f>[11]VD!H210</f>
        <v>0</v>
      </c>
      <c r="P210" s="293">
        <f t="shared" si="33"/>
        <v>0</v>
      </c>
      <c r="Q210" s="293">
        <f>[11]QY!H210</f>
        <v>0</v>
      </c>
      <c r="R210" s="293">
        <f t="shared" si="34"/>
        <v>0</v>
      </c>
      <c r="S210" s="293">
        <f>[11]UB!H210</f>
        <v>0</v>
      </c>
      <c r="T210" s="293">
        <f t="shared" si="35"/>
        <v>0</v>
      </c>
      <c r="U210" s="293">
        <f>[11]CP!H210</f>
        <v>0</v>
      </c>
      <c r="V210" s="293">
        <f t="shared" si="36"/>
        <v>0</v>
      </c>
      <c r="W210" s="293">
        <f>[11]HL!H210</f>
        <v>5</v>
      </c>
      <c r="X210" s="293">
        <f t="shared" si="37"/>
        <v>0</v>
      </c>
      <c r="Y210" s="293">
        <f>[11]DH!H210</f>
        <v>0</v>
      </c>
      <c r="Z210" s="293">
        <f t="shared" si="38"/>
        <v>0</v>
      </c>
      <c r="AA210" s="293">
        <f>[11]MC!H210</f>
        <v>5</v>
      </c>
      <c r="AB210" s="293">
        <f t="shared" si="39"/>
        <v>0</v>
      </c>
      <c r="AC210" s="292"/>
      <c r="AD210" s="292"/>
      <c r="AE210" s="292"/>
      <c r="AF210" s="292"/>
      <c r="AG210" s="292"/>
      <c r="AH210" s="292"/>
      <c r="AI210" s="292"/>
      <c r="AJ210" s="292"/>
      <c r="AK210" s="292"/>
      <c r="AL210" s="292"/>
      <c r="AM210" s="292"/>
    </row>
    <row r="211" spans="1:39" ht="12.75" hidden="1" customHeight="1" x14ac:dyDescent="0.2">
      <c r="A211" s="301">
        <v>7</v>
      </c>
      <c r="B211" s="302" t="s">
        <v>1407</v>
      </c>
      <c r="C211" s="301"/>
      <c r="D211" s="301"/>
      <c r="E211" s="301"/>
      <c r="F211" s="300"/>
      <c r="G211" s="297" t="s">
        <v>1351</v>
      </c>
      <c r="H211" s="291">
        <f>'[11]Don gia'!R211</f>
        <v>0</v>
      </c>
      <c r="I211" s="290">
        <f t="array" ref="I211">SUM(IF($K$7:$AB$7="Số lượng",K211:AA211,0))</f>
        <v>0</v>
      </c>
      <c r="J211" s="290">
        <f t="shared" si="30"/>
        <v>0</v>
      </c>
      <c r="K211" s="293">
        <f>[11]DT!H211</f>
        <v>0</v>
      </c>
      <c r="L211" s="293">
        <f t="shared" si="31"/>
        <v>0</v>
      </c>
      <c r="M211" s="293">
        <f>[11]HH!H211</f>
        <v>0</v>
      </c>
      <c r="N211" s="293">
        <f t="shared" si="32"/>
        <v>0</v>
      </c>
      <c r="O211" s="293">
        <f>[11]VD!H211</f>
        <v>0</v>
      </c>
      <c r="P211" s="293">
        <f t="shared" si="33"/>
        <v>0</v>
      </c>
      <c r="Q211" s="293">
        <f>[11]QY!H211</f>
        <v>0</v>
      </c>
      <c r="R211" s="293">
        <f t="shared" si="34"/>
        <v>0</v>
      </c>
      <c r="S211" s="293">
        <f>[11]UB!H211</f>
        <v>0</v>
      </c>
      <c r="T211" s="293">
        <f t="shared" si="35"/>
        <v>0</v>
      </c>
      <c r="U211" s="293">
        <f>[11]CP!H211</f>
        <v>0</v>
      </c>
      <c r="V211" s="293">
        <f t="shared" si="36"/>
        <v>0</v>
      </c>
      <c r="W211" s="293">
        <f>[11]HL!H211</f>
        <v>0</v>
      </c>
      <c r="X211" s="293">
        <f t="shared" si="37"/>
        <v>0</v>
      </c>
      <c r="Y211" s="293">
        <f>[11]DH!H211</f>
        <v>0</v>
      </c>
      <c r="Z211" s="293">
        <f t="shared" si="38"/>
        <v>0</v>
      </c>
      <c r="AA211" s="293">
        <f>[11]MC!H211</f>
        <v>0</v>
      </c>
      <c r="AB211" s="293">
        <f t="shared" si="39"/>
        <v>0</v>
      </c>
      <c r="AC211" s="288"/>
      <c r="AD211" s="288"/>
      <c r="AE211" s="288"/>
      <c r="AF211" s="288"/>
      <c r="AG211" s="288"/>
      <c r="AH211" s="288"/>
      <c r="AI211" s="288"/>
      <c r="AJ211" s="288"/>
      <c r="AK211" s="288"/>
      <c r="AL211" s="288"/>
      <c r="AM211" s="288"/>
    </row>
    <row r="212" spans="1:39" ht="12.75" hidden="1" customHeight="1" x14ac:dyDescent="0.2">
      <c r="A212" s="298"/>
      <c r="B212" s="299" t="s">
        <v>1406</v>
      </c>
      <c r="C212" s="298"/>
      <c r="D212" s="298" t="s">
        <v>334</v>
      </c>
      <c r="E212" s="298" t="s">
        <v>4</v>
      </c>
      <c r="F212" s="297" t="s">
        <v>1405</v>
      </c>
      <c r="G212" s="297"/>
      <c r="H212" s="291">
        <f>'[11]Don gia'!R212</f>
        <v>0</v>
      </c>
      <c r="I212" s="290">
        <f t="array" ref="I212">SUM(IF($K$7:$AB$7="Số lượng",K212:AA212,0))</f>
        <v>153</v>
      </c>
      <c r="J212" s="290">
        <f t="shared" si="30"/>
        <v>0</v>
      </c>
      <c r="K212" s="293">
        <f>[11]DT!H212</f>
        <v>0</v>
      </c>
      <c r="L212" s="293">
        <f t="shared" si="31"/>
        <v>0</v>
      </c>
      <c r="M212" s="293">
        <f>[11]HH!H212</f>
        <v>0</v>
      </c>
      <c r="N212" s="293">
        <f t="shared" si="32"/>
        <v>0</v>
      </c>
      <c r="O212" s="293">
        <f>[11]VD!H212</f>
        <v>10</v>
      </c>
      <c r="P212" s="293">
        <f t="shared" si="33"/>
        <v>0</v>
      </c>
      <c r="Q212" s="293">
        <f>[11]QY!H212</f>
        <v>62</v>
      </c>
      <c r="R212" s="293">
        <f t="shared" si="34"/>
        <v>0</v>
      </c>
      <c r="S212" s="293">
        <f>[11]UB!H212</f>
        <v>0</v>
      </c>
      <c r="T212" s="293">
        <f t="shared" si="35"/>
        <v>0</v>
      </c>
      <c r="U212" s="293">
        <f>[11]CP!H212</f>
        <v>0</v>
      </c>
      <c r="V212" s="293">
        <f t="shared" si="36"/>
        <v>0</v>
      </c>
      <c r="W212" s="293">
        <f>[11]HL!H212</f>
        <v>10</v>
      </c>
      <c r="X212" s="293">
        <f t="shared" si="37"/>
        <v>0</v>
      </c>
      <c r="Y212" s="293">
        <f>[11]DH!H212</f>
        <v>0</v>
      </c>
      <c r="Z212" s="293">
        <f t="shared" si="38"/>
        <v>0</v>
      </c>
      <c r="AA212" s="293">
        <f>[11]MC!H212</f>
        <v>71</v>
      </c>
      <c r="AB212" s="293">
        <f t="shared" si="39"/>
        <v>0</v>
      </c>
      <c r="AC212" s="292"/>
      <c r="AD212" s="292"/>
      <c r="AE212" s="292"/>
      <c r="AF212" s="292"/>
      <c r="AG212" s="292"/>
      <c r="AH212" s="292"/>
      <c r="AI212" s="292"/>
      <c r="AJ212" s="292"/>
      <c r="AK212" s="292"/>
      <c r="AL212" s="292"/>
      <c r="AM212" s="292"/>
    </row>
    <row r="213" spans="1:39" ht="12.75" hidden="1" customHeight="1" x14ac:dyDescent="0.2">
      <c r="A213" s="298"/>
      <c r="B213" s="299" t="s">
        <v>1404</v>
      </c>
      <c r="C213" s="298" t="s">
        <v>334</v>
      </c>
      <c r="D213" s="298" t="s">
        <v>334</v>
      </c>
      <c r="E213" s="298" t="s">
        <v>4</v>
      </c>
      <c r="F213" s="297" t="s">
        <v>1403</v>
      </c>
      <c r="G213" s="297"/>
      <c r="H213" s="291">
        <f>'[11]Don gia'!R213</f>
        <v>0</v>
      </c>
      <c r="I213" s="290">
        <f t="array" ref="I213">SUM(IF($K$7:$AB$7="Số lượng",K213:AA213,0))</f>
        <v>18</v>
      </c>
      <c r="J213" s="290">
        <f t="shared" si="30"/>
        <v>0</v>
      </c>
      <c r="K213" s="293">
        <f>[11]DT!H213</f>
        <v>0</v>
      </c>
      <c r="L213" s="293">
        <f t="shared" si="31"/>
        <v>0</v>
      </c>
      <c r="M213" s="293">
        <f>[11]HH!H213</f>
        <v>0</v>
      </c>
      <c r="N213" s="293">
        <f t="shared" si="32"/>
        <v>0</v>
      </c>
      <c r="O213" s="293">
        <f>[11]VD!H213</f>
        <v>0</v>
      </c>
      <c r="P213" s="293">
        <f t="shared" si="33"/>
        <v>0</v>
      </c>
      <c r="Q213" s="293">
        <f>[11]QY!H213</f>
        <v>9</v>
      </c>
      <c r="R213" s="293">
        <f t="shared" si="34"/>
        <v>0</v>
      </c>
      <c r="S213" s="293">
        <f>[11]UB!H213</f>
        <v>0</v>
      </c>
      <c r="T213" s="293">
        <f t="shared" si="35"/>
        <v>0</v>
      </c>
      <c r="U213" s="293">
        <f>[11]CP!H213</f>
        <v>0</v>
      </c>
      <c r="V213" s="293">
        <f t="shared" si="36"/>
        <v>0</v>
      </c>
      <c r="W213" s="293">
        <f>[11]HL!H213</f>
        <v>0</v>
      </c>
      <c r="X213" s="293">
        <f t="shared" si="37"/>
        <v>0</v>
      </c>
      <c r="Y213" s="293">
        <f>[11]DH!H213</f>
        <v>0</v>
      </c>
      <c r="Z213" s="293">
        <f t="shared" si="38"/>
        <v>0</v>
      </c>
      <c r="AA213" s="293">
        <f>[11]MC!H213</f>
        <v>9</v>
      </c>
      <c r="AB213" s="293">
        <f t="shared" si="39"/>
        <v>0</v>
      </c>
      <c r="AC213" s="292"/>
      <c r="AD213" s="292"/>
      <c r="AE213" s="292"/>
      <c r="AF213" s="292"/>
      <c r="AG213" s="292"/>
      <c r="AH213" s="292"/>
      <c r="AI213" s="292"/>
      <c r="AJ213" s="292"/>
      <c r="AK213" s="292"/>
      <c r="AL213" s="292"/>
      <c r="AM213" s="292"/>
    </row>
    <row r="214" spans="1:39" ht="12.75" hidden="1" customHeight="1" x14ac:dyDescent="0.2">
      <c r="A214" s="298"/>
      <c r="B214" s="299" t="s">
        <v>1402</v>
      </c>
      <c r="C214" s="298" t="s">
        <v>334</v>
      </c>
      <c r="D214" s="298" t="s">
        <v>334</v>
      </c>
      <c r="E214" s="298" t="s">
        <v>4</v>
      </c>
      <c r="F214" s="297" t="s">
        <v>1401</v>
      </c>
      <c r="G214" s="297"/>
      <c r="H214" s="291">
        <f>'[11]Don gia'!R214</f>
        <v>0</v>
      </c>
      <c r="I214" s="290">
        <f t="array" ref="I214">SUM(IF($K$7:$AB$7="Số lượng",K214:AA214,0))</f>
        <v>35</v>
      </c>
      <c r="J214" s="290">
        <f t="shared" si="30"/>
        <v>0</v>
      </c>
      <c r="K214" s="293">
        <f>[11]DT!H214</f>
        <v>0</v>
      </c>
      <c r="L214" s="293">
        <f t="shared" si="31"/>
        <v>0</v>
      </c>
      <c r="M214" s="293">
        <f>[11]HH!H214</f>
        <v>0</v>
      </c>
      <c r="N214" s="293">
        <f t="shared" si="32"/>
        <v>0</v>
      </c>
      <c r="O214" s="293">
        <f>[11]VD!H214</f>
        <v>2</v>
      </c>
      <c r="P214" s="293">
        <f t="shared" si="33"/>
        <v>0</v>
      </c>
      <c r="Q214" s="293">
        <f>[11]QY!H214</f>
        <v>19</v>
      </c>
      <c r="R214" s="293">
        <f t="shared" si="34"/>
        <v>0</v>
      </c>
      <c r="S214" s="293">
        <f>[11]UB!H214</f>
        <v>0</v>
      </c>
      <c r="T214" s="293">
        <f t="shared" si="35"/>
        <v>0</v>
      </c>
      <c r="U214" s="293">
        <f>[11]CP!H214</f>
        <v>0</v>
      </c>
      <c r="V214" s="293">
        <f t="shared" si="36"/>
        <v>0</v>
      </c>
      <c r="W214" s="293">
        <f>[11]HL!H214</f>
        <v>0</v>
      </c>
      <c r="X214" s="293">
        <f t="shared" si="37"/>
        <v>0</v>
      </c>
      <c r="Y214" s="293">
        <f>[11]DH!H214</f>
        <v>0</v>
      </c>
      <c r="Z214" s="293">
        <f t="shared" si="38"/>
        <v>0</v>
      </c>
      <c r="AA214" s="293">
        <f>[11]MC!H214</f>
        <v>14</v>
      </c>
      <c r="AB214" s="293">
        <f t="shared" si="39"/>
        <v>0</v>
      </c>
      <c r="AC214" s="292"/>
      <c r="AD214" s="292"/>
      <c r="AE214" s="292"/>
      <c r="AF214" s="292"/>
      <c r="AG214" s="292"/>
      <c r="AH214" s="292"/>
      <c r="AI214" s="292"/>
      <c r="AJ214" s="292"/>
      <c r="AK214" s="292"/>
      <c r="AL214" s="292"/>
      <c r="AM214" s="292"/>
    </row>
    <row r="215" spans="1:39" ht="12.75" hidden="1" customHeight="1" x14ac:dyDescent="0.2">
      <c r="A215" s="301">
        <v>8</v>
      </c>
      <c r="B215" s="302" t="s">
        <v>1400</v>
      </c>
      <c r="C215" s="301"/>
      <c r="D215" s="301"/>
      <c r="E215" s="301"/>
      <c r="F215" s="300"/>
      <c r="G215" s="297" t="s">
        <v>1351</v>
      </c>
      <c r="H215" s="291">
        <f>'[11]Don gia'!R215</f>
        <v>0</v>
      </c>
      <c r="I215" s="290">
        <f t="array" ref="I215">SUM(IF($K$7:$AB$7="Số lượng",K215:AA215,0))</f>
        <v>0</v>
      </c>
      <c r="J215" s="290">
        <f t="shared" si="30"/>
        <v>0</v>
      </c>
      <c r="K215" s="293">
        <f>[11]DT!H215</f>
        <v>0</v>
      </c>
      <c r="L215" s="293">
        <f t="shared" si="31"/>
        <v>0</v>
      </c>
      <c r="M215" s="293">
        <f>[11]HH!H215</f>
        <v>0</v>
      </c>
      <c r="N215" s="293">
        <f t="shared" si="32"/>
        <v>0</v>
      </c>
      <c r="O215" s="293">
        <f>[11]VD!H215</f>
        <v>0</v>
      </c>
      <c r="P215" s="293">
        <f t="shared" si="33"/>
        <v>0</v>
      </c>
      <c r="Q215" s="293">
        <f>[11]QY!H215</f>
        <v>0</v>
      </c>
      <c r="R215" s="293">
        <f t="shared" si="34"/>
        <v>0</v>
      </c>
      <c r="S215" s="293">
        <f>[11]UB!H215</f>
        <v>0</v>
      </c>
      <c r="T215" s="293">
        <f t="shared" si="35"/>
        <v>0</v>
      </c>
      <c r="U215" s="293">
        <f>[11]CP!H215</f>
        <v>0</v>
      </c>
      <c r="V215" s="293">
        <f t="shared" si="36"/>
        <v>0</v>
      </c>
      <c r="W215" s="293">
        <f>[11]HL!H215</f>
        <v>0</v>
      </c>
      <c r="X215" s="293">
        <f t="shared" si="37"/>
        <v>0</v>
      </c>
      <c r="Y215" s="293">
        <f>[11]DH!H215</f>
        <v>0</v>
      </c>
      <c r="Z215" s="293">
        <f t="shared" si="38"/>
        <v>0</v>
      </c>
      <c r="AA215" s="293">
        <f>[11]MC!H215</f>
        <v>0</v>
      </c>
      <c r="AB215" s="293">
        <f t="shared" si="39"/>
        <v>0</v>
      </c>
      <c r="AC215" s="288"/>
      <c r="AD215" s="288"/>
      <c r="AE215" s="288"/>
      <c r="AF215" s="288"/>
      <c r="AG215" s="288"/>
      <c r="AH215" s="288"/>
      <c r="AI215" s="288"/>
      <c r="AJ215" s="288"/>
      <c r="AK215" s="288"/>
      <c r="AL215" s="288"/>
      <c r="AM215" s="288"/>
    </row>
    <row r="216" spans="1:39" ht="12.75" hidden="1" customHeight="1" x14ac:dyDescent="0.2">
      <c r="A216" s="298"/>
      <c r="B216" s="299" t="s">
        <v>1165</v>
      </c>
      <c r="C216" s="298" t="s">
        <v>334</v>
      </c>
      <c r="D216" s="298" t="s">
        <v>334</v>
      </c>
      <c r="E216" s="298" t="s">
        <v>1166</v>
      </c>
      <c r="F216" s="297"/>
      <c r="G216" s="297" t="s">
        <v>1399</v>
      </c>
      <c r="H216" s="291">
        <f>'[11]Don gia'!R216</f>
        <v>0</v>
      </c>
      <c r="I216" s="290">
        <f t="array" ref="I216">SUM(IF($K$7:$AB$7="Số lượng",K216:AA216,0))</f>
        <v>0</v>
      </c>
      <c r="J216" s="290">
        <f t="shared" si="30"/>
        <v>0</v>
      </c>
      <c r="K216" s="293">
        <f>[11]DT!H216</f>
        <v>0</v>
      </c>
      <c r="L216" s="293">
        <f t="shared" si="31"/>
        <v>0</v>
      </c>
      <c r="M216" s="293">
        <f>[11]HH!H216</f>
        <v>0</v>
      </c>
      <c r="N216" s="293">
        <f t="shared" si="32"/>
        <v>0</v>
      </c>
      <c r="O216" s="293">
        <f>[11]VD!H216</f>
        <v>0</v>
      </c>
      <c r="P216" s="293">
        <f t="shared" si="33"/>
        <v>0</v>
      </c>
      <c r="Q216" s="293">
        <f>[11]QY!H216</f>
        <v>0</v>
      </c>
      <c r="R216" s="293">
        <f t="shared" si="34"/>
        <v>0</v>
      </c>
      <c r="S216" s="293">
        <f>[11]UB!H216</f>
        <v>0</v>
      </c>
      <c r="T216" s="293">
        <f t="shared" si="35"/>
        <v>0</v>
      </c>
      <c r="U216" s="293">
        <f>[11]CP!H216</f>
        <v>0</v>
      </c>
      <c r="V216" s="293">
        <f t="shared" si="36"/>
        <v>0</v>
      </c>
      <c r="W216" s="293">
        <f>[11]HL!H216</f>
        <v>0</v>
      </c>
      <c r="X216" s="293">
        <f t="shared" si="37"/>
        <v>0</v>
      </c>
      <c r="Y216" s="293">
        <f>[11]DH!H216</f>
        <v>0</v>
      </c>
      <c r="Z216" s="293">
        <f t="shared" si="38"/>
        <v>0</v>
      </c>
      <c r="AA216" s="293">
        <f>[11]MC!H216</f>
        <v>0</v>
      </c>
      <c r="AB216" s="293">
        <f t="shared" si="39"/>
        <v>0</v>
      </c>
      <c r="AC216" s="292"/>
      <c r="AD216" s="292"/>
      <c r="AE216" s="292"/>
      <c r="AF216" s="292"/>
      <c r="AG216" s="292"/>
      <c r="AH216" s="292"/>
      <c r="AI216" s="292"/>
      <c r="AJ216" s="292"/>
      <c r="AK216" s="292"/>
      <c r="AL216" s="292"/>
      <c r="AM216" s="292"/>
    </row>
    <row r="217" spans="1:39" ht="12.75" hidden="1" customHeight="1" x14ac:dyDescent="0.2">
      <c r="A217" s="298"/>
      <c r="B217" s="299" t="s">
        <v>11</v>
      </c>
      <c r="C217" s="298"/>
      <c r="D217" s="298" t="s">
        <v>334</v>
      </c>
      <c r="E217" s="298" t="s">
        <v>12</v>
      </c>
      <c r="F217" s="297"/>
      <c r="G217" s="297" t="s">
        <v>1398</v>
      </c>
      <c r="H217" s="291">
        <f>'[11]Don gia'!R217</f>
        <v>0</v>
      </c>
      <c r="I217" s="290">
        <f t="array" ref="I217">SUM(IF($K$7:$AB$7="Số lượng",K217:AA217,0))</f>
        <v>0</v>
      </c>
      <c r="J217" s="290">
        <f t="shared" si="30"/>
        <v>0</v>
      </c>
      <c r="K217" s="293">
        <f>[11]DT!H217</f>
        <v>0</v>
      </c>
      <c r="L217" s="293">
        <f t="shared" si="31"/>
        <v>0</v>
      </c>
      <c r="M217" s="293">
        <f>[11]HH!H217</f>
        <v>0</v>
      </c>
      <c r="N217" s="293">
        <f t="shared" si="32"/>
        <v>0</v>
      </c>
      <c r="O217" s="293">
        <f>[11]VD!H217</f>
        <v>0</v>
      </c>
      <c r="P217" s="293">
        <f t="shared" si="33"/>
        <v>0</v>
      </c>
      <c r="Q217" s="293">
        <f>[11]QY!H217</f>
        <v>0</v>
      </c>
      <c r="R217" s="293">
        <f t="shared" si="34"/>
        <v>0</v>
      </c>
      <c r="S217" s="293">
        <f>[11]UB!H217</f>
        <v>0</v>
      </c>
      <c r="T217" s="293">
        <f t="shared" si="35"/>
        <v>0</v>
      </c>
      <c r="U217" s="293">
        <f>[11]CP!H217</f>
        <v>0</v>
      </c>
      <c r="V217" s="293">
        <f t="shared" si="36"/>
        <v>0</v>
      </c>
      <c r="W217" s="293">
        <f>[11]HL!H217</f>
        <v>0</v>
      </c>
      <c r="X217" s="293">
        <f t="shared" si="37"/>
        <v>0</v>
      </c>
      <c r="Y217" s="293">
        <f>[11]DH!H217</f>
        <v>0</v>
      </c>
      <c r="Z217" s="293">
        <f t="shared" si="38"/>
        <v>0</v>
      </c>
      <c r="AA217" s="293">
        <f>[11]MC!H217</f>
        <v>0</v>
      </c>
      <c r="AB217" s="293">
        <f t="shared" si="39"/>
        <v>0</v>
      </c>
      <c r="AC217" s="292"/>
      <c r="AD217" s="292"/>
      <c r="AE217" s="292"/>
      <c r="AF217" s="292"/>
      <c r="AG217" s="292"/>
      <c r="AH217" s="292"/>
      <c r="AI217" s="292"/>
      <c r="AJ217" s="292"/>
      <c r="AK217" s="292"/>
      <c r="AL217" s="292"/>
      <c r="AM217" s="292"/>
    </row>
    <row r="218" spans="1:39" ht="12.75" hidden="1" customHeight="1" x14ac:dyDescent="0.2">
      <c r="A218" s="301">
        <v>9</v>
      </c>
      <c r="B218" s="302" t="s">
        <v>1397</v>
      </c>
      <c r="C218" s="301"/>
      <c r="D218" s="301"/>
      <c r="E218" s="301"/>
      <c r="F218" s="300"/>
      <c r="G218" s="300"/>
      <c r="H218" s="291">
        <f>'[11]Don gia'!R218</f>
        <v>0</v>
      </c>
      <c r="I218" s="290">
        <f t="array" ref="I218">SUM(IF($K$7:$AB$7="Số lượng",K218:AA218,0))</f>
        <v>0</v>
      </c>
      <c r="J218" s="290">
        <f t="shared" si="30"/>
        <v>0</v>
      </c>
      <c r="K218" s="293">
        <f>[11]DT!H218</f>
        <v>0</v>
      </c>
      <c r="L218" s="293">
        <f t="shared" si="31"/>
        <v>0</v>
      </c>
      <c r="M218" s="293">
        <f>[11]HH!H218</f>
        <v>0</v>
      </c>
      <c r="N218" s="293">
        <f t="shared" si="32"/>
        <v>0</v>
      </c>
      <c r="O218" s="293">
        <f>[11]VD!H218</f>
        <v>0</v>
      </c>
      <c r="P218" s="293">
        <f t="shared" si="33"/>
        <v>0</v>
      </c>
      <c r="Q218" s="293">
        <f>[11]QY!H218</f>
        <v>0</v>
      </c>
      <c r="R218" s="293">
        <f t="shared" si="34"/>
        <v>0</v>
      </c>
      <c r="S218" s="293">
        <f>[11]UB!H218</f>
        <v>0</v>
      </c>
      <c r="T218" s="293">
        <f t="shared" si="35"/>
        <v>0</v>
      </c>
      <c r="U218" s="293">
        <f>[11]CP!H218</f>
        <v>0</v>
      </c>
      <c r="V218" s="293">
        <f t="shared" si="36"/>
        <v>0</v>
      </c>
      <c r="W218" s="293">
        <f>[11]HL!H218</f>
        <v>0</v>
      </c>
      <c r="X218" s="293">
        <f t="shared" si="37"/>
        <v>0</v>
      </c>
      <c r="Y218" s="293">
        <f>[11]DH!H218</f>
        <v>0</v>
      </c>
      <c r="Z218" s="293">
        <f t="shared" si="38"/>
        <v>0</v>
      </c>
      <c r="AA218" s="293">
        <f>[11]MC!H218</f>
        <v>0</v>
      </c>
      <c r="AB218" s="293">
        <f t="shared" si="39"/>
        <v>0</v>
      </c>
      <c r="AC218" s="288"/>
      <c r="AD218" s="288"/>
      <c r="AE218" s="288"/>
      <c r="AF218" s="288"/>
      <c r="AG218" s="288"/>
      <c r="AH218" s="288"/>
      <c r="AI218" s="288"/>
      <c r="AJ218" s="288"/>
      <c r="AK218" s="288"/>
      <c r="AL218" s="288"/>
      <c r="AM218" s="288"/>
    </row>
    <row r="219" spans="1:39" ht="25.5" hidden="1" customHeight="1" x14ac:dyDescent="0.2">
      <c r="A219" s="298"/>
      <c r="B219" s="299" t="s">
        <v>11</v>
      </c>
      <c r="C219" s="298"/>
      <c r="D219" s="298" t="s">
        <v>334</v>
      </c>
      <c r="E219" s="298" t="s">
        <v>12</v>
      </c>
      <c r="F219" s="297" t="s">
        <v>1371</v>
      </c>
      <c r="G219" s="297" t="s">
        <v>1396</v>
      </c>
      <c r="H219" s="291">
        <f>'[11]Don gia'!R219</f>
        <v>0</v>
      </c>
      <c r="I219" s="290">
        <f t="array" ref="I219">SUM(IF($K$7:$AB$7="Số lượng",K219:AA219,0))</f>
        <v>7</v>
      </c>
      <c r="J219" s="290">
        <f t="shared" si="30"/>
        <v>0</v>
      </c>
      <c r="K219" s="293">
        <f>[11]DT!H219</f>
        <v>0</v>
      </c>
      <c r="L219" s="293">
        <f t="shared" si="31"/>
        <v>0</v>
      </c>
      <c r="M219" s="293">
        <f>[11]HH!H219</f>
        <v>0</v>
      </c>
      <c r="N219" s="293">
        <f t="shared" si="32"/>
        <v>0</v>
      </c>
      <c r="O219" s="293">
        <f>[11]VD!H219</f>
        <v>0</v>
      </c>
      <c r="P219" s="293">
        <f t="shared" si="33"/>
        <v>0</v>
      </c>
      <c r="Q219" s="293">
        <f>[11]QY!H219</f>
        <v>2</v>
      </c>
      <c r="R219" s="293">
        <f t="shared" si="34"/>
        <v>0</v>
      </c>
      <c r="S219" s="293">
        <f>[11]UB!H219</f>
        <v>0</v>
      </c>
      <c r="T219" s="293">
        <f t="shared" si="35"/>
        <v>0</v>
      </c>
      <c r="U219" s="293">
        <f>[11]CP!H219</f>
        <v>0</v>
      </c>
      <c r="V219" s="293">
        <f t="shared" si="36"/>
        <v>0</v>
      </c>
      <c r="W219" s="293">
        <f>[11]HL!H219</f>
        <v>2</v>
      </c>
      <c r="X219" s="293">
        <f t="shared" si="37"/>
        <v>0</v>
      </c>
      <c r="Y219" s="293">
        <f>[11]DH!H219</f>
        <v>0</v>
      </c>
      <c r="Z219" s="293">
        <f t="shared" si="38"/>
        <v>0</v>
      </c>
      <c r="AA219" s="293">
        <f>[11]MC!H219</f>
        <v>3</v>
      </c>
      <c r="AB219" s="293">
        <f t="shared" si="39"/>
        <v>0</v>
      </c>
      <c r="AC219" s="292"/>
      <c r="AD219" s="292"/>
      <c r="AE219" s="292"/>
      <c r="AF219" s="292"/>
      <c r="AG219" s="292"/>
      <c r="AH219" s="292"/>
      <c r="AI219" s="292"/>
      <c r="AJ219" s="292"/>
      <c r="AK219" s="292"/>
      <c r="AL219" s="292"/>
      <c r="AM219" s="292"/>
    </row>
    <row r="220" spans="1:39" x14ac:dyDescent="0.2">
      <c r="A220" s="298"/>
      <c r="B220" s="300" t="s">
        <v>294</v>
      </c>
      <c r="C220" s="298"/>
      <c r="D220" s="298"/>
      <c r="E220" s="298"/>
      <c r="F220" s="297"/>
      <c r="G220" s="297"/>
      <c r="H220" s="291">
        <f>'[11]Don gia'!R220</f>
        <v>0</v>
      </c>
      <c r="I220" s="290">
        <f t="array" ref="I220">SUM(IF($K$7:$AB$7="Số lượng",K220:AA220,0))</f>
        <v>0</v>
      </c>
      <c r="J220" s="290">
        <f t="shared" si="30"/>
        <v>0</v>
      </c>
      <c r="K220" s="293">
        <f>[11]DT!H220</f>
        <v>0</v>
      </c>
      <c r="L220" s="293">
        <f t="shared" si="31"/>
        <v>0</v>
      </c>
      <c r="M220" s="293">
        <f>[11]HH!H220</f>
        <v>0</v>
      </c>
      <c r="N220" s="293">
        <f t="shared" si="32"/>
        <v>0</v>
      </c>
      <c r="O220" s="293">
        <f>[11]VD!H220</f>
        <v>0</v>
      </c>
      <c r="P220" s="293">
        <f t="shared" si="33"/>
        <v>0</v>
      </c>
      <c r="Q220" s="293">
        <f>[11]QY!H220</f>
        <v>0</v>
      </c>
      <c r="R220" s="293">
        <f t="shared" si="34"/>
        <v>0</v>
      </c>
      <c r="S220" s="293">
        <f>[11]UB!H220</f>
        <v>0</v>
      </c>
      <c r="T220" s="293">
        <f t="shared" si="35"/>
        <v>0</v>
      </c>
      <c r="U220" s="293">
        <f>[11]CP!H220</f>
        <v>0</v>
      </c>
      <c r="V220" s="293">
        <f t="shared" si="36"/>
        <v>0</v>
      </c>
      <c r="W220" s="293">
        <f>[11]HL!H220</f>
        <v>0</v>
      </c>
      <c r="X220" s="293">
        <f t="shared" si="37"/>
        <v>0</v>
      </c>
      <c r="Y220" s="293">
        <f>[11]DH!H220</f>
        <v>0</v>
      </c>
      <c r="Z220" s="293">
        <f t="shared" si="38"/>
        <v>0</v>
      </c>
      <c r="AA220" s="293">
        <f>[11]MC!H220</f>
        <v>0</v>
      </c>
      <c r="AB220" s="293">
        <f t="shared" si="39"/>
        <v>0</v>
      </c>
      <c r="AC220" s="292"/>
      <c r="AD220" s="292"/>
      <c r="AE220" s="292"/>
      <c r="AF220" s="292"/>
      <c r="AG220" s="292"/>
      <c r="AH220" s="292"/>
      <c r="AI220" s="292"/>
      <c r="AJ220" s="292"/>
      <c r="AK220" s="292"/>
      <c r="AL220" s="292"/>
      <c r="AM220" s="292"/>
    </row>
    <row r="221" spans="1:39" x14ac:dyDescent="0.2">
      <c r="A221" s="301" t="s">
        <v>21</v>
      </c>
      <c r="B221" s="302" t="s">
        <v>295</v>
      </c>
      <c r="C221" s="301"/>
      <c r="D221" s="301"/>
      <c r="E221" s="301"/>
      <c r="F221" s="300"/>
      <c r="G221" s="300"/>
      <c r="H221" s="291">
        <f>'[11]Don gia'!R221</f>
        <v>0</v>
      </c>
      <c r="I221" s="290">
        <f t="array" ref="I221">SUM(IF($K$7:$AB$7="Số lượng",K221:AA221,0))</f>
        <v>0</v>
      </c>
      <c r="J221" s="290">
        <f t="shared" si="30"/>
        <v>0</v>
      </c>
      <c r="K221" s="293">
        <f>[11]DT!H221</f>
        <v>0</v>
      </c>
      <c r="L221" s="293">
        <f t="shared" si="31"/>
        <v>0</v>
      </c>
      <c r="M221" s="293">
        <f>[11]HH!H221</f>
        <v>0</v>
      </c>
      <c r="N221" s="293">
        <f t="shared" si="32"/>
        <v>0</v>
      </c>
      <c r="O221" s="293">
        <f>[11]VD!H221</f>
        <v>0</v>
      </c>
      <c r="P221" s="293">
        <f t="shared" si="33"/>
        <v>0</v>
      </c>
      <c r="Q221" s="293">
        <f>[11]QY!H221</f>
        <v>0</v>
      </c>
      <c r="R221" s="293">
        <f t="shared" si="34"/>
        <v>0</v>
      </c>
      <c r="S221" s="293">
        <f>[11]UB!H221</f>
        <v>0</v>
      </c>
      <c r="T221" s="293">
        <f t="shared" si="35"/>
        <v>0</v>
      </c>
      <c r="U221" s="293">
        <f>[11]CP!H221</f>
        <v>0</v>
      </c>
      <c r="V221" s="293">
        <f t="shared" si="36"/>
        <v>0</v>
      </c>
      <c r="W221" s="293">
        <f>[11]HL!H221</f>
        <v>0</v>
      </c>
      <c r="X221" s="293">
        <f t="shared" si="37"/>
        <v>0</v>
      </c>
      <c r="Y221" s="293">
        <f>[11]DH!H221</f>
        <v>0</v>
      </c>
      <c r="Z221" s="293">
        <f t="shared" si="38"/>
        <v>0</v>
      </c>
      <c r="AA221" s="293">
        <f>[11]MC!H221</f>
        <v>0</v>
      </c>
      <c r="AB221" s="293">
        <f t="shared" si="39"/>
        <v>0</v>
      </c>
      <c r="AC221" s="288"/>
      <c r="AD221" s="288"/>
      <c r="AE221" s="288"/>
      <c r="AF221" s="288"/>
      <c r="AG221" s="288"/>
      <c r="AH221" s="288"/>
      <c r="AI221" s="288"/>
      <c r="AJ221" s="288"/>
      <c r="AK221" s="288"/>
      <c r="AL221" s="288"/>
      <c r="AM221" s="288"/>
    </row>
    <row r="222" spans="1:39" x14ac:dyDescent="0.2">
      <c r="A222" s="298"/>
      <c r="B222" s="299" t="s">
        <v>296</v>
      </c>
      <c r="C222" s="298" t="s">
        <v>334</v>
      </c>
      <c r="D222" s="298" t="s">
        <v>334</v>
      </c>
      <c r="E222" s="298" t="s">
        <v>12</v>
      </c>
      <c r="F222" s="297" t="s">
        <v>1391</v>
      </c>
      <c r="G222" s="297" t="s">
        <v>1351</v>
      </c>
      <c r="H222" s="291">
        <f>'[11]Don gia'!R222</f>
        <v>152408</v>
      </c>
      <c r="I222" s="290">
        <f t="array" ref="I222">SUM(IF($K$7:$AB$7="Số lượng",K222:AA222,0))</f>
        <v>192</v>
      </c>
      <c r="J222" s="290">
        <f t="shared" si="30"/>
        <v>29262336</v>
      </c>
      <c r="K222" s="293">
        <f>[11]DT!H222</f>
        <v>0</v>
      </c>
      <c r="L222" s="293">
        <f t="shared" si="31"/>
        <v>0</v>
      </c>
      <c r="M222" s="293">
        <f>[11]HH!H222</f>
        <v>30</v>
      </c>
      <c r="N222" s="293">
        <f t="shared" si="32"/>
        <v>4572240</v>
      </c>
      <c r="O222" s="293">
        <f>[11]VD!H222</f>
        <v>10</v>
      </c>
      <c r="P222" s="293">
        <f t="shared" si="33"/>
        <v>1524080</v>
      </c>
      <c r="Q222" s="293">
        <f>[11]QY!H222</f>
        <v>5</v>
      </c>
      <c r="R222" s="293">
        <f t="shared" si="34"/>
        <v>762040</v>
      </c>
      <c r="S222" s="293">
        <f>[11]UB!H222</f>
        <v>15</v>
      </c>
      <c r="T222" s="293">
        <f t="shared" si="35"/>
        <v>2286120</v>
      </c>
      <c r="U222" s="293">
        <f>[11]CP!H222</f>
        <v>6</v>
      </c>
      <c r="V222" s="293">
        <f t="shared" si="36"/>
        <v>914448</v>
      </c>
      <c r="W222" s="293">
        <f>[11]HL!H222</f>
        <v>50</v>
      </c>
      <c r="X222" s="293">
        <f t="shared" si="37"/>
        <v>7620400</v>
      </c>
      <c r="Y222" s="293">
        <f>[11]DH!H222</f>
        <v>15</v>
      </c>
      <c r="Z222" s="293">
        <f t="shared" si="38"/>
        <v>2286120</v>
      </c>
      <c r="AA222" s="293">
        <f>[11]MC!H222</f>
        <v>61</v>
      </c>
      <c r="AB222" s="293">
        <f t="shared" si="39"/>
        <v>9296888</v>
      </c>
      <c r="AC222" s="292"/>
      <c r="AD222" s="292"/>
      <c r="AE222" s="292"/>
      <c r="AF222" s="292"/>
      <c r="AG222" s="292"/>
      <c r="AH222" s="292"/>
      <c r="AI222" s="292"/>
      <c r="AJ222" s="292"/>
      <c r="AK222" s="292"/>
      <c r="AL222" s="292"/>
      <c r="AM222" s="292"/>
    </row>
    <row r="223" spans="1:39" x14ac:dyDescent="0.2">
      <c r="A223" s="298"/>
      <c r="B223" s="299" t="s">
        <v>297</v>
      </c>
      <c r="C223" s="298" t="s">
        <v>334</v>
      </c>
      <c r="D223" s="298" t="s">
        <v>334</v>
      </c>
      <c r="E223" s="298" t="s">
        <v>19</v>
      </c>
      <c r="F223" s="297" t="s">
        <v>1395</v>
      </c>
      <c r="G223" s="297" t="s">
        <v>1351</v>
      </c>
      <c r="H223" s="291">
        <f>'[11]Don gia'!R223</f>
        <v>53900</v>
      </c>
      <c r="I223" s="290">
        <f t="array" ref="I223">SUM(IF($K$7:$AB$7="Số lượng",K223:AA223,0))</f>
        <v>385</v>
      </c>
      <c r="J223" s="290">
        <f t="shared" si="30"/>
        <v>20751500</v>
      </c>
      <c r="K223" s="293">
        <f>[11]DT!H223</f>
        <v>5</v>
      </c>
      <c r="L223" s="293">
        <f t="shared" si="31"/>
        <v>269500</v>
      </c>
      <c r="M223" s="293">
        <f>[11]HH!H223</f>
        <v>60</v>
      </c>
      <c r="N223" s="293">
        <f t="shared" si="32"/>
        <v>3234000</v>
      </c>
      <c r="O223" s="293">
        <f>[11]VD!H223</f>
        <v>10</v>
      </c>
      <c r="P223" s="293">
        <f t="shared" si="33"/>
        <v>539000</v>
      </c>
      <c r="Q223" s="293">
        <f>[11]QY!H223</f>
        <v>10</v>
      </c>
      <c r="R223" s="293">
        <f t="shared" si="34"/>
        <v>539000</v>
      </c>
      <c r="S223" s="293">
        <f>[11]UB!H223</f>
        <v>15</v>
      </c>
      <c r="T223" s="293">
        <f t="shared" si="35"/>
        <v>808500</v>
      </c>
      <c r="U223" s="293">
        <f>[11]CP!H223</f>
        <v>15</v>
      </c>
      <c r="V223" s="293">
        <f t="shared" si="36"/>
        <v>808500</v>
      </c>
      <c r="W223" s="293">
        <f>[11]HL!H223</f>
        <v>105</v>
      </c>
      <c r="X223" s="293">
        <f t="shared" si="37"/>
        <v>5659500</v>
      </c>
      <c r="Y223" s="293">
        <f>[11]DH!H223</f>
        <v>30</v>
      </c>
      <c r="Z223" s="293">
        <f t="shared" si="38"/>
        <v>1617000</v>
      </c>
      <c r="AA223" s="293">
        <f>[11]MC!H223</f>
        <v>135</v>
      </c>
      <c r="AB223" s="293">
        <f t="shared" si="39"/>
        <v>7276500</v>
      </c>
      <c r="AC223" s="292"/>
      <c r="AD223" s="292"/>
      <c r="AE223" s="292"/>
      <c r="AF223" s="292"/>
      <c r="AG223" s="292"/>
      <c r="AH223" s="292"/>
      <c r="AI223" s="292"/>
      <c r="AJ223" s="292"/>
      <c r="AK223" s="292"/>
      <c r="AL223" s="292"/>
      <c r="AM223" s="292"/>
    </row>
    <row r="224" spans="1:39" x14ac:dyDescent="0.2">
      <c r="A224" s="298"/>
      <c r="B224" s="299" t="s">
        <v>298</v>
      </c>
      <c r="C224" s="298" t="s">
        <v>334</v>
      </c>
      <c r="D224" s="298" t="s">
        <v>334</v>
      </c>
      <c r="E224" s="298" t="s">
        <v>299</v>
      </c>
      <c r="F224" s="297" t="s">
        <v>1394</v>
      </c>
      <c r="G224" s="297" t="s">
        <v>1351</v>
      </c>
      <c r="H224" s="291">
        <f>'[11]Don gia'!R224</f>
        <v>28258</v>
      </c>
      <c r="I224" s="290">
        <f t="array" ref="I224">SUM(IF($K$7:$AB$7="Số lượng",K224:AA224,0))</f>
        <v>1037</v>
      </c>
      <c r="J224" s="290">
        <f t="shared" si="30"/>
        <v>29303546</v>
      </c>
      <c r="K224" s="293">
        <f>[11]DT!H224</f>
        <v>10</v>
      </c>
      <c r="L224" s="293">
        <f t="shared" si="31"/>
        <v>282580</v>
      </c>
      <c r="M224" s="293">
        <f>[11]HH!H224</f>
        <v>175</v>
      </c>
      <c r="N224" s="293">
        <f t="shared" si="32"/>
        <v>4945150</v>
      </c>
      <c r="O224" s="293">
        <f>[11]VD!H224</f>
        <v>120</v>
      </c>
      <c r="P224" s="293">
        <f t="shared" si="33"/>
        <v>3390960</v>
      </c>
      <c r="Q224" s="293">
        <f>[11]QY!H224</f>
        <v>5</v>
      </c>
      <c r="R224" s="293">
        <f t="shared" si="34"/>
        <v>141290</v>
      </c>
      <c r="S224" s="293">
        <f>[11]UB!H224</f>
        <v>37</v>
      </c>
      <c r="T224" s="293">
        <f t="shared" si="35"/>
        <v>1045546</v>
      </c>
      <c r="U224" s="293">
        <f>[11]CP!H224</f>
        <v>30</v>
      </c>
      <c r="V224" s="293">
        <f t="shared" si="36"/>
        <v>847740</v>
      </c>
      <c r="W224" s="293">
        <f>[11]HL!H224</f>
        <v>465</v>
      </c>
      <c r="X224" s="293">
        <f t="shared" si="37"/>
        <v>13139970</v>
      </c>
      <c r="Y224" s="293">
        <f>[11]DH!H224</f>
        <v>35</v>
      </c>
      <c r="Z224" s="293">
        <f t="shared" si="38"/>
        <v>989030</v>
      </c>
      <c r="AA224" s="293">
        <f>[11]MC!H224</f>
        <v>160</v>
      </c>
      <c r="AB224" s="293">
        <f t="shared" si="39"/>
        <v>4521280</v>
      </c>
      <c r="AC224" s="292"/>
      <c r="AD224" s="292"/>
      <c r="AE224" s="292"/>
      <c r="AF224" s="292"/>
      <c r="AG224" s="292"/>
      <c r="AH224" s="292"/>
      <c r="AI224" s="292"/>
      <c r="AJ224" s="292"/>
      <c r="AK224" s="292"/>
      <c r="AL224" s="292"/>
      <c r="AM224" s="292"/>
    </row>
    <row r="225" spans="1:39" x14ac:dyDescent="0.2">
      <c r="A225" s="298"/>
      <c r="B225" s="299" t="s">
        <v>300</v>
      </c>
      <c r="C225" s="298" t="s">
        <v>334</v>
      </c>
      <c r="D225" s="298" t="s">
        <v>334</v>
      </c>
      <c r="E225" s="298" t="s">
        <v>12</v>
      </c>
      <c r="F225" s="297" t="s">
        <v>1391</v>
      </c>
      <c r="G225" s="297" t="s">
        <v>1351</v>
      </c>
      <c r="H225" s="291">
        <f>'[11]Don gia'!R225</f>
        <v>104570</v>
      </c>
      <c r="I225" s="290">
        <f t="array" ref="I225">SUM(IF($K$7:$AB$7="Số lượng",K225:AA225,0))</f>
        <v>241</v>
      </c>
      <c r="J225" s="290">
        <f t="shared" si="30"/>
        <v>25201370</v>
      </c>
      <c r="K225" s="293">
        <f>[11]DT!H225</f>
        <v>0</v>
      </c>
      <c r="L225" s="293">
        <f t="shared" si="31"/>
        <v>0</v>
      </c>
      <c r="M225" s="293">
        <f>[11]HH!H225</f>
        <v>30</v>
      </c>
      <c r="N225" s="293">
        <f t="shared" si="32"/>
        <v>3137100</v>
      </c>
      <c r="O225" s="293">
        <f>[11]VD!H225</f>
        <v>15</v>
      </c>
      <c r="P225" s="293">
        <f t="shared" si="33"/>
        <v>1568550</v>
      </c>
      <c r="Q225" s="293">
        <f>[11]QY!H225</f>
        <v>5</v>
      </c>
      <c r="R225" s="293">
        <f t="shared" si="34"/>
        <v>522850</v>
      </c>
      <c r="S225" s="293">
        <f>[11]UB!H225</f>
        <v>20</v>
      </c>
      <c r="T225" s="293">
        <f t="shared" si="35"/>
        <v>2091400</v>
      </c>
      <c r="U225" s="293">
        <f>[11]CP!H225</f>
        <v>10</v>
      </c>
      <c r="V225" s="293">
        <f t="shared" si="36"/>
        <v>1045700</v>
      </c>
      <c r="W225" s="293">
        <f>[11]HL!H225</f>
        <v>60</v>
      </c>
      <c r="X225" s="293">
        <f t="shared" si="37"/>
        <v>6274200</v>
      </c>
      <c r="Y225" s="293">
        <f>[11]DH!H225</f>
        <v>10</v>
      </c>
      <c r="Z225" s="293">
        <f t="shared" si="38"/>
        <v>1045700</v>
      </c>
      <c r="AA225" s="293">
        <f>[11]MC!H225</f>
        <v>91</v>
      </c>
      <c r="AB225" s="293">
        <f t="shared" si="39"/>
        <v>9515870</v>
      </c>
      <c r="AC225" s="292"/>
      <c r="AD225" s="292"/>
      <c r="AE225" s="292"/>
      <c r="AF225" s="292"/>
      <c r="AG225" s="292"/>
      <c r="AH225" s="292"/>
      <c r="AI225" s="292"/>
      <c r="AJ225" s="292"/>
      <c r="AK225" s="292"/>
      <c r="AL225" s="292"/>
      <c r="AM225" s="292"/>
    </row>
    <row r="226" spans="1:39" x14ac:dyDescent="0.2">
      <c r="A226" s="298"/>
      <c r="B226" s="299" t="s">
        <v>301</v>
      </c>
      <c r="C226" s="298" t="s">
        <v>334</v>
      </c>
      <c r="D226" s="298" t="s">
        <v>334</v>
      </c>
      <c r="E226" s="298" t="s">
        <v>19</v>
      </c>
      <c r="F226" s="297" t="s">
        <v>1391</v>
      </c>
      <c r="G226" s="297" t="s">
        <v>1351</v>
      </c>
      <c r="H226" s="291">
        <f>'[11]Don gia'!R226</f>
        <v>535494</v>
      </c>
      <c r="I226" s="290">
        <f t="array" ref="I226">SUM(IF($K$7:$AB$7="Số lượng",K226:AA226,0))</f>
        <v>412</v>
      </c>
      <c r="J226" s="290">
        <f t="shared" si="30"/>
        <v>220623528</v>
      </c>
      <c r="K226" s="293">
        <f>[11]DT!H226</f>
        <v>46</v>
      </c>
      <c r="L226" s="293">
        <f t="shared" si="31"/>
        <v>24632724</v>
      </c>
      <c r="M226" s="293">
        <f>[11]HH!H226</f>
        <v>43</v>
      </c>
      <c r="N226" s="293">
        <f t="shared" si="32"/>
        <v>23026242</v>
      </c>
      <c r="O226" s="293">
        <f>[11]VD!H226</f>
        <v>18</v>
      </c>
      <c r="P226" s="293">
        <f t="shared" si="33"/>
        <v>9638892</v>
      </c>
      <c r="Q226" s="293">
        <f>[11]QY!H226</f>
        <v>35</v>
      </c>
      <c r="R226" s="293">
        <f t="shared" si="34"/>
        <v>18742290</v>
      </c>
      <c r="S226" s="293">
        <f>[11]UB!H226</f>
        <v>95</v>
      </c>
      <c r="T226" s="293">
        <f t="shared" si="35"/>
        <v>50871930</v>
      </c>
      <c r="U226" s="293">
        <f>[11]CP!H226</f>
        <v>10</v>
      </c>
      <c r="V226" s="293">
        <f t="shared" si="36"/>
        <v>5354940</v>
      </c>
      <c r="W226" s="293">
        <f>[11]HL!H226</f>
        <v>70</v>
      </c>
      <c r="X226" s="293">
        <f t="shared" si="37"/>
        <v>37484580</v>
      </c>
      <c r="Y226" s="293">
        <f>[11]DH!H226</f>
        <v>10</v>
      </c>
      <c r="Z226" s="293">
        <f t="shared" si="38"/>
        <v>5354940</v>
      </c>
      <c r="AA226" s="293">
        <f>[11]MC!H226</f>
        <v>85</v>
      </c>
      <c r="AB226" s="293">
        <f t="shared" si="39"/>
        <v>45516990</v>
      </c>
      <c r="AC226" s="292"/>
      <c r="AD226" s="292"/>
      <c r="AE226" s="292"/>
      <c r="AF226" s="292"/>
      <c r="AG226" s="292"/>
      <c r="AH226" s="292"/>
      <c r="AI226" s="292"/>
      <c r="AJ226" s="292"/>
      <c r="AK226" s="292"/>
      <c r="AL226" s="292"/>
      <c r="AM226" s="292"/>
    </row>
    <row r="227" spans="1:39" x14ac:dyDescent="0.2">
      <c r="A227" s="298"/>
      <c r="B227" s="299" t="s">
        <v>1178</v>
      </c>
      <c r="C227" s="298" t="s">
        <v>334</v>
      </c>
      <c r="D227" s="298" t="s">
        <v>334</v>
      </c>
      <c r="E227" s="298" t="s">
        <v>19</v>
      </c>
      <c r="F227" s="297" t="s">
        <v>1391</v>
      </c>
      <c r="G227" s="297" t="s">
        <v>1393</v>
      </c>
      <c r="H227" s="291">
        <f>'[11]Don gia'!R227</f>
        <v>99397</v>
      </c>
      <c r="I227" s="290">
        <f t="array" ref="I227">SUM(IF($K$7:$AB$7="Số lượng",K227:AA227,0))</f>
        <v>421</v>
      </c>
      <c r="J227" s="290">
        <f t="shared" si="30"/>
        <v>41846137</v>
      </c>
      <c r="K227" s="293">
        <f>[11]DT!H227</f>
        <v>50</v>
      </c>
      <c r="L227" s="293">
        <f t="shared" si="31"/>
        <v>4969850</v>
      </c>
      <c r="M227" s="293">
        <f>[11]HH!H227</f>
        <v>43</v>
      </c>
      <c r="N227" s="293">
        <f t="shared" si="32"/>
        <v>4274071</v>
      </c>
      <c r="O227" s="293">
        <f>[11]VD!H227</f>
        <v>23</v>
      </c>
      <c r="P227" s="293">
        <f t="shared" si="33"/>
        <v>2286131</v>
      </c>
      <c r="Q227" s="293">
        <f>[11]QY!H227</f>
        <v>30</v>
      </c>
      <c r="R227" s="293">
        <f t="shared" si="34"/>
        <v>2981910</v>
      </c>
      <c r="S227" s="293">
        <f>[11]UB!H227</f>
        <v>90</v>
      </c>
      <c r="T227" s="293">
        <f t="shared" si="35"/>
        <v>8945730</v>
      </c>
      <c r="U227" s="293">
        <f>[11]CP!H227</f>
        <v>15</v>
      </c>
      <c r="V227" s="293">
        <f t="shared" si="36"/>
        <v>1490955</v>
      </c>
      <c r="W227" s="293">
        <f>[11]HL!H227</f>
        <v>70</v>
      </c>
      <c r="X227" s="293">
        <f t="shared" si="37"/>
        <v>6957790</v>
      </c>
      <c r="Y227" s="293">
        <f>[11]DH!H227</f>
        <v>10</v>
      </c>
      <c r="Z227" s="293">
        <f t="shared" si="38"/>
        <v>993970</v>
      </c>
      <c r="AA227" s="293">
        <f>[11]MC!H227</f>
        <v>90</v>
      </c>
      <c r="AB227" s="293">
        <f t="shared" si="39"/>
        <v>8945730</v>
      </c>
      <c r="AC227" s="292"/>
      <c r="AD227" s="292"/>
      <c r="AE227" s="292"/>
      <c r="AF227" s="292"/>
      <c r="AG227" s="292"/>
      <c r="AH227" s="292"/>
      <c r="AI227" s="292"/>
      <c r="AJ227" s="292"/>
      <c r="AK227" s="292"/>
      <c r="AL227" s="292"/>
      <c r="AM227" s="292"/>
    </row>
    <row r="228" spans="1:39" ht="12.75" hidden="1" customHeight="1" x14ac:dyDescent="0.2">
      <c r="A228" s="298"/>
      <c r="B228" s="299" t="s">
        <v>1392</v>
      </c>
      <c r="C228" s="298" t="s">
        <v>334</v>
      </c>
      <c r="D228" s="298" t="s">
        <v>334</v>
      </c>
      <c r="E228" s="298" t="s">
        <v>299</v>
      </c>
      <c r="F228" s="297" t="s">
        <v>1391</v>
      </c>
      <c r="G228" s="297" t="s">
        <v>1388</v>
      </c>
      <c r="H228" s="291">
        <f>'[11]Don gia'!R228</f>
        <v>96497</v>
      </c>
      <c r="I228" s="290">
        <f t="array" ref="I228">SUM(IF($K$7:$AB$7="Số lượng",K228:AA228,0))</f>
        <v>171</v>
      </c>
      <c r="J228" s="290">
        <f t="shared" si="30"/>
        <v>16500987</v>
      </c>
      <c r="K228" s="293">
        <f>[11]DT!H228</f>
        <v>20</v>
      </c>
      <c r="L228" s="293">
        <f t="shared" si="31"/>
        <v>1929940</v>
      </c>
      <c r="M228" s="293">
        <f>[11]HH!H228</f>
        <v>38</v>
      </c>
      <c r="N228" s="293">
        <f t="shared" si="32"/>
        <v>3666886</v>
      </c>
      <c r="O228" s="293">
        <f>[11]VD!H228</f>
        <v>15</v>
      </c>
      <c r="P228" s="293">
        <f t="shared" si="33"/>
        <v>1447455</v>
      </c>
      <c r="Q228" s="293">
        <f>[11]QY!H228</f>
        <v>13</v>
      </c>
      <c r="R228" s="293">
        <f t="shared" si="34"/>
        <v>1254461</v>
      </c>
      <c r="S228" s="293">
        <f>[11]UB!H228</f>
        <v>70</v>
      </c>
      <c r="T228" s="293">
        <f t="shared" si="35"/>
        <v>6754790</v>
      </c>
      <c r="U228" s="293">
        <f>[11]CP!H228</f>
        <v>5</v>
      </c>
      <c r="V228" s="293">
        <f t="shared" si="36"/>
        <v>482485</v>
      </c>
      <c r="W228" s="293">
        <f>[11]HL!H228</f>
        <v>0</v>
      </c>
      <c r="X228" s="293">
        <f t="shared" si="37"/>
        <v>0</v>
      </c>
      <c r="Y228" s="293">
        <f>[11]DH!H228</f>
        <v>0</v>
      </c>
      <c r="Z228" s="293">
        <f t="shared" si="38"/>
        <v>0</v>
      </c>
      <c r="AA228" s="293">
        <f>[11]MC!H228</f>
        <v>10</v>
      </c>
      <c r="AB228" s="293">
        <f t="shared" si="39"/>
        <v>964970</v>
      </c>
      <c r="AC228" s="292"/>
      <c r="AD228" s="292"/>
      <c r="AE228" s="292"/>
      <c r="AF228" s="292"/>
      <c r="AG228" s="292"/>
      <c r="AH228" s="292"/>
      <c r="AI228" s="292"/>
      <c r="AJ228" s="292"/>
      <c r="AK228" s="292"/>
      <c r="AL228" s="292"/>
      <c r="AM228" s="292"/>
    </row>
    <row r="229" spans="1:39" ht="12.75" hidden="1" customHeight="1" x14ac:dyDescent="0.2">
      <c r="A229" s="298"/>
      <c r="B229" s="299" t="s">
        <v>1390</v>
      </c>
      <c r="C229" s="298" t="s">
        <v>334</v>
      </c>
      <c r="D229" s="298" t="s">
        <v>334</v>
      </c>
      <c r="E229" s="298" t="s">
        <v>19</v>
      </c>
      <c r="F229" s="297" t="s">
        <v>1389</v>
      </c>
      <c r="G229" s="297" t="s">
        <v>1388</v>
      </c>
      <c r="H229" s="291">
        <f>'[11]Don gia'!R229</f>
        <v>0</v>
      </c>
      <c r="I229" s="290">
        <f t="array" ref="I229">SUM(IF($K$7:$AB$7="Số lượng",K229:AA229,0))</f>
        <v>134</v>
      </c>
      <c r="J229" s="290">
        <f t="shared" si="30"/>
        <v>0</v>
      </c>
      <c r="K229" s="293">
        <f>[11]DT!H229</f>
        <v>12</v>
      </c>
      <c r="L229" s="293">
        <f t="shared" si="31"/>
        <v>0</v>
      </c>
      <c r="M229" s="293">
        <f>[11]HH!H229</f>
        <v>36</v>
      </c>
      <c r="N229" s="293">
        <f t="shared" si="32"/>
        <v>0</v>
      </c>
      <c r="O229" s="293">
        <f>[11]VD!H229</f>
        <v>9</v>
      </c>
      <c r="P229" s="293">
        <f t="shared" si="33"/>
        <v>0</v>
      </c>
      <c r="Q229" s="293">
        <f>[11]QY!H229</f>
        <v>9</v>
      </c>
      <c r="R229" s="293">
        <f t="shared" si="34"/>
        <v>0</v>
      </c>
      <c r="S229" s="293">
        <f>[11]UB!H229</f>
        <v>57</v>
      </c>
      <c r="T229" s="293">
        <f t="shared" si="35"/>
        <v>0</v>
      </c>
      <c r="U229" s="293">
        <f>[11]CP!H229</f>
        <v>3</v>
      </c>
      <c r="V229" s="293">
        <f t="shared" si="36"/>
        <v>0</v>
      </c>
      <c r="W229" s="293">
        <f>[11]HL!H229</f>
        <v>0</v>
      </c>
      <c r="X229" s="293">
        <f t="shared" si="37"/>
        <v>0</v>
      </c>
      <c r="Y229" s="293">
        <f>[11]DH!H229</f>
        <v>0</v>
      </c>
      <c r="Z229" s="293">
        <f t="shared" si="38"/>
        <v>0</v>
      </c>
      <c r="AA229" s="293">
        <f>[11]MC!H229</f>
        <v>8</v>
      </c>
      <c r="AB229" s="293">
        <f t="shared" si="39"/>
        <v>0</v>
      </c>
      <c r="AC229" s="292"/>
      <c r="AD229" s="292"/>
      <c r="AE229" s="292"/>
      <c r="AF229" s="292"/>
      <c r="AG229" s="292"/>
      <c r="AH229" s="292"/>
      <c r="AI229" s="292"/>
      <c r="AJ229" s="292"/>
      <c r="AK229" s="292"/>
      <c r="AL229" s="292"/>
      <c r="AM229" s="292"/>
    </row>
    <row r="230" spans="1:39" x14ac:dyDescent="0.2">
      <c r="A230" s="301" t="s">
        <v>43</v>
      </c>
      <c r="B230" s="302" t="s">
        <v>1180</v>
      </c>
      <c r="C230" s="301"/>
      <c r="D230" s="301"/>
      <c r="E230" s="301"/>
      <c r="F230" s="300"/>
      <c r="G230" s="300"/>
      <c r="H230" s="291">
        <f>'[11]Don gia'!R230</f>
        <v>0</v>
      </c>
      <c r="I230" s="290">
        <f t="array" ref="I230">SUM(IF($K$7:$AB$7="Số lượng",K230:AA230,0))</f>
        <v>0</v>
      </c>
      <c r="J230" s="290">
        <f t="shared" si="30"/>
        <v>0</v>
      </c>
      <c r="K230" s="293">
        <f>[11]DT!H230</f>
        <v>0</v>
      </c>
      <c r="L230" s="293">
        <f t="shared" si="31"/>
        <v>0</v>
      </c>
      <c r="M230" s="293">
        <f>[11]HH!H230</f>
        <v>0</v>
      </c>
      <c r="N230" s="293">
        <f t="shared" si="32"/>
        <v>0</v>
      </c>
      <c r="O230" s="293">
        <f>[11]VD!H230</f>
        <v>0</v>
      </c>
      <c r="P230" s="293">
        <f t="shared" si="33"/>
        <v>0</v>
      </c>
      <c r="Q230" s="293">
        <f>[11]QY!H230</f>
        <v>0</v>
      </c>
      <c r="R230" s="293">
        <f t="shared" si="34"/>
        <v>0</v>
      </c>
      <c r="S230" s="293">
        <f>[11]UB!H230</f>
        <v>0</v>
      </c>
      <c r="T230" s="293">
        <f t="shared" si="35"/>
        <v>0</v>
      </c>
      <c r="U230" s="293">
        <f>[11]CP!H230</f>
        <v>0</v>
      </c>
      <c r="V230" s="293">
        <f t="shared" si="36"/>
        <v>0</v>
      </c>
      <c r="W230" s="293">
        <f>[11]HL!H230</f>
        <v>0</v>
      </c>
      <c r="X230" s="293">
        <f t="shared" si="37"/>
        <v>0</v>
      </c>
      <c r="Y230" s="293">
        <f>[11]DH!H230</f>
        <v>0</v>
      </c>
      <c r="Z230" s="293">
        <f t="shared" si="38"/>
        <v>0</v>
      </c>
      <c r="AA230" s="293">
        <f>[11]MC!H230</f>
        <v>0</v>
      </c>
      <c r="AB230" s="293">
        <f t="shared" si="39"/>
        <v>0</v>
      </c>
      <c r="AC230" s="288"/>
      <c r="AD230" s="288"/>
      <c r="AE230" s="288"/>
      <c r="AF230" s="288"/>
      <c r="AG230" s="288"/>
      <c r="AH230" s="288"/>
      <c r="AI230" s="288"/>
      <c r="AJ230" s="288"/>
      <c r="AK230" s="288"/>
      <c r="AL230" s="288"/>
      <c r="AM230" s="288"/>
    </row>
    <row r="231" spans="1:39" x14ac:dyDescent="0.2">
      <c r="A231" s="298"/>
      <c r="B231" s="299" t="s">
        <v>304</v>
      </c>
      <c r="C231" s="298" t="s">
        <v>334</v>
      </c>
      <c r="D231" s="298"/>
      <c r="E231" s="298" t="s">
        <v>303</v>
      </c>
      <c r="F231" s="297" t="s">
        <v>1371</v>
      </c>
      <c r="G231" s="297" t="s">
        <v>1351</v>
      </c>
      <c r="H231" s="291">
        <f>'[11]Don gia'!R231</f>
        <v>11043250</v>
      </c>
      <c r="I231" s="290">
        <f t="array" ref="I231">SUM(IF($K$7:$AB$7="Số lượng",K231:AA231,0))</f>
        <v>32</v>
      </c>
      <c r="J231" s="290">
        <f t="shared" si="30"/>
        <v>353384000</v>
      </c>
      <c r="K231" s="293">
        <f>[11]DT!H231</f>
        <v>1</v>
      </c>
      <c r="L231" s="293">
        <f t="shared" si="31"/>
        <v>11043250</v>
      </c>
      <c r="M231" s="293">
        <f>[11]HH!H231</f>
        <v>6</v>
      </c>
      <c r="N231" s="293">
        <f t="shared" si="32"/>
        <v>66259500</v>
      </c>
      <c r="O231" s="293">
        <f>[11]VD!H231</f>
        <v>2</v>
      </c>
      <c r="P231" s="293">
        <f t="shared" si="33"/>
        <v>22086500</v>
      </c>
      <c r="Q231" s="293">
        <f>[11]QY!H231</f>
        <v>1</v>
      </c>
      <c r="R231" s="293">
        <f t="shared" si="34"/>
        <v>11043250</v>
      </c>
      <c r="S231" s="293">
        <f>[11]UB!H231</f>
        <v>5</v>
      </c>
      <c r="T231" s="293">
        <f t="shared" si="35"/>
        <v>55216250</v>
      </c>
      <c r="U231" s="293">
        <f>[11]CP!H231</f>
        <v>3</v>
      </c>
      <c r="V231" s="293">
        <f t="shared" si="36"/>
        <v>33129750</v>
      </c>
      <c r="W231" s="293">
        <f>[11]HL!H231</f>
        <v>5</v>
      </c>
      <c r="X231" s="293">
        <f t="shared" si="37"/>
        <v>55216250</v>
      </c>
      <c r="Y231" s="293">
        <f>[11]DH!H231</f>
        <v>1</v>
      </c>
      <c r="Z231" s="293">
        <f t="shared" si="38"/>
        <v>11043250</v>
      </c>
      <c r="AA231" s="293">
        <f>[11]MC!H231</f>
        <v>8</v>
      </c>
      <c r="AB231" s="293">
        <f t="shared" si="39"/>
        <v>88346000</v>
      </c>
      <c r="AC231" s="292"/>
      <c r="AD231" s="292"/>
      <c r="AE231" s="292"/>
      <c r="AF231" s="292"/>
      <c r="AG231" s="292"/>
      <c r="AH231" s="292"/>
      <c r="AI231" s="292"/>
      <c r="AJ231" s="292"/>
      <c r="AK231" s="292"/>
      <c r="AL231" s="292"/>
      <c r="AM231" s="292"/>
    </row>
    <row r="232" spans="1:39" ht="12.75" hidden="1" customHeight="1" x14ac:dyDescent="0.2">
      <c r="A232" s="301" t="s">
        <v>44</v>
      </c>
      <c r="B232" s="302" t="s">
        <v>1387</v>
      </c>
      <c r="C232" s="301"/>
      <c r="D232" s="301"/>
      <c r="E232" s="301"/>
      <c r="F232" s="300"/>
      <c r="G232" s="300"/>
      <c r="H232" s="291">
        <f>'[11]Don gia'!R232</f>
        <v>0</v>
      </c>
      <c r="I232" s="290">
        <f t="array" ref="I232">SUM(IF($K$7:$AB$7="Số lượng",K232:AA232,0))</f>
        <v>0</v>
      </c>
      <c r="J232" s="290">
        <f t="shared" si="30"/>
        <v>0</v>
      </c>
      <c r="K232" s="293">
        <f>[11]DT!H232</f>
        <v>0</v>
      </c>
      <c r="L232" s="293">
        <f t="shared" si="31"/>
        <v>0</v>
      </c>
      <c r="M232" s="293">
        <f>[11]HH!H232</f>
        <v>0</v>
      </c>
      <c r="N232" s="293">
        <f t="shared" si="32"/>
        <v>0</v>
      </c>
      <c r="O232" s="293">
        <f>[11]VD!H232</f>
        <v>0</v>
      </c>
      <c r="P232" s="293">
        <f t="shared" si="33"/>
        <v>0</v>
      </c>
      <c r="Q232" s="293">
        <f>[11]QY!H232</f>
        <v>0</v>
      </c>
      <c r="R232" s="293">
        <f t="shared" si="34"/>
        <v>0</v>
      </c>
      <c r="S232" s="293">
        <f>[11]UB!H232</f>
        <v>0</v>
      </c>
      <c r="T232" s="293">
        <f t="shared" si="35"/>
        <v>0</v>
      </c>
      <c r="U232" s="293">
        <f>[11]CP!H232</f>
        <v>0</v>
      </c>
      <c r="V232" s="293">
        <f t="shared" si="36"/>
        <v>0</v>
      </c>
      <c r="W232" s="293">
        <f>[11]HL!H232</f>
        <v>0</v>
      </c>
      <c r="X232" s="293">
        <f t="shared" si="37"/>
        <v>0</v>
      </c>
      <c r="Y232" s="293">
        <f>[11]DH!H232</f>
        <v>0</v>
      </c>
      <c r="Z232" s="293">
        <f t="shared" si="38"/>
        <v>0</v>
      </c>
      <c r="AA232" s="293">
        <f>[11]MC!H232</f>
        <v>0</v>
      </c>
      <c r="AB232" s="293">
        <f t="shared" si="39"/>
        <v>0</v>
      </c>
      <c r="AC232" s="288"/>
      <c r="AD232" s="288"/>
      <c r="AE232" s="288"/>
      <c r="AF232" s="288"/>
      <c r="AG232" s="288"/>
      <c r="AH232" s="288"/>
      <c r="AI232" s="288"/>
      <c r="AJ232" s="288"/>
      <c r="AK232" s="288"/>
      <c r="AL232" s="288"/>
      <c r="AM232" s="288"/>
    </row>
    <row r="233" spans="1:39" ht="25.5" hidden="1" customHeight="1" x14ac:dyDescent="0.2">
      <c r="A233" s="298"/>
      <c r="B233" s="299" t="s">
        <v>11</v>
      </c>
      <c r="C233" s="298" t="s">
        <v>334</v>
      </c>
      <c r="D233" s="298" t="s">
        <v>334</v>
      </c>
      <c r="E233" s="298" t="s">
        <v>12</v>
      </c>
      <c r="F233" s="297" t="s">
        <v>1371</v>
      </c>
      <c r="G233" s="297" t="s">
        <v>1386</v>
      </c>
      <c r="H233" s="291">
        <f>'[11]Don gia'!R233</f>
        <v>0</v>
      </c>
      <c r="I233" s="290">
        <f t="array" ref="I233">SUM(IF($K$7:$AB$7="Số lượng",K233:AA233,0))</f>
        <v>11</v>
      </c>
      <c r="J233" s="290">
        <f t="shared" si="30"/>
        <v>0</v>
      </c>
      <c r="K233" s="293">
        <f>[11]DT!H233</f>
        <v>0</v>
      </c>
      <c r="L233" s="293">
        <f t="shared" si="31"/>
        <v>0</v>
      </c>
      <c r="M233" s="293">
        <f>[11]HH!H233</f>
        <v>2</v>
      </c>
      <c r="N233" s="293">
        <f t="shared" si="32"/>
        <v>0</v>
      </c>
      <c r="O233" s="293">
        <f>[11]VD!H233</f>
        <v>1</v>
      </c>
      <c r="P233" s="293">
        <f t="shared" si="33"/>
        <v>0</v>
      </c>
      <c r="Q233" s="293">
        <f>[11]QY!H233</f>
        <v>0</v>
      </c>
      <c r="R233" s="293">
        <f t="shared" si="34"/>
        <v>0</v>
      </c>
      <c r="S233" s="293">
        <f>[11]UB!H233</f>
        <v>0</v>
      </c>
      <c r="T233" s="293">
        <f t="shared" si="35"/>
        <v>0</v>
      </c>
      <c r="U233" s="293">
        <f>[11]CP!H233</f>
        <v>0</v>
      </c>
      <c r="V233" s="293">
        <f t="shared" si="36"/>
        <v>0</v>
      </c>
      <c r="W233" s="293">
        <f>[11]HL!H233</f>
        <v>5</v>
      </c>
      <c r="X233" s="293">
        <f t="shared" si="37"/>
        <v>0</v>
      </c>
      <c r="Y233" s="293">
        <f>[11]DH!H233</f>
        <v>0</v>
      </c>
      <c r="Z233" s="293">
        <f t="shared" si="38"/>
        <v>0</v>
      </c>
      <c r="AA233" s="293">
        <f>[11]MC!H233</f>
        <v>3</v>
      </c>
      <c r="AB233" s="293">
        <f t="shared" si="39"/>
        <v>0</v>
      </c>
      <c r="AC233" s="292"/>
      <c r="AD233" s="292"/>
      <c r="AE233" s="292"/>
      <c r="AF233" s="292"/>
      <c r="AG233" s="292"/>
      <c r="AH233" s="292"/>
      <c r="AI233" s="292"/>
      <c r="AJ233" s="292"/>
      <c r="AK233" s="292"/>
      <c r="AL233" s="292"/>
      <c r="AM233" s="292"/>
    </row>
    <row r="234" spans="1:39" x14ac:dyDescent="0.2">
      <c r="A234" s="298"/>
      <c r="B234" s="300" t="s">
        <v>305</v>
      </c>
      <c r="C234" s="298"/>
      <c r="D234" s="298"/>
      <c r="E234" s="298"/>
      <c r="F234" s="297"/>
      <c r="G234" s="297"/>
      <c r="H234" s="291">
        <f>'[11]Don gia'!R234</f>
        <v>0</v>
      </c>
      <c r="I234" s="290">
        <f t="array" ref="I234">SUM(IF($K$7:$AB$7="Số lượng",K234:AA234,0))</f>
        <v>0</v>
      </c>
      <c r="J234" s="290">
        <f t="shared" si="30"/>
        <v>0</v>
      </c>
      <c r="K234" s="293">
        <f>[11]DT!H234</f>
        <v>0</v>
      </c>
      <c r="L234" s="293">
        <f t="shared" si="31"/>
        <v>0</v>
      </c>
      <c r="M234" s="293">
        <f>[11]HH!H234</f>
        <v>0</v>
      </c>
      <c r="N234" s="293">
        <f t="shared" si="32"/>
        <v>0</v>
      </c>
      <c r="O234" s="293">
        <f>[11]VD!H234</f>
        <v>0</v>
      </c>
      <c r="P234" s="293">
        <f t="shared" si="33"/>
        <v>0</v>
      </c>
      <c r="Q234" s="293">
        <f>[11]QY!H234</f>
        <v>0</v>
      </c>
      <c r="R234" s="293">
        <f t="shared" si="34"/>
        <v>0</v>
      </c>
      <c r="S234" s="293">
        <f>[11]UB!H234</f>
        <v>0</v>
      </c>
      <c r="T234" s="293">
        <f t="shared" si="35"/>
        <v>0</v>
      </c>
      <c r="U234" s="293">
        <f>[11]CP!H234</f>
        <v>0</v>
      </c>
      <c r="V234" s="293">
        <f t="shared" si="36"/>
        <v>0</v>
      </c>
      <c r="W234" s="293">
        <f>[11]HL!H234</f>
        <v>0</v>
      </c>
      <c r="X234" s="293">
        <f t="shared" si="37"/>
        <v>0</v>
      </c>
      <c r="Y234" s="293">
        <f>[11]DH!H234</f>
        <v>0</v>
      </c>
      <c r="Z234" s="293">
        <f t="shared" si="38"/>
        <v>0</v>
      </c>
      <c r="AA234" s="293">
        <f>[11]MC!H234</f>
        <v>0</v>
      </c>
      <c r="AB234" s="293">
        <f t="shared" si="39"/>
        <v>0</v>
      </c>
      <c r="AC234" s="292"/>
      <c r="AD234" s="292"/>
      <c r="AE234" s="292"/>
      <c r="AF234" s="292"/>
      <c r="AG234" s="292"/>
      <c r="AH234" s="292"/>
      <c r="AI234" s="292"/>
      <c r="AJ234" s="292"/>
      <c r="AK234" s="292"/>
      <c r="AL234" s="292"/>
      <c r="AM234" s="292"/>
    </row>
    <row r="235" spans="1:39" x14ac:dyDescent="0.2">
      <c r="A235" s="301" t="s">
        <v>21</v>
      </c>
      <c r="B235" s="302" t="s">
        <v>1385</v>
      </c>
      <c r="C235" s="301"/>
      <c r="D235" s="301"/>
      <c r="E235" s="301"/>
      <c r="F235" s="300"/>
      <c r="G235" s="300"/>
      <c r="H235" s="291">
        <f>'[11]Don gia'!R235</f>
        <v>0</v>
      </c>
      <c r="I235" s="290">
        <f t="array" ref="I235">SUM(IF($K$7:$AB$7="Số lượng",K235:AA235,0))</f>
        <v>0</v>
      </c>
      <c r="J235" s="290">
        <f t="shared" si="30"/>
        <v>0</v>
      </c>
      <c r="K235" s="293">
        <f>[11]DT!H235</f>
        <v>0</v>
      </c>
      <c r="L235" s="293">
        <f t="shared" si="31"/>
        <v>0</v>
      </c>
      <c r="M235" s="293">
        <f>[11]HH!H235</f>
        <v>0</v>
      </c>
      <c r="N235" s="293">
        <f t="shared" si="32"/>
        <v>0</v>
      </c>
      <c r="O235" s="293">
        <f>[11]VD!H235</f>
        <v>0</v>
      </c>
      <c r="P235" s="293">
        <f t="shared" si="33"/>
        <v>0</v>
      </c>
      <c r="Q235" s="293">
        <f>[11]QY!H235</f>
        <v>0</v>
      </c>
      <c r="R235" s="293">
        <f t="shared" si="34"/>
        <v>0</v>
      </c>
      <c r="S235" s="293">
        <f>[11]UB!H235</f>
        <v>0</v>
      </c>
      <c r="T235" s="293">
        <f t="shared" si="35"/>
        <v>0</v>
      </c>
      <c r="U235" s="293">
        <f>[11]CP!H235</f>
        <v>0</v>
      </c>
      <c r="V235" s="293">
        <f t="shared" si="36"/>
        <v>0</v>
      </c>
      <c r="W235" s="293">
        <f>[11]HL!H235</f>
        <v>0</v>
      </c>
      <c r="X235" s="293">
        <f t="shared" si="37"/>
        <v>0</v>
      </c>
      <c r="Y235" s="293">
        <f>[11]DH!H235</f>
        <v>0</v>
      </c>
      <c r="Z235" s="293">
        <f t="shared" si="38"/>
        <v>0</v>
      </c>
      <c r="AA235" s="293">
        <f>[11]MC!H235</f>
        <v>0</v>
      </c>
      <c r="AB235" s="293">
        <f t="shared" si="39"/>
        <v>0</v>
      </c>
      <c r="AC235" s="288"/>
      <c r="AD235" s="288"/>
      <c r="AE235" s="288"/>
      <c r="AF235" s="288"/>
      <c r="AG235" s="288"/>
      <c r="AH235" s="288"/>
      <c r="AI235" s="288"/>
      <c r="AJ235" s="288"/>
      <c r="AK235" s="288"/>
      <c r="AL235" s="288"/>
      <c r="AM235" s="288"/>
    </row>
    <row r="236" spans="1:39" x14ac:dyDescent="0.2">
      <c r="A236" s="298"/>
      <c r="B236" s="299" t="s">
        <v>1185</v>
      </c>
      <c r="C236" s="298"/>
      <c r="D236" s="298" t="s">
        <v>334</v>
      </c>
      <c r="E236" s="298" t="s">
        <v>19</v>
      </c>
      <c r="F236" s="297" t="s">
        <v>1380</v>
      </c>
      <c r="G236" s="297" t="s">
        <v>1351</v>
      </c>
      <c r="H236" s="291">
        <f>'[11]Don gia'!R236</f>
        <v>142663</v>
      </c>
      <c r="I236" s="290">
        <f t="array" ref="I236">SUM(IF($K$7:$AB$7="Số lượng",K236:AA236,0))</f>
        <v>1345</v>
      </c>
      <c r="J236" s="290">
        <f t="shared" si="30"/>
        <v>191881735</v>
      </c>
      <c r="K236" s="293">
        <f>[11]DT!H236</f>
        <v>156</v>
      </c>
      <c r="L236" s="293">
        <f t="shared" si="31"/>
        <v>22255428</v>
      </c>
      <c r="M236" s="293">
        <f>[11]HH!H236</f>
        <v>490</v>
      </c>
      <c r="N236" s="293">
        <f t="shared" si="32"/>
        <v>69904870</v>
      </c>
      <c r="O236" s="293">
        <f>[11]VD!H236</f>
        <v>35</v>
      </c>
      <c r="P236" s="293">
        <f t="shared" si="33"/>
        <v>4993205</v>
      </c>
      <c r="Q236" s="293">
        <f>[11]QY!H236</f>
        <v>4</v>
      </c>
      <c r="R236" s="293">
        <f t="shared" si="34"/>
        <v>570652</v>
      </c>
      <c r="S236" s="293">
        <f>[11]UB!H236</f>
        <v>268</v>
      </c>
      <c r="T236" s="293">
        <f t="shared" si="35"/>
        <v>38233684</v>
      </c>
      <c r="U236" s="293">
        <f>[11]CP!H236</f>
        <v>45</v>
      </c>
      <c r="V236" s="293">
        <f t="shared" si="36"/>
        <v>6419835</v>
      </c>
      <c r="W236" s="293">
        <f>[11]HL!H236</f>
        <v>207</v>
      </c>
      <c r="X236" s="293">
        <f t="shared" si="37"/>
        <v>29531241</v>
      </c>
      <c r="Y236" s="293">
        <f>[11]DH!H236</f>
        <v>0</v>
      </c>
      <c r="Z236" s="293">
        <f t="shared" si="38"/>
        <v>0</v>
      </c>
      <c r="AA236" s="293">
        <f>[11]MC!H236</f>
        <v>140</v>
      </c>
      <c r="AB236" s="293">
        <f t="shared" si="39"/>
        <v>19972820</v>
      </c>
      <c r="AC236" s="292"/>
      <c r="AD236" s="292"/>
      <c r="AE236" s="292"/>
      <c r="AF236" s="292"/>
      <c r="AG236" s="292"/>
      <c r="AH236" s="292"/>
      <c r="AI236" s="292"/>
      <c r="AJ236" s="292"/>
      <c r="AK236" s="292"/>
      <c r="AL236" s="292"/>
      <c r="AM236" s="292"/>
    </row>
    <row r="237" spans="1:39" x14ac:dyDescent="0.2">
      <c r="A237" s="298"/>
      <c r="B237" s="299" t="s">
        <v>309</v>
      </c>
      <c r="C237" s="298"/>
      <c r="D237" s="298" t="s">
        <v>334</v>
      </c>
      <c r="E237" s="298" t="s">
        <v>19</v>
      </c>
      <c r="F237" s="297" t="s">
        <v>1380</v>
      </c>
      <c r="G237" s="297" t="s">
        <v>1351</v>
      </c>
      <c r="H237" s="291">
        <f>'[11]Don gia'!R237</f>
        <v>388558</v>
      </c>
      <c r="I237" s="290">
        <f t="array" ref="I237">SUM(IF($K$7:$AB$7="Số lượng",K237:AA237,0))</f>
        <v>584</v>
      </c>
      <c r="J237" s="290">
        <f t="shared" si="30"/>
        <v>226917872</v>
      </c>
      <c r="K237" s="293">
        <f>[11]DT!H237</f>
        <v>60</v>
      </c>
      <c r="L237" s="293">
        <f t="shared" si="31"/>
        <v>23313480</v>
      </c>
      <c r="M237" s="293">
        <f>[11]HH!H237</f>
        <v>220</v>
      </c>
      <c r="N237" s="293">
        <f t="shared" si="32"/>
        <v>85482760</v>
      </c>
      <c r="O237" s="293">
        <f>[11]VD!H237</f>
        <v>0</v>
      </c>
      <c r="P237" s="293">
        <f t="shared" si="33"/>
        <v>0</v>
      </c>
      <c r="Q237" s="293">
        <f>[11]QY!H237</f>
        <v>4</v>
      </c>
      <c r="R237" s="293">
        <f t="shared" si="34"/>
        <v>1554232</v>
      </c>
      <c r="S237" s="293">
        <f>[11]UB!H237</f>
        <v>70</v>
      </c>
      <c r="T237" s="293">
        <f t="shared" si="35"/>
        <v>27199060</v>
      </c>
      <c r="U237" s="293">
        <f>[11]CP!H237</f>
        <v>35</v>
      </c>
      <c r="V237" s="293">
        <f t="shared" si="36"/>
        <v>13599530</v>
      </c>
      <c r="W237" s="293">
        <f>[11]HL!H237</f>
        <v>90</v>
      </c>
      <c r="X237" s="293">
        <f t="shared" si="37"/>
        <v>34970220</v>
      </c>
      <c r="Y237" s="293">
        <f>[11]DH!H237</f>
        <v>0</v>
      </c>
      <c r="Z237" s="293">
        <f t="shared" si="38"/>
        <v>0</v>
      </c>
      <c r="AA237" s="293">
        <f>[11]MC!H237</f>
        <v>105</v>
      </c>
      <c r="AB237" s="293">
        <f t="shared" si="39"/>
        <v>40798590</v>
      </c>
      <c r="AC237" s="292"/>
      <c r="AD237" s="292"/>
      <c r="AE237" s="292"/>
      <c r="AF237" s="292"/>
      <c r="AG237" s="292"/>
      <c r="AH237" s="292"/>
      <c r="AI237" s="292"/>
      <c r="AJ237" s="292"/>
      <c r="AK237" s="292"/>
      <c r="AL237" s="292"/>
      <c r="AM237" s="292"/>
    </row>
    <row r="238" spans="1:39" x14ac:dyDescent="0.2">
      <c r="A238" s="298"/>
      <c r="B238" s="299" t="s">
        <v>1191</v>
      </c>
      <c r="C238" s="298" t="s">
        <v>334</v>
      </c>
      <c r="D238" s="298" t="s">
        <v>334</v>
      </c>
      <c r="E238" s="298" t="s">
        <v>19</v>
      </c>
      <c r="F238" s="297" t="s">
        <v>1384</v>
      </c>
      <c r="G238" s="297" t="s">
        <v>1351</v>
      </c>
      <c r="H238" s="291">
        <f>'[11]Don gia'!R238</f>
        <v>2902060</v>
      </c>
      <c r="I238" s="290">
        <f t="array" ref="I238">SUM(IF($K$7:$AB$7="Số lượng",K238:AA238,0))</f>
        <v>96</v>
      </c>
      <c r="J238" s="290">
        <f t="shared" si="30"/>
        <v>278597760</v>
      </c>
      <c r="K238" s="293">
        <f>[11]DT!H238</f>
        <v>12</v>
      </c>
      <c r="L238" s="293">
        <f t="shared" si="31"/>
        <v>34824720</v>
      </c>
      <c r="M238" s="293">
        <f>[11]HH!H238</f>
        <v>36</v>
      </c>
      <c r="N238" s="293">
        <f t="shared" si="32"/>
        <v>104474160</v>
      </c>
      <c r="O238" s="293">
        <f>[11]VD!H238</f>
        <v>0</v>
      </c>
      <c r="P238" s="293">
        <f t="shared" si="33"/>
        <v>0</v>
      </c>
      <c r="Q238" s="293">
        <f>[11]QY!H238</f>
        <v>4</v>
      </c>
      <c r="R238" s="293">
        <f t="shared" si="34"/>
        <v>11608240</v>
      </c>
      <c r="S238" s="293">
        <f>[11]UB!H238</f>
        <v>8</v>
      </c>
      <c r="T238" s="293">
        <f t="shared" si="35"/>
        <v>23216480</v>
      </c>
      <c r="U238" s="293">
        <f>[11]CP!H238</f>
        <v>4</v>
      </c>
      <c r="V238" s="293">
        <f t="shared" si="36"/>
        <v>11608240</v>
      </c>
      <c r="W238" s="293">
        <f>[11]HL!H238</f>
        <v>12</v>
      </c>
      <c r="X238" s="293">
        <f t="shared" si="37"/>
        <v>34824720</v>
      </c>
      <c r="Y238" s="293">
        <f>[11]DH!H238</f>
        <v>0</v>
      </c>
      <c r="Z238" s="293">
        <f t="shared" si="38"/>
        <v>0</v>
      </c>
      <c r="AA238" s="293">
        <f>[11]MC!H238</f>
        <v>20</v>
      </c>
      <c r="AB238" s="293">
        <f t="shared" si="39"/>
        <v>58041200</v>
      </c>
      <c r="AC238" s="292"/>
      <c r="AD238" s="292"/>
      <c r="AE238" s="292"/>
      <c r="AF238" s="292"/>
      <c r="AG238" s="292"/>
      <c r="AH238" s="292"/>
      <c r="AI238" s="292"/>
      <c r="AJ238" s="292"/>
      <c r="AK238" s="292"/>
      <c r="AL238" s="292"/>
      <c r="AM238" s="292"/>
    </row>
    <row r="239" spans="1:39" x14ac:dyDescent="0.2">
      <c r="A239" s="298"/>
      <c r="B239" s="299" t="s">
        <v>1194</v>
      </c>
      <c r="C239" s="298" t="s">
        <v>334</v>
      </c>
      <c r="D239" s="298" t="s">
        <v>334</v>
      </c>
      <c r="E239" s="298" t="s">
        <v>12</v>
      </c>
      <c r="F239" s="297" t="s">
        <v>1373</v>
      </c>
      <c r="G239" s="297" t="s">
        <v>1351</v>
      </c>
      <c r="H239" s="291">
        <f>'[11]Don gia'!R239</f>
        <v>862500</v>
      </c>
      <c r="I239" s="290">
        <f t="array" ref="I239">SUM(IF($K$7:$AB$7="Số lượng",K239:AA239,0))</f>
        <v>331</v>
      </c>
      <c r="J239" s="290">
        <f t="shared" si="30"/>
        <v>285487500</v>
      </c>
      <c r="K239" s="293">
        <f>[11]DT!H239</f>
        <v>2</v>
      </c>
      <c r="L239" s="293">
        <f t="shared" si="31"/>
        <v>1725000</v>
      </c>
      <c r="M239" s="293">
        <f>[11]HH!H239</f>
        <v>10</v>
      </c>
      <c r="N239" s="293">
        <f t="shared" si="32"/>
        <v>8625000</v>
      </c>
      <c r="O239" s="293">
        <f>[11]VD!H239</f>
        <v>0</v>
      </c>
      <c r="P239" s="293">
        <f t="shared" si="33"/>
        <v>0</v>
      </c>
      <c r="Q239" s="293">
        <f>[11]QY!H239</f>
        <v>1</v>
      </c>
      <c r="R239" s="293">
        <f t="shared" si="34"/>
        <v>862500</v>
      </c>
      <c r="S239" s="293">
        <f>[11]UB!H239</f>
        <v>2</v>
      </c>
      <c r="T239" s="293">
        <f t="shared" si="35"/>
        <v>1725000</v>
      </c>
      <c r="U239" s="293">
        <f>[11]CP!H239</f>
        <v>1</v>
      </c>
      <c r="V239" s="293">
        <f t="shared" si="36"/>
        <v>862500</v>
      </c>
      <c r="W239" s="293">
        <f>[11]HL!H239</f>
        <v>307</v>
      </c>
      <c r="X239" s="293">
        <f t="shared" si="37"/>
        <v>264787500</v>
      </c>
      <c r="Y239" s="293">
        <f>[11]DH!H239</f>
        <v>0</v>
      </c>
      <c r="Z239" s="293">
        <f t="shared" si="38"/>
        <v>0</v>
      </c>
      <c r="AA239" s="293">
        <f>[11]MC!H239</f>
        <v>8</v>
      </c>
      <c r="AB239" s="293">
        <f t="shared" si="39"/>
        <v>6900000</v>
      </c>
      <c r="AC239" s="292"/>
      <c r="AD239" s="292"/>
      <c r="AE239" s="292"/>
      <c r="AF239" s="292"/>
      <c r="AG239" s="292"/>
      <c r="AH239" s="292"/>
      <c r="AI239" s="292"/>
      <c r="AJ239" s="292"/>
      <c r="AK239" s="292"/>
      <c r="AL239" s="292"/>
      <c r="AM239" s="292"/>
    </row>
    <row r="240" spans="1:39" ht="12.75" hidden="1" customHeight="1" x14ac:dyDescent="0.2">
      <c r="A240" s="298"/>
      <c r="B240" s="299" t="s">
        <v>13</v>
      </c>
      <c r="C240" s="298" t="s">
        <v>334</v>
      </c>
      <c r="D240" s="298"/>
      <c r="E240" s="298" t="s">
        <v>12</v>
      </c>
      <c r="F240" s="297" t="s">
        <v>1373</v>
      </c>
      <c r="G240" s="297" t="s">
        <v>1351</v>
      </c>
      <c r="H240" s="291">
        <f>'[11]Don gia'!R240</f>
        <v>0</v>
      </c>
      <c r="I240" s="290">
        <f t="array" ref="I240">SUM(IF($K$7:$AB$7="Số lượng",K240:AA240,0))</f>
        <v>37</v>
      </c>
      <c r="J240" s="290">
        <f t="shared" si="30"/>
        <v>0</v>
      </c>
      <c r="K240" s="293">
        <f>[11]DT!H240</f>
        <v>5</v>
      </c>
      <c r="L240" s="293">
        <f t="shared" si="31"/>
        <v>0</v>
      </c>
      <c r="M240" s="293">
        <f>[11]HH!H240</f>
        <v>9</v>
      </c>
      <c r="N240" s="293">
        <f t="shared" si="32"/>
        <v>0</v>
      </c>
      <c r="O240" s="293">
        <f>[11]VD!H240</f>
        <v>1</v>
      </c>
      <c r="P240" s="293">
        <f t="shared" si="33"/>
        <v>0</v>
      </c>
      <c r="Q240" s="293">
        <f>[11]QY!H240</f>
        <v>2</v>
      </c>
      <c r="R240" s="293">
        <f t="shared" si="34"/>
        <v>0</v>
      </c>
      <c r="S240" s="293">
        <f>[11]UB!H240</f>
        <v>8</v>
      </c>
      <c r="T240" s="293">
        <f t="shared" si="35"/>
        <v>0</v>
      </c>
      <c r="U240" s="293">
        <f>[11]CP!H240</f>
        <v>0</v>
      </c>
      <c r="V240" s="293">
        <f t="shared" si="36"/>
        <v>0</v>
      </c>
      <c r="W240" s="293">
        <f>[11]HL!H240</f>
        <v>7</v>
      </c>
      <c r="X240" s="293">
        <f t="shared" si="37"/>
        <v>0</v>
      </c>
      <c r="Y240" s="293">
        <f>[11]DH!H240</f>
        <v>0</v>
      </c>
      <c r="Z240" s="293">
        <f t="shared" si="38"/>
        <v>0</v>
      </c>
      <c r="AA240" s="293">
        <f>[11]MC!H240</f>
        <v>5</v>
      </c>
      <c r="AB240" s="293">
        <f t="shared" si="39"/>
        <v>0</v>
      </c>
      <c r="AC240" s="292"/>
      <c r="AD240" s="292"/>
      <c r="AE240" s="292"/>
      <c r="AF240" s="292"/>
      <c r="AG240" s="292"/>
      <c r="AH240" s="292"/>
      <c r="AI240" s="292"/>
      <c r="AJ240" s="292"/>
      <c r="AK240" s="292"/>
      <c r="AL240" s="292"/>
      <c r="AM240" s="292"/>
    </row>
    <row r="241" spans="1:39" ht="12.75" hidden="1" customHeight="1" x14ac:dyDescent="0.2">
      <c r="A241" s="298"/>
      <c r="B241" s="299" t="s">
        <v>14</v>
      </c>
      <c r="C241" s="298" t="s">
        <v>334</v>
      </c>
      <c r="D241" s="298"/>
      <c r="E241" s="298" t="s">
        <v>12</v>
      </c>
      <c r="F241" s="297" t="s">
        <v>1373</v>
      </c>
      <c r="G241" s="297" t="s">
        <v>1351</v>
      </c>
      <c r="H241" s="291">
        <f>'[11]Don gia'!R241</f>
        <v>0</v>
      </c>
      <c r="I241" s="290">
        <f t="array" ref="I241">SUM(IF($K$7:$AB$7="Số lượng",K241:AA241,0))</f>
        <v>24</v>
      </c>
      <c r="J241" s="290">
        <f t="shared" si="30"/>
        <v>0</v>
      </c>
      <c r="K241" s="293">
        <f>[11]DT!H241</f>
        <v>3</v>
      </c>
      <c r="L241" s="293">
        <f t="shared" si="31"/>
        <v>0</v>
      </c>
      <c r="M241" s="293">
        <f>[11]HH!H241</f>
        <v>7</v>
      </c>
      <c r="N241" s="293">
        <f t="shared" si="32"/>
        <v>0</v>
      </c>
      <c r="O241" s="293">
        <f>[11]VD!H241</f>
        <v>0</v>
      </c>
      <c r="P241" s="293">
        <f t="shared" si="33"/>
        <v>0</v>
      </c>
      <c r="Q241" s="293">
        <f>[11]QY!H241</f>
        <v>1</v>
      </c>
      <c r="R241" s="293">
        <f t="shared" si="34"/>
        <v>0</v>
      </c>
      <c r="S241" s="293">
        <f>[11]UB!H241</f>
        <v>2</v>
      </c>
      <c r="T241" s="293">
        <f t="shared" si="35"/>
        <v>0</v>
      </c>
      <c r="U241" s="293">
        <f>[11]CP!H241</f>
        <v>0</v>
      </c>
      <c r="V241" s="293">
        <f t="shared" si="36"/>
        <v>0</v>
      </c>
      <c r="W241" s="293">
        <f>[11]HL!H241</f>
        <v>6</v>
      </c>
      <c r="X241" s="293">
        <f t="shared" si="37"/>
        <v>0</v>
      </c>
      <c r="Y241" s="293">
        <f>[11]DH!H241</f>
        <v>0</v>
      </c>
      <c r="Z241" s="293">
        <f t="shared" si="38"/>
        <v>0</v>
      </c>
      <c r="AA241" s="293">
        <f>[11]MC!H241</f>
        <v>5</v>
      </c>
      <c r="AB241" s="293">
        <f t="shared" si="39"/>
        <v>0</v>
      </c>
      <c r="AC241" s="292"/>
      <c r="AD241" s="292"/>
      <c r="AE241" s="292"/>
      <c r="AF241" s="292"/>
      <c r="AG241" s="292"/>
      <c r="AH241" s="292"/>
      <c r="AI241" s="292"/>
      <c r="AJ241" s="292"/>
      <c r="AK241" s="292"/>
      <c r="AL241" s="292"/>
      <c r="AM241" s="292"/>
    </row>
    <row r="242" spans="1:39" ht="12.75" hidden="1" customHeight="1" x14ac:dyDescent="0.2">
      <c r="A242" s="298"/>
      <c r="B242" s="299" t="s">
        <v>11</v>
      </c>
      <c r="C242" s="298" t="s">
        <v>334</v>
      </c>
      <c r="D242" s="298"/>
      <c r="E242" s="298" t="s">
        <v>12</v>
      </c>
      <c r="F242" s="297" t="s">
        <v>1373</v>
      </c>
      <c r="G242" s="297" t="s">
        <v>1351</v>
      </c>
      <c r="H242" s="291">
        <f>'[11]Don gia'!R242</f>
        <v>0</v>
      </c>
      <c r="I242" s="290">
        <f t="array" ref="I242">SUM(IF($K$7:$AB$7="Số lượng",K242:AA242,0))</f>
        <v>26</v>
      </c>
      <c r="J242" s="290">
        <f t="shared" si="30"/>
        <v>0</v>
      </c>
      <c r="K242" s="293">
        <f>[11]DT!H242</f>
        <v>3</v>
      </c>
      <c r="L242" s="293">
        <f t="shared" si="31"/>
        <v>0</v>
      </c>
      <c r="M242" s="293">
        <f>[11]HH!H242</f>
        <v>6</v>
      </c>
      <c r="N242" s="293">
        <f t="shared" si="32"/>
        <v>0</v>
      </c>
      <c r="O242" s="293">
        <f>[11]VD!H242</f>
        <v>1</v>
      </c>
      <c r="P242" s="293">
        <f t="shared" si="33"/>
        <v>0</v>
      </c>
      <c r="Q242" s="293">
        <f>[11]QY!H242</f>
        <v>2</v>
      </c>
      <c r="R242" s="293">
        <f t="shared" si="34"/>
        <v>0</v>
      </c>
      <c r="S242" s="293">
        <f>[11]UB!H242</f>
        <v>2</v>
      </c>
      <c r="T242" s="293">
        <f t="shared" si="35"/>
        <v>0</v>
      </c>
      <c r="U242" s="293">
        <f>[11]CP!H242</f>
        <v>0</v>
      </c>
      <c r="V242" s="293">
        <f t="shared" si="36"/>
        <v>0</v>
      </c>
      <c r="W242" s="293">
        <f>[11]HL!H242</f>
        <v>7</v>
      </c>
      <c r="X242" s="293">
        <f t="shared" si="37"/>
        <v>0</v>
      </c>
      <c r="Y242" s="293">
        <f>[11]DH!H242</f>
        <v>0</v>
      </c>
      <c r="Z242" s="293">
        <f t="shared" si="38"/>
        <v>0</v>
      </c>
      <c r="AA242" s="293">
        <f>[11]MC!H242</f>
        <v>5</v>
      </c>
      <c r="AB242" s="293">
        <f t="shared" si="39"/>
        <v>0</v>
      </c>
      <c r="AC242" s="292"/>
      <c r="AD242" s="292"/>
      <c r="AE242" s="292"/>
      <c r="AF242" s="292"/>
      <c r="AG242" s="292"/>
      <c r="AH242" s="292"/>
      <c r="AI242" s="292"/>
      <c r="AJ242" s="292"/>
      <c r="AK242" s="292"/>
      <c r="AL242" s="292"/>
      <c r="AM242" s="292"/>
    </row>
    <row r="243" spans="1:39" ht="12.75" hidden="1" customHeight="1" x14ac:dyDescent="0.2">
      <c r="A243" s="298"/>
      <c r="B243" s="299" t="s">
        <v>1383</v>
      </c>
      <c r="C243" s="298" t="s">
        <v>334</v>
      </c>
      <c r="D243" s="298" t="s">
        <v>334</v>
      </c>
      <c r="E243" s="298" t="s">
        <v>123</v>
      </c>
      <c r="F243" s="297" t="s">
        <v>1378</v>
      </c>
      <c r="G243" s="297" t="s">
        <v>1351</v>
      </c>
      <c r="H243" s="291">
        <f>'[11]Don gia'!R243</f>
        <v>0</v>
      </c>
      <c r="I243" s="290">
        <f t="array" ref="I243">SUM(IF($K$7:$AB$7="Số lượng",K243:AA243,0))</f>
        <v>484</v>
      </c>
      <c r="J243" s="290">
        <f t="shared" si="30"/>
        <v>0</v>
      </c>
      <c r="K243" s="293">
        <f>[11]DT!H243</f>
        <v>60</v>
      </c>
      <c r="L243" s="293">
        <f t="shared" si="31"/>
        <v>0</v>
      </c>
      <c r="M243" s="293">
        <f>[11]HH!H243</f>
        <v>108</v>
      </c>
      <c r="N243" s="293">
        <f t="shared" si="32"/>
        <v>0</v>
      </c>
      <c r="O243" s="293">
        <f>[11]VD!H243</f>
        <v>12</v>
      </c>
      <c r="P243" s="293">
        <f t="shared" si="33"/>
        <v>0</v>
      </c>
      <c r="Q243" s="293">
        <f>[11]QY!H243</f>
        <v>59</v>
      </c>
      <c r="R243" s="293">
        <f t="shared" si="34"/>
        <v>0</v>
      </c>
      <c r="S243" s="293">
        <f>[11]UB!H243</f>
        <v>96</v>
      </c>
      <c r="T243" s="293">
        <f t="shared" si="35"/>
        <v>0</v>
      </c>
      <c r="U243" s="293">
        <f>[11]CP!H243</f>
        <v>0</v>
      </c>
      <c r="V243" s="293">
        <f t="shared" si="36"/>
        <v>0</v>
      </c>
      <c r="W243" s="293">
        <f>[11]HL!H243</f>
        <v>96</v>
      </c>
      <c r="X243" s="293">
        <f t="shared" si="37"/>
        <v>0</v>
      </c>
      <c r="Y243" s="293">
        <f>[11]DH!H243</f>
        <v>0</v>
      </c>
      <c r="Z243" s="293">
        <f t="shared" si="38"/>
        <v>0</v>
      </c>
      <c r="AA243" s="293">
        <f>[11]MC!H243</f>
        <v>53</v>
      </c>
      <c r="AB243" s="293">
        <f t="shared" si="39"/>
        <v>0</v>
      </c>
      <c r="AC243" s="292"/>
      <c r="AD243" s="292"/>
      <c r="AE243" s="292"/>
      <c r="AF243" s="292"/>
      <c r="AG243" s="292"/>
      <c r="AH243" s="292"/>
      <c r="AI243" s="292"/>
      <c r="AJ243" s="292"/>
      <c r="AK243" s="292"/>
      <c r="AL243" s="292"/>
      <c r="AM243" s="292"/>
    </row>
    <row r="244" spans="1:39" ht="12.75" hidden="1" customHeight="1" x14ac:dyDescent="0.2">
      <c r="A244" s="298"/>
      <c r="B244" s="299" t="s">
        <v>1382</v>
      </c>
      <c r="C244" s="298" t="s">
        <v>334</v>
      </c>
      <c r="D244" s="298" t="s">
        <v>334</v>
      </c>
      <c r="E244" s="298" t="s">
        <v>19</v>
      </c>
      <c r="F244" s="297" t="s">
        <v>1381</v>
      </c>
      <c r="G244" s="297" t="s">
        <v>1351</v>
      </c>
      <c r="H244" s="291">
        <f>'[11]Don gia'!R244</f>
        <v>0</v>
      </c>
      <c r="I244" s="290">
        <f t="array" ref="I244">SUM(IF($K$7:$AB$7="Số lượng",K244:AA244,0))</f>
        <v>118</v>
      </c>
      <c r="J244" s="290">
        <f t="shared" si="30"/>
        <v>0</v>
      </c>
      <c r="K244" s="293">
        <f>[11]DT!H244</f>
        <v>15</v>
      </c>
      <c r="L244" s="293">
        <f t="shared" si="31"/>
        <v>0</v>
      </c>
      <c r="M244" s="293">
        <f>[11]HH!H244</f>
        <v>20</v>
      </c>
      <c r="N244" s="293">
        <f t="shared" si="32"/>
        <v>0</v>
      </c>
      <c r="O244" s="293">
        <f>[11]VD!H244</f>
        <v>6</v>
      </c>
      <c r="P244" s="293">
        <f t="shared" si="33"/>
        <v>0</v>
      </c>
      <c r="Q244" s="293">
        <f>[11]QY!H244</f>
        <v>6</v>
      </c>
      <c r="R244" s="293">
        <f t="shared" si="34"/>
        <v>0</v>
      </c>
      <c r="S244" s="293">
        <f>[11]UB!H244</f>
        <v>35</v>
      </c>
      <c r="T244" s="293">
        <f t="shared" si="35"/>
        <v>0</v>
      </c>
      <c r="U244" s="293">
        <f>[11]CP!H244</f>
        <v>0</v>
      </c>
      <c r="V244" s="293">
        <f t="shared" si="36"/>
        <v>0</v>
      </c>
      <c r="W244" s="293">
        <f>[11]HL!H244</f>
        <v>20</v>
      </c>
      <c r="X244" s="293">
        <f t="shared" si="37"/>
        <v>0</v>
      </c>
      <c r="Y244" s="293">
        <f>[11]DH!H244</f>
        <v>0</v>
      </c>
      <c r="Z244" s="293">
        <f t="shared" si="38"/>
        <v>0</v>
      </c>
      <c r="AA244" s="293">
        <f>[11]MC!H244</f>
        <v>16</v>
      </c>
      <c r="AB244" s="293">
        <f t="shared" si="39"/>
        <v>0</v>
      </c>
      <c r="AC244" s="292"/>
      <c r="AD244" s="292"/>
      <c r="AE244" s="292"/>
      <c r="AF244" s="292"/>
      <c r="AG244" s="292"/>
      <c r="AH244" s="292"/>
      <c r="AI244" s="292"/>
      <c r="AJ244" s="292"/>
      <c r="AK244" s="292"/>
      <c r="AL244" s="292"/>
      <c r="AM244" s="292"/>
    </row>
    <row r="245" spans="1:39" x14ac:dyDescent="0.2">
      <c r="A245" s="298"/>
      <c r="B245" s="299" t="s">
        <v>311</v>
      </c>
      <c r="C245" s="298"/>
      <c r="D245" s="298" t="s">
        <v>334</v>
      </c>
      <c r="E245" s="298" t="s">
        <v>12</v>
      </c>
      <c r="F245" s="297" t="s">
        <v>1380</v>
      </c>
      <c r="G245" s="297" t="s">
        <v>1351</v>
      </c>
      <c r="H245" s="291">
        <f>'[11]Don gia'!R245</f>
        <v>109280</v>
      </c>
      <c r="I245" s="290">
        <f t="array" ref="I245">SUM(IF($K$7:$AB$7="Số lượng",K245:AA245,0))</f>
        <v>1380</v>
      </c>
      <c r="J245" s="290">
        <f t="shared" si="30"/>
        <v>150806400</v>
      </c>
      <c r="K245" s="293">
        <f>[11]DT!H245</f>
        <v>210</v>
      </c>
      <c r="L245" s="293">
        <f t="shared" si="31"/>
        <v>22948800</v>
      </c>
      <c r="M245" s="293">
        <f>[11]HH!H245</f>
        <v>540</v>
      </c>
      <c r="N245" s="293">
        <f t="shared" si="32"/>
        <v>59011200</v>
      </c>
      <c r="O245" s="293">
        <f>[11]VD!H245</f>
        <v>65</v>
      </c>
      <c r="P245" s="293">
        <f t="shared" si="33"/>
        <v>7103200</v>
      </c>
      <c r="Q245" s="293">
        <f>[11]QY!H245</f>
        <v>109</v>
      </c>
      <c r="R245" s="293">
        <f t="shared" si="34"/>
        <v>11911520</v>
      </c>
      <c r="S245" s="293">
        <f>[11]UB!H245</f>
        <v>70</v>
      </c>
      <c r="T245" s="293">
        <f t="shared" si="35"/>
        <v>7649600</v>
      </c>
      <c r="U245" s="293">
        <f>[11]CP!H245</f>
        <v>0</v>
      </c>
      <c r="V245" s="293">
        <f t="shared" si="36"/>
        <v>0</v>
      </c>
      <c r="W245" s="293">
        <f>[11]HL!H245</f>
        <v>280</v>
      </c>
      <c r="X245" s="293">
        <f t="shared" si="37"/>
        <v>30598400</v>
      </c>
      <c r="Y245" s="293">
        <f>[11]DH!H245</f>
        <v>0</v>
      </c>
      <c r="Z245" s="293">
        <f t="shared" si="38"/>
        <v>0</v>
      </c>
      <c r="AA245" s="293">
        <f>[11]MC!H245</f>
        <v>106</v>
      </c>
      <c r="AB245" s="293">
        <f t="shared" si="39"/>
        <v>11583680</v>
      </c>
      <c r="AC245" s="292"/>
      <c r="AD245" s="292"/>
      <c r="AE245" s="292"/>
      <c r="AF245" s="292"/>
      <c r="AG245" s="292"/>
      <c r="AH245" s="292"/>
      <c r="AI245" s="292"/>
      <c r="AJ245" s="292"/>
      <c r="AK245" s="292"/>
      <c r="AL245" s="292"/>
      <c r="AM245" s="292"/>
    </row>
    <row r="246" spans="1:39" x14ac:dyDescent="0.2">
      <c r="A246" s="298"/>
      <c r="B246" s="299" t="s">
        <v>1201</v>
      </c>
      <c r="C246" s="298"/>
      <c r="D246" s="298" t="s">
        <v>334</v>
      </c>
      <c r="E246" s="298" t="s">
        <v>19</v>
      </c>
      <c r="F246" s="297" t="s">
        <v>1380</v>
      </c>
      <c r="G246" s="297" t="s">
        <v>1351</v>
      </c>
      <c r="H246" s="291">
        <f>'[11]Don gia'!R246</f>
        <v>56576</v>
      </c>
      <c r="I246" s="290">
        <f t="array" ref="I246">SUM(IF($K$7:$AB$7="Số lượng",K246:AA246,0))</f>
        <v>1380</v>
      </c>
      <c r="J246" s="290">
        <f t="shared" si="30"/>
        <v>78074880</v>
      </c>
      <c r="K246" s="293">
        <f>[11]DT!H246</f>
        <v>210</v>
      </c>
      <c r="L246" s="293">
        <f t="shared" si="31"/>
        <v>11880960</v>
      </c>
      <c r="M246" s="293">
        <f>[11]HH!H246</f>
        <v>540</v>
      </c>
      <c r="N246" s="293">
        <f t="shared" si="32"/>
        <v>30551040</v>
      </c>
      <c r="O246" s="293">
        <f>[11]VD!H246</f>
        <v>65</v>
      </c>
      <c r="P246" s="293">
        <f t="shared" si="33"/>
        <v>3677440</v>
      </c>
      <c r="Q246" s="293">
        <f>[11]QY!H246</f>
        <v>109</v>
      </c>
      <c r="R246" s="293">
        <f t="shared" si="34"/>
        <v>6166784</v>
      </c>
      <c r="S246" s="293">
        <f>[11]UB!H246</f>
        <v>70</v>
      </c>
      <c r="T246" s="293">
        <f t="shared" si="35"/>
        <v>3960320</v>
      </c>
      <c r="U246" s="293">
        <f>[11]CP!H246</f>
        <v>0</v>
      </c>
      <c r="V246" s="293">
        <f t="shared" si="36"/>
        <v>0</v>
      </c>
      <c r="W246" s="293">
        <f>[11]HL!H246</f>
        <v>280</v>
      </c>
      <c r="X246" s="293">
        <f t="shared" si="37"/>
        <v>15841280</v>
      </c>
      <c r="Y246" s="293">
        <f>[11]DH!H246</f>
        <v>0</v>
      </c>
      <c r="Z246" s="293">
        <f t="shared" si="38"/>
        <v>0</v>
      </c>
      <c r="AA246" s="293">
        <f>[11]MC!H246</f>
        <v>106</v>
      </c>
      <c r="AB246" s="293">
        <f t="shared" si="39"/>
        <v>5997056</v>
      </c>
      <c r="AC246" s="292"/>
      <c r="AD246" s="292"/>
      <c r="AE246" s="292"/>
      <c r="AF246" s="292"/>
      <c r="AG246" s="292"/>
      <c r="AH246" s="292"/>
      <c r="AI246" s="292"/>
      <c r="AJ246" s="292"/>
      <c r="AK246" s="292"/>
      <c r="AL246" s="292"/>
      <c r="AM246" s="292"/>
    </row>
    <row r="247" spans="1:39" x14ac:dyDescent="0.2">
      <c r="A247" s="298"/>
      <c r="B247" s="299" t="s">
        <v>1204</v>
      </c>
      <c r="C247" s="298"/>
      <c r="D247" s="298" t="s">
        <v>334</v>
      </c>
      <c r="E247" s="298" t="s">
        <v>19</v>
      </c>
      <c r="F247" s="297" t="s">
        <v>1380</v>
      </c>
      <c r="G247" s="297" t="s">
        <v>1351</v>
      </c>
      <c r="H247" s="291">
        <f>'[11]Don gia'!R247</f>
        <v>66075</v>
      </c>
      <c r="I247" s="290">
        <f t="array" ref="I247">SUM(IF($K$7:$AB$7="Số lượng",K247:AA247,0))</f>
        <v>1381</v>
      </c>
      <c r="J247" s="290">
        <f t="shared" si="30"/>
        <v>91249575</v>
      </c>
      <c r="K247" s="293">
        <f>[11]DT!H247</f>
        <v>210</v>
      </c>
      <c r="L247" s="293">
        <f t="shared" si="31"/>
        <v>13875750</v>
      </c>
      <c r="M247" s="293">
        <f>[11]HH!H247</f>
        <v>540</v>
      </c>
      <c r="N247" s="293">
        <f t="shared" si="32"/>
        <v>35680500</v>
      </c>
      <c r="O247" s="293">
        <f>[11]VD!H247</f>
        <v>65</v>
      </c>
      <c r="P247" s="293">
        <f t="shared" si="33"/>
        <v>4294875</v>
      </c>
      <c r="Q247" s="293">
        <f>[11]QY!H247</f>
        <v>110</v>
      </c>
      <c r="R247" s="293">
        <f t="shared" si="34"/>
        <v>7268250</v>
      </c>
      <c r="S247" s="293">
        <f>[11]UB!H247</f>
        <v>70</v>
      </c>
      <c r="T247" s="293">
        <f t="shared" si="35"/>
        <v>4625250</v>
      </c>
      <c r="U247" s="293">
        <f>[11]CP!H247</f>
        <v>0</v>
      </c>
      <c r="V247" s="293">
        <f t="shared" si="36"/>
        <v>0</v>
      </c>
      <c r="W247" s="293">
        <f>[11]HL!H247</f>
        <v>280</v>
      </c>
      <c r="X247" s="293">
        <f t="shared" si="37"/>
        <v>18501000</v>
      </c>
      <c r="Y247" s="293">
        <f>[11]DH!H247</f>
        <v>0</v>
      </c>
      <c r="Z247" s="293">
        <f t="shared" si="38"/>
        <v>0</v>
      </c>
      <c r="AA247" s="293">
        <f>[11]MC!H247</f>
        <v>106</v>
      </c>
      <c r="AB247" s="293">
        <f t="shared" si="39"/>
        <v>7003950</v>
      </c>
      <c r="AC247" s="292"/>
      <c r="AD247" s="292"/>
      <c r="AE247" s="292"/>
      <c r="AF247" s="292"/>
      <c r="AG247" s="292"/>
      <c r="AH247" s="292"/>
      <c r="AI247" s="292"/>
      <c r="AJ247" s="292"/>
      <c r="AK247" s="292"/>
      <c r="AL247" s="292"/>
      <c r="AM247" s="292"/>
    </row>
    <row r="248" spans="1:39" x14ac:dyDescent="0.2">
      <c r="A248" s="298"/>
      <c r="B248" s="299" t="s">
        <v>1207</v>
      </c>
      <c r="C248" s="298"/>
      <c r="D248" s="298" t="s">
        <v>334</v>
      </c>
      <c r="E248" s="298" t="s">
        <v>19</v>
      </c>
      <c r="F248" s="297" t="s">
        <v>1380</v>
      </c>
      <c r="G248" s="297" t="s">
        <v>1351</v>
      </c>
      <c r="H248" s="291">
        <f>'[11]Don gia'!R248</f>
        <v>64395</v>
      </c>
      <c r="I248" s="290">
        <f t="array" ref="I248">SUM(IF($K$7:$AB$7="Số lượng",K248:AA248,0))</f>
        <v>1376</v>
      </c>
      <c r="J248" s="290">
        <f t="shared" si="30"/>
        <v>88607520</v>
      </c>
      <c r="K248" s="293">
        <f>[11]DT!H248</f>
        <v>210</v>
      </c>
      <c r="L248" s="293">
        <f t="shared" si="31"/>
        <v>13522950</v>
      </c>
      <c r="M248" s="293">
        <f>[11]HH!H248</f>
        <v>540</v>
      </c>
      <c r="N248" s="293">
        <f t="shared" si="32"/>
        <v>34773300</v>
      </c>
      <c r="O248" s="293">
        <f>[11]VD!H248</f>
        <v>65</v>
      </c>
      <c r="P248" s="293">
        <f t="shared" si="33"/>
        <v>4185675</v>
      </c>
      <c r="Q248" s="293">
        <f>[11]QY!H248</f>
        <v>105</v>
      </c>
      <c r="R248" s="293">
        <f t="shared" si="34"/>
        <v>6761475</v>
      </c>
      <c r="S248" s="293">
        <f>[11]UB!H248</f>
        <v>70</v>
      </c>
      <c r="T248" s="293">
        <f t="shared" si="35"/>
        <v>4507650</v>
      </c>
      <c r="U248" s="293">
        <f>[11]CP!H248</f>
        <v>0</v>
      </c>
      <c r="V248" s="293">
        <f t="shared" si="36"/>
        <v>0</v>
      </c>
      <c r="W248" s="293">
        <f>[11]HL!H248</f>
        <v>280</v>
      </c>
      <c r="X248" s="293">
        <f t="shared" si="37"/>
        <v>18030600</v>
      </c>
      <c r="Y248" s="293">
        <f>[11]DH!H248</f>
        <v>0</v>
      </c>
      <c r="Z248" s="293">
        <f t="shared" si="38"/>
        <v>0</v>
      </c>
      <c r="AA248" s="293">
        <f>[11]MC!H248</f>
        <v>106</v>
      </c>
      <c r="AB248" s="293">
        <f t="shared" si="39"/>
        <v>6825870</v>
      </c>
      <c r="AC248" s="292"/>
      <c r="AD248" s="292"/>
      <c r="AE248" s="292"/>
      <c r="AF248" s="292"/>
      <c r="AG248" s="292"/>
      <c r="AH248" s="292"/>
      <c r="AI248" s="292"/>
      <c r="AJ248" s="292"/>
      <c r="AK248" s="292"/>
      <c r="AL248" s="292"/>
      <c r="AM248" s="292"/>
    </row>
    <row r="249" spans="1:39" x14ac:dyDescent="0.2">
      <c r="A249" s="298"/>
      <c r="B249" s="299" t="s">
        <v>1209</v>
      </c>
      <c r="C249" s="298"/>
      <c r="D249" s="298" t="s">
        <v>334</v>
      </c>
      <c r="E249" s="298" t="s">
        <v>12</v>
      </c>
      <c r="F249" s="297" t="s">
        <v>1380</v>
      </c>
      <c r="G249" s="297" t="s">
        <v>1351</v>
      </c>
      <c r="H249" s="291">
        <f>'[11]Don gia'!R249</f>
        <v>75380</v>
      </c>
      <c r="I249" s="290">
        <f t="array" ref="I249">SUM(IF($K$7:$AB$7="Số lượng",K249:AA249,0))</f>
        <v>1411</v>
      </c>
      <c r="J249" s="290">
        <f t="shared" si="30"/>
        <v>106361180</v>
      </c>
      <c r="K249" s="293">
        <f>[11]DT!H249</f>
        <v>210</v>
      </c>
      <c r="L249" s="293">
        <f t="shared" si="31"/>
        <v>15829800</v>
      </c>
      <c r="M249" s="293">
        <f>[11]HH!H249</f>
        <v>540</v>
      </c>
      <c r="N249" s="293">
        <f t="shared" si="32"/>
        <v>40705200</v>
      </c>
      <c r="O249" s="293">
        <f>[11]VD!H249</f>
        <v>65</v>
      </c>
      <c r="P249" s="293">
        <f t="shared" si="33"/>
        <v>4899700</v>
      </c>
      <c r="Q249" s="293">
        <f>[11]QY!H249</f>
        <v>140</v>
      </c>
      <c r="R249" s="293">
        <f t="shared" si="34"/>
        <v>10553200</v>
      </c>
      <c r="S249" s="293">
        <f>[11]UB!H249</f>
        <v>70</v>
      </c>
      <c r="T249" s="293">
        <f t="shared" si="35"/>
        <v>5276600</v>
      </c>
      <c r="U249" s="293">
        <f>[11]CP!H249</f>
        <v>0</v>
      </c>
      <c r="V249" s="293">
        <f t="shared" si="36"/>
        <v>0</v>
      </c>
      <c r="W249" s="293">
        <f>[11]HL!H249</f>
        <v>280</v>
      </c>
      <c r="X249" s="293">
        <f t="shared" si="37"/>
        <v>21106400</v>
      </c>
      <c r="Y249" s="293">
        <f>[11]DH!H249</f>
        <v>0</v>
      </c>
      <c r="Z249" s="293">
        <f t="shared" si="38"/>
        <v>0</v>
      </c>
      <c r="AA249" s="293">
        <f>[11]MC!H249</f>
        <v>106</v>
      </c>
      <c r="AB249" s="293">
        <f t="shared" si="39"/>
        <v>7990280</v>
      </c>
      <c r="AC249" s="292"/>
      <c r="AD249" s="292"/>
      <c r="AE249" s="292"/>
      <c r="AF249" s="292"/>
      <c r="AG249" s="292"/>
      <c r="AH249" s="292"/>
      <c r="AI249" s="292"/>
      <c r="AJ249" s="292"/>
      <c r="AK249" s="292"/>
      <c r="AL249" s="292"/>
      <c r="AM249" s="292"/>
    </row>
    <row r="250" spans="1:39" x14ac:dyDescent="0.2">
      <c r="A250" s="298"/>
      <c r="B250" s="299" t="s">
        <v>316</v>
      </c>
      <c r="C250" s="298"/>
      <c r="D250" s="298" t="s">
        <v>334</v>
      </c>
      <c r="E250" s="298" t="s">
        <v>123</v>
      </c>
      <c r="F250" s="297" t="s">
        <v>1379</v>
      </c>
      <c r="G250" s="297" t="s">
        <v>1351</v>
      </c>
      <c r="H250" s="291">
        <f>'[11]Don gia'!R250</f>
        <v>164050</v>
      </c>
      <c r="I250" s="290">
        <f t="array" ref="I250">SUM(IF($K$7:$AB$7="Số lượng",K250:AA250,0))</f>
        <v>344</v>
      </c>
      <c r="J250" s="290">
        <f t="shared" si="30"/>
        <v>56433200</v>
      </c>
      <c r="K250" s="293">
        <f>[11]DT!H250</f>
        <v>36</v>
      </c>
      <c r="L250" s="293">
        <f t="shared" si="31"/>
        <v>5905800</v>
      </c>
      <c r="M250" s="293">
        <f>[11]HH!H250</f>
        <v>102</v>
      </c>
      <c r="N250" s="293">
        <f t="shared" si="32"/>
        <v>16733100</v>
      </c>
      <c r="O250" s="293">
        <f>[11]VD!H250</f>
        <v>10</v>
      </c>
      <c r="P250" s="293">
        <f t="shared" si="33"/>
        <v>1640500</v>
      </c>
      <c r="Q250" s="293">
        <f>[11]QY!H250</f>
        <v>55</v>
      </c>
      <c r="R250" s="293">
        <f t="shared" si="34"/>
        <v>9022750</v>
      </c>
      <c r="S250" s="293">
        <f>[11]UB!H250</f>
        <v>12</v>
      </c>
      <c r="T250" s="293">
        <f t="shared" si="35"/>
        <v>1968600</v>
      </c>
      <c r="U250" s="293">
        <f>[11]CP!H250</f>
        <v>0</v>
      </c>
      <c r="V250" s="293">
        <f t="shared" si="36"/>
        <v>0</v>
      </c>
      <c r="W250" s="293">
        <f>[11]HL!H250</f>
        <v>86</v>
      </c>
      <c r="X250" s="293">
        <f t="shared" si="37"/>
        <v>14108300</v>
      </c>
      <c r="Y250" s="293">
        <f>[11]DH!H250</f>
        <v>0</v>
      </c>
      <c r="Z250" s="293">
        <f t="shared" si="38"/>
        <v>0</v>
      </c>
      <c r="AA250" s="293">
        <f>[11]MC!H250</f>
        <v>43</v>
      </c>
      <c r="AB250" s="293">
        <f t="shared" si="39"/>
        <v>7054150</v>
      </c>
      <c r="AC250" s="292"/>
      <c r="AD250" s="292"/>
      <c r="AE250" s="292"/>
      <c r="AF250" s="292"/>
      <c r="AG250" s="292"/>
      <c r="AH250" s="292"/>
      <c r="AI250" s="292"/>
      <c r="AJ250" s="292"/>
      <c r="AK250" s="292"/>
      <c r="AL250" s="292"/>
      <c r="AM250" s="292"/>
    </row>
    <row r="251" spans="1:39" x14ac:dyDescent="0.2">
      <c r="A251" s="298"/>
      <c r="B251" s="299" t="s">
        <v>315</v>
      </c>
      <c r="C251" s="298"/>
      <c r="D251" s="298" t="s">
        <v>334</v>
      </c>
      <c r="E251" s="298" t="s">
        <v>12</v>
      </c>
      <c r="F251" s="297" t="s">
        <v>1378</v>
      </c>
      <c r="G251" s="297" t="s">
        <v>1351</v>
      </c>
      <c r="H251" s="291">
        <f>'[11]Don gia'!R251</f>
        <v>17440</v>
      </c>
      <c r="I251" s="290">
        <f t="array" ref="I251">SUM(IF($K$7:$AB$7="Số lượng",K251:AA251,0))</f>
        <v>559</v>
      </c>
      <c r="J251" s="290">
        <f t="shared" si="30"/>
        <v>9748960</v>
      </c>
      <c r="K251" s="293">
        <f>[11]DT!H251</f>
        <v>72</v>
      </c>
      <c r="L251" s="293">
        <f t="shared" si="31"/>
        <v>1255680</v>
      </c>
      <c r="M251" s="293">
        <f>[11]HH!H251</f>
        <v>204</v>
      </c>
      <c r="N251" s="293">
        <f t="shared" si="32"/>
        <v>3557760</v>
      </c>
      <c r="O251" s="293">
        <f>[11]VD!H251</f>
        <v>33</v>
      </c>
      <c r="P251" s="293">
        <f t="shared" si="33"/>
        <v>575520</v>
      </c>
      <c r="Q251" s="293">
        <f>[11]QY!H251</f>
        <v>35</v>
      </c>
      <c r="R251" s="293">
        <f t="shared" si="34"/>
        <v>610400</v>
      </c>
      <c r="S251" s="293">
        <f>[11]UB!H251</f>
        <v>24</v>
      </c>
      <c r="T251" s="293">
        <f t="shared" si="35"/>
        <v>418560</v>
      </c>
      <c r="U251" s="293">
        <f>[11]CP!H251</f>
        <v>0</v>
      </c>
      <c r="V251" s="293">
        <f t="shared" si="36"/>
        <v>0</v>
      </c>
      <c r="W251" s="293">
        <f>[11]HL!H251</f>
        <v>116</v>
      </c>
      <c r="X251" s="293">
        <f t="shared" si="37"/>
        <v>2023040</v>
      </c>
      <c r="Y251" s="293">
        <f>[11]DH!H251</f>
        <v>0</v>
      </c>
      <c r="Z251" s="293">
        <f t="shared" si="38"/>
        <v>0</v>
      </c>
      <c r="AA251" s="293">
        <f>[11]MC!H251</f>
        <v>75</v>
      </c>
      <c r="AB251" s="293">
        <f t="shared" si="39"/>
        <v>1308000</v>
      </c>
      <c r="AC251" s="292"/>
      <c r="AD251" s="292"/>
      <c r="AE251" s="292"/>
      <c r="AF251" s="292"/>
      <c r="AG251" s="292"/>
      <c r="AH251" s="292"/>
      <c r="AI251" s="292"/>
      <c r="AJ251" s="292"/>
      <c r="AK251" s="292"/>
      <c r="AL251" s="292"/>
      <c r="AM251" s="292"/>
    </row>
    <row r="252" spans="1:39" ht="25.5" hidden="1" customHeight="1" x14ac:dyDescent="0.2">
      <c r="A252" s="301" t="s">
        <v>43</v>
      </c>
      <c r="B252" s="302" t="s">
        <v>1377</v>
      </c>
      <c r="C252" s="301"/>
      <c r="D252" s="301"/>
      <c r="E252" s="301"/>
      <c r="F252" s="300"/>
      <c r="G252" s="300"/>
      <c r="H252" s="291">
        <f>'[11]Don gia'!R252</f>
        <v>0</v>
      </c>
      <c r="I252" s="290">
        <f t="array" ref="I252">SUM(IF($K$7:$AB$7="Số lượng",K252:AA252,0))</f>
        <v>0</v>
      </c>
      <c r="J252" s="290">
        <f t="shared" si="30"/>
        <v>0</v>
      </c>
      <c r="K252" s="293">
        <f>[11]DT!H252</f>
        <v>0</v>
      </c>
      <c r="L252" s="293">
        <f t="shared" si="31"/>
        <v>0</v>
      </c>
      <c r="M252" s="293">
        <f>[11]HH!H252</f>
        <v>0</v>
      </c>
      <c r="N252" s="293">
        <f t="shared" si="32"/>
        <v>0</v>
      </c>
      <c r="O252" s="293">
        <f>[11]VD!H252</f>
        <v>0</v>
      </c>
      <c r="P252" s="293">
        <f t="shared" si="33"/>
        <v>0</v>
      </c>
      <c r="Q252" s="293">
        <f>[11]QY!H252</f>
        <v>0</v>
      </c>
      <c r="R252" s="293">
        <f t="shared" si="34"/>
        <v>0</v>
      </c>
      <c r="S252" s="293">
        <f>[11]UB!H252</f>
        <v>0</v>
      </c>
      <c r="T252" s="293">
        <f t="shared" si="35"/>
        <v>0</v>
      </c>
      <c r="U252" s="293">
        <f>[11]CP!H252</f>
        <v>0</v>
      </c>
      <c r="V252" s="293">
        <f t="shared" si="36"/>
        <v>0</v>
      </c>
      <c r="W252" s="293">
        <f>[11]HL!H252</f>
        <v>0</v>
      </c>
      <c r="X252" s="293">
        <f t="shared" si="37"/>
        <v>0</v>
      </c>
      <c r="Y252" s="293">
        <f>[11]DH!H252</f>
        <v>0</v>
      </c>
      <c r="Z252" s="293">
        <f t="shared" si="38"/>
        <v>0</v>
      </c>
      <c r="AA252" s="293">
        <f>[11]MC!H252</f>
        <v>0</v>
      </c>
      <c r="AB252" s="293">
        <f t="shared" si="39"/>
        <v>0</v>
      </c>
      <c r="AC252" s="288"/>
      <c r="AD252" s="288"/>
      <c r="AE252" s="288"/>
      <c r="AF252" s="288"/>
      <c r="AG252" s="288"/>
      <c r="AH252" s="288"/>
      <c r="AI252" s="288"/>
      <c r="AJ252" s="288"/>
      <c r="AK252" s="288"/>
      <c r="AL252" s="288"/>
      <c r="AM252" s="288"/>
    </row>
    <row r="253" spans="1:39" ht="12.75" hidden="1" customHeight="1" x14ac:dyDescent="0.2">
      <c r="A253" s="298"/>
      <c r="B253" s="299" t="s">
        <v>1376</v>
      </c>
      <c r="C253" s="298" t="s">
        <v>334</v>
      </c>
      <c r="D253" s="298" t="s">
        <v>334</v>
      </c>
      <c r="E253" s="298" t="s">
        <v>49</v>
      </c>
      <c r="F253" s="297" t="s">
        <v>1373</v>
      </c>
      <c r="G253" s="297" t="s">
        <v>1351</v>
      </c>
      <c r="H253" s="291">
        <f>'[11]Don gia'!R253</f>
        <v>0</v>
      </c>
      <c r="I253" s="290">
        <f t="array" ref="I253">SUM(IF($K$7:$AB$7="Số lượng",K253:AA253,0))</f>
        <v>39</v>
      </c>
      <c r="J253" s="290">
        <f t="shared" si="30"/>
        <v>0</v>
      </c>
      <c r="K253" s="293">
        <f>[11]DT!H253</f>
        <v>6</v>
      </c>
      <c r="L253" s="293">
        <f t="shared" si="31"/>
        <v>0</v>
      </c>
      <c r="M253" s="293">
        <f>[11]HH!H253</f>
        <v>16</v>
      </c>
      <c r="N253" s="293">
        <f t="shared" si="32"/>
        <v>0</v>
      </c>
      <c r="O253" s="293">
        <f>[11]VD!H253</f>
        <v>1</v>
      </c>
      <c r="P253" s="293">
        <f t="shared" si="33"/>
        <v>0</v>
      </c>
      <c r="Q253" s="293">
        <f>[11]QY!H253</f>
        <v>0</v>
      </c>
      <c r="R253" s="293">
        <f t="shared" si="34"/>
        <v>0</v>
      </c>
      <c r="S253" s="293">
        <f>[11]UB!H253</f>
        <v>0</v>
      </c>
      <c r="T253" s="293">
        <f t="shared" si="35"/>
        <v>0</v>
      </c>
      <c r="U253" s="293">
        <f>[11]CP!H253</f>
        <v>1</v>
      </c>
      <c r="V253" s="293">
        <f t="shared" si="36"/>
        <v>0</v>
      </c>
      <c r="W253" s="293">
        <f>[11]HL!H253</f>
        <v>9</v>
      </c>
      <c r="X253" s="293">
        <f t="shared" si="37"/>
        <v>0</v>
      </c>
      <c r="Y253" s="293">
        <f>[11]DH!H253</f>
        <v>1</v>
      </c>
      <c r="Z253" s="293">
        <f t="shared" si="38"/>
        <v>0</v>
      </c>
      <c r="AA253" s="293">
        <f>[11]MC!H253</f>
        <v>5</v>
      </c>
      <c r="AB253" s="293">
        <f t="shared" si="39"/>
        <v>0</v>
      </c>
      <c r="AC253" s="292"/>
      <c r="AD253" s="292"/>
      <c r="AE253" s="292"/>
      <c r="AF253" s="292"/>
      <c r="AG253" s="292"/>
      <c r="AH253" s="292"/>
      <c r="AI253" s="292"/>
      <c r="AJ253" s="292"/>
      <c r="AK253" s="292"/>
      <c r="AL253" s="292"/>
      <c r="AM253" s="292"/>
    </row>
    <row r="254" spans="1:39" ht="12.75" hidden="1" customHeight="1" x14ac:dyDescent="0.2">
      <c r="A254" s="298"/>
      <c r="B254" s="299" t="s">
        <v>1375</v>
      </c>
      <c r="C254" s="298" t="s">
        <v>334</v>
      </c>
      <c r="D254" s="298" t="s">
        <v>334</v>
      </c>
      <c r="E254" s="298" t="s">
        <v>49</v>
      </c>
      <c r="F254" s="297" t="s">
        <v>1373</v>
      </c>
      <c r="G254" s="297" t="s">
        <v>1351</v>
      </c>
      <c r="H254" s="291">
        <f>'[11]Don gia'!R254</f>
        <v>0</v>
      </c>
      <c r="I254" s="290">
        <f t="array" ref="I254">SUM(IF($K$7:$AB$7="Số lượng",K254:AA254,0))</f>
        <v>39</v>
      </c>
      <c r="J254" s="290">
        <f t="shared" si="30"/>
        <v>0</v>
      </c>
      <c r="K254" s="293">
        <f>[11]DT!H254</f>
        <v>6</v>
      </c>
      <c r="L254" s="293">
        <f t="shared" si="31"/>
        <v>0</v>
      </c>
      <c r="M254" s="293">
        <f>[11]HH!H254</f>
        <v>16</v>
      </c>
      <c r="N254" s="293">
        <f t="shared" si="32"/>
        <v>0</v>
      </c>
      <c r="O254" s="293">
        <f>[11]VD!H254</f>
        <v>1</v>
      </c>
      <c r="P254" s="293">
        <f t="shared" si="33"/>
        <v>0</v>
      </c>
      <c r="Q254" s="293">
        <f>[11]QY!H254</f>
        <v>0</v>
      </c>
      <c r="R254" s="293">
        <f t="shared" si="34"/>
        <v>0</v>
      </c>
      <c r="S254" s="293">
        <f>[11]UB!H254</f>
        <v>0</v>
      </c>
      <c r="T254" s="293">
        <f t="shared" si="35"/>
        <v>0</v>
      </c>
      <c r="U254" s="293">
        <f>[11]CP!H254</f>
        <v>1</v>
      </c>
      <c r="V254" s="293">
        <f t="shared" si="36"/>
        <v>0</v>
      </c>
      <c r="W254" s="293">
        <f>[11]HL!H254</f>
        <v>9</v>
      </c>
      <c r="X254" s="293">
        <f t="shared" si="37"/>
        <v>0</v>
      </c>
      <c r="Y254" s="293">
        <f>[11]DH!H254</f>
        <v>1</v>
      </c>
      <c r="Z254" s="293">
        <f t="shared" si="38"/>
        <v>0</v>
      </c>
      <c r="AA254" s="293">
        <f>[11]MC!H254</f>
        <v>5</v>
      </c>
      <c r="AB254" s="293">
        <f t="shared" si="39"/>
        <v>0</v>
      </c>
      <c r="AC254" s="292"/>
      <c r="AD254" s="292"/>
      <c r="AE254" s="292"/>
      <c r="AF254" s="292"/>
      <c r="AG254" s="292"/>
      <c r="AH254" s="292"/>
      <c r="AI254" s="292"/>
      <c r="AJ254" s="292"/>
      <c r="AK254" s="292"/>
      <c r="AL254" s="292"/>
      <c r="AM254" s="292"/>
    </row>
    <row r="255" spans="1:39" ht="12.75" hidden="1" customHeight="1" x14ac:dyDescent="0.2">
      <c r="A255" s="298"/>
      <c r="B255" s="299" t="s">
        <v>1374</v>
      </c>
      <c r="C255" s="298" t="s">
        <v>334</v>
      </c>
      <c r="D255" s="298" t="s">
        <v>334</v>
      </c>
      <c r="E255" s="298" t="s">
        <v>12</v>
      </c>
      <c r="F255" s="297" t="s">
        <v>1373</v>
      </c>
      <c r="G255" s="297" t="s">
        <v>1351</v>
      </c>
      <c r="H255" s="291">
        <f>'[11]Don gia'!R255</f>
        <v>0</v>
      </c>
      <c r="I255" s="290">
        <f t="array" ref="I255">SUM(IF($K$7:$AB$7="Số lượng",K255:AA255,0))</f>
        <v>39</v>
      </c>
      <c r="J255" s="290">
        <f t="shared" si="30"/>
        <v>0</v>
      </c>
      <c r="K255" s="293">
        <f>[11]DT!H255</f>
        <v>6</v>
      </c>
      <c r="L255" s="293">
        <f t="shared" si="31"/>
        <v>0</v>
      </c>
      <c r="M255" s="293">
        <f>[11]HH!H255</f>
        <v>16</v>
      </c>
      <c r="N255" s="293">
        <f t="shared" si="32"/>
        <v>0</v>
      </c>
      <c r="O255" s="293">
        <f>[11]VD!H255</f>
        <v>1</v>
      </c>
      <c r="P255" s="293">
        <f t="shared" si="33"/>
        <v>0</v>
      </c>
      <c r="Q255" s="293">
        <f>[11]QY!H255</f>
        <v>0</v>
      </c>
      <c r="R255" s="293">
        <f t="shared" si="34"/>
        <v>0</v>
      </c>
      <c r="S255" s="293">
        <f>[11]UB!H255</f>
        <v>0</v>
      </c>
      <c r="T255" s="293">
        <f t="shared" si="35"/>
        <v>0</v>
      </c>
      <c r="U255" s="293">
        <f>[11]CP!H255</f>
        <v>1</v>
      </c>
      <c r="V255" s="293">
        <f t="shared" si="36"/>
        <v>0</v>
      </c>
      <c r="W255" s="293">
        <f>[11]HL!H255</f>
        <v>9</v>
      </c>
      <c r="X255" s="293">
        <f t="shared" si="37"/>
        <v>0</v>
      </c>
      <c r="Y255" s="293">
        <f>[11]DH!H255</f>
        <v>1</v>
      </c>
      <c r="Z255" s="293">
        <f t="shared" si="38"/>
        <v>0</v>
      </c>
      <c r="AA255" s="293">
        <f>[11]MC!H255</f>
        <v>5</v>
      </c>
      <c r="AB255" s="293">
        <f t="shared" si="39"/>
        <v>0</v>
      </c>
      <c r="AC255" s="292"/>
      <c r="AD255" s="292"/>
      <c r="AE255" s="292"/>
      <c r="AF255" s="292"/>
      <c r="AG255" s="292"/>
      <c r="AH255" s="292"/>
      <c r="AI255" s="292"/>
      <c r="AJ255" s="292"/>
      <c r="AK255" s="292"/>
      <c r="AL255" s="292"/>
      <c r="AM255" s="292"/>
    </row>
    <row r="256" spans="1:39" x14ac:dyDescent="0.2">
      <c r="A256" s="298"/>
      <c r="B256" s="300" t="s">
        <v>1216</v>
      </c>
      <c r="C256" s="298"/>
      <c r="D256" s="298"/>
      <c r="E256" s="298"/>
      <c r="F256" s="297"/>
      <c r="G256" s="297"/>
      <c r="H256" s="291">
        <f>'[11]Don gia'!R256</f>
        <v>0</v>
      </c>
      <c r="I256" s="290">
        <f t="array" ref="I256">SUM(IF($K$7:$AB$7="Số lượng",K256:AA256,0))</f>
        <v>0</v>
      </c>
      <c r="J256" s="290">
        <f t="shared" si="30"/>
        <v>0</v>
      </c>
      <c r="K256" s="293">
        <f>[11]DT!H256</f>
        <v>0</v>
      </c>
      <c r="L256" s="293">
        <f t="shared" si="31"/>
        <v>0</v>
      </c>
      <c r="M256" s="293">
        <f>[11]HH!H256</f>
        <v>0</v>
      </c>
      <c r="N256" s="293">
        <f t="shared" si="32"/>
        <v>0</v>
      </c>
      <c r="O256" s="293">
        <f>[11]VD!H256</f>
        <v>0</v>
      </c>
      <c r="P256" s="293">
        <f t="shared" si="33"/>
        <v>0</v>
      </c>
      <c r="Q256" s="293">
        <f>[11]QY!H256</f>
        <v>0</v>
      </c>
      <c r="R256" s="293">
        <f t="shared" si="34"/>
        <v>0</v>
      </c>
      <c r="S256" s="293">
        <f>[11]UB!H256</f>
        <v>0</v>
      </c>
      <c r="T256" s="293">
        <f t="shared" si="35"/>
        <v>0</v>
      </c>
      <c r="U256" s="293">
        <f>[11]CP!H256</f>
        <v>0</v>
      </c>
      <c r="V256" s="293">
        <f t="shared" si="36"/>
        <v>0</v>
      </c>
      <c r="W256" s="293">
        <f>[11]HL!H256</f>
        <v>0</v>
      </c>
      <c r="X256" s="293">
        <f t="shared" si="37"/>
        <v>0</v>
      </c>
      <c r="Y256" s="293">
        <f>[11]DH!H256</f>
        <v>0</v>
      </c>
      <c r="Z256" s="293">
        <f t="shared" si="38"/>
        <v>0</v>
      </c>
      <c r="AA256" s="293">
        <f>[11]MC!H256</f>
        <v>0</v>
      </c>
      <c r="AB256" s="293">
        <f t="shared" si="39"/>
        <v>0</v>
      </c>
      <c r="AC256" s="292"/>
      <c r="AD256" s="292"/>
      <c r="AE256" s="292"/>
      <c r="AF256" s="292"/>
      <c r="AG256" s="292"/>
      <c r="AH256" s="292"/>
      <c r="AI256" s="292"/>
      <c r="AJ256" s="292"/>
      <c r="AK256" s="292"/>
      <c r="AL256" s="292"/>
      <c r="AM256" s="292"/>
    </row>
    <row r="257" spans="1:39" ht="12.75" hidden="1" customHeight="1" x14ac:dyDescent="0.2">
      <c r="A257" s="301" t="s">
        <v>34</v>
      </c>
      <c r="B257" s="302" t="s">
        <v>2</v>
      </c>
      <c r="C257" s="301"/>
      <c r="D257" s="301"/>
      <c r="E257" s="301"/>
      <c r="F257" s="300"/>
      <c r="G257" s="300"/>
      <c r="H257" s="291">
        <f>'[11]Don gia'!R257</f>
        <v>0</v>
      </c>
      <c r="I257" s="290">
        <f t="array" ref="I257">SUM(IF($K$7:$AB$7="Số lượng",K257:AA257,0))</f>
        <v>0</v>
      </c>
      <c r="J257" s="290">
        <f t="shared" si="30"/>
        <v>0</v>
      </c>
      <c r="K257" s="293">
        <f>[11]DT!H257</f>
        <v>0</v>
      </c>
      <c r="L257" s="293">
        <f t="shared" si="31"/>
        <v>0</v>
      </c>
      <c r="M257" s="293">
        <f>[11]HH!H257</f>
        <v>0</v>
      </c>
      <c r="N257" s="293">
        <f t="shared" si="32"/>
        <v>0</v>
      </c>
      <c r="O257" s="293">
        <f>[11]VD!H257</f>
        <v>0</v>
      </c>
      <c r="P257" s="293">
        <f t="shared" si="33"/>
        <v>0</v>
      </c>
      <c r="Q257" s="293">
        <f>[11]QY!H257</f>
        <v>0</v>
      </c>
      <c r="R257" s="293">
        <f t="shared" si="34"/>
        <v>0</v>
      </c>
      <c r="S257" s="293">
        <f>[11]UB!H257</f>
        <v>0</v>
      </c>
      <c r="T257" s="293">
        <f t="shared" si="35"/>
        <v>0</v>
      </c>
      <c r="U257" s="293">
        <f>[11]CP!H257</f>
        <v>0</v>
      </c>
      <c r="V257" s="293">
        <f t="shared" si="36"/>
        <v>0</v>
      </c>
      <c r="W257" s="293">
        <f>[11]HL!H257</f>
        <v>0</v>
      </c>
      <c r="X257" s="293">
        <f t="shared" si="37"/>
        <v>0</v>
      </c>
      <c r="Y257" s="293">
        <f>[11]DH!H257</f>
        <v>0</v>
      </c>
      <c r="Z257" s="293">
        <f t="shared" si="38"/>
        <v>0</v>
      </c>
      <c r="AA257" s="293">
        <f>[11]MC!H257</f>
        <v>0</v>
      </c>
      <c r="AB257" s="293">
        <f t="shared" si="39"/>
        <v>0</v>
      </c>
      <c r="AC257" s="288"/>
      <c r="AD257" s="288"/>
      <c r="AE257" s="288"/>
      <c r="AF257" s="288"/>
      <c r="AG257" s="288"/>
      <c r="AH257" s="288"/>
      <c r="AI257" s="288"/>
      <c r="AJ257" s="288"/>
      <c r="AK257" s="288"/>
      <c r="AL257" s="288"/>
      <c r="AM257" s="288"/>
    </row>
    <row r="258" spans="1:39" ht="12.75" hidden="1" customHeight="1" x14ac:dyDescent="0.2">
      <c r="A258" s="298"/>
      <c r="B258" s="299" t="s">
        <v>1372</v>
      </c>
      <c r="C258" s="298" t="s">
        <v>334</v>
      </c>
      <c r="D258" s="298"/>
      <c r="E258" s="298" t="s">
        <v>12</v>
      </c>
      <c r="F258" s="297" t="s">
        <v>1371</v>
      </c>
      <c r="G258" s="297" t="s">
        <v>1351</v>
      </c>
      <c r="H258" s="291">
        <f>'[11]Don gia'!R258</f>
        <v>0</v>
      </c>
      <c r="I258" s="290">
        <f t="array" ref="I258">SUM(IF($K$7:$AB$7="Số lượng",K258:AA258,0))</f>
        <v>476</v>
      </c>
      <c r="J258" s="290">
        <f t="shared" si="30"/>
        <v>0</v>
      </c>
      <c r="K258" s="293">
        <f>[11]DT!H258</f>
        <v>85</v>
      </c>
      <c r="L258" s="293">
        <f t="shared" si="31"/>
        <v>0</v>
      </c>
      <c r="M258" s="293">
        <f>[11]HH!H258</f>
        <v>66</v>
      </c>
      <c r="N258" s="293">
        <f t="shared" si="32"/>
        <v>0</v>
      </c>
      <c r="O258" s="293">
        <f>[11]VD!H258</f>
        <v>23</v>
      </c>
      <c r="P258" s="293">
        <f t="shared" si="33"/>
        <v>0</v>
      </c>
      <c r="Q258" s="293">
        <f>[11]QY!H258</f>
        <v>42</v>
      </c>
      <c r="R258" s="293">
        <f t="shared" si="34"/>
        <v>0</v>
      </c>
      <c r="S258" s="293">
        <f>[11]UB!H258</f>
        <v>36</v>
      </c>
      <c r="T258" s="293">
        <f t="shared" si="35"/>
        <v>0</v>
      </c>
      <c r="U258" s="293">
        <f>[11]CP!H258</f>
        <v>73</v>
      </c>
      <c r="V258" s="293">
        <f t="shared" si="36"/>
        <v>0</v>
      </c>
      <c r="W258" s="293">
        <f>[11]HL!H258</f>
        <v>112</v>
      </c>
      <c r="X258" s="293">
        <f t="shared" si="37"/>
        <v>0</v>
      </c>
      <c r="Y258" s="293">
        <f>[11]DH!H258</f>
        <v>13</v>
      </c>
      <c r="Z258" s="293">
        <f t="shared" si="38"/>
        <v>0</v>
      </c>
      <c r="AA258" s="293">
        <f>[11]MC!H258</f>
        <v>26</v>
      </c>
      <c r="AB258" s="293">
        <f t="shared" si="39"/>
        <v>0</v>
      </c>
      <c r="AC258" s="292"/>
      <c r="AD258" s="292"/>
      <c r="AE258" s="292"/>
      <c r="AF258" s="292"/>
      <c r="AG258" s="292"/>
      <c r="AH258" s="292"/>
      <c r="AI258" s="292"/>
      <c r="AJ258" s="292"/>
      <c r="AK258" s="292"/>
      <c r="AL258" s="292"/>
      <c r="AM258" s="292"/>
    </row>
    <row r="259" spans="1:39" x14ac:dyDescent="0.2">
      <c r="A259" s="301" t="s">
        <v>38</v>
      </c>
      <c r="B259" s="302" t="s">
        <v>39</v>
      </c>
      <c r="C259" s="301"/>
      <c r="D259" s="301"/>
      <c r="E259" s="301"/>
      <c r="F259" s="300"/>
      <c r="G259" s="300"/>
      <c r="H259" s="291">
        <f>'[11]Don gia'!R259</f>
        <v>0</v>
      </c>
      <c r="I259" s="290">
        <f t="array" ref="I259">SUM(IF($K$7:$AB$7="Số lượng",K259:AA259,0))</f>
        <v>0</v>
      </c>
      <c r="J259" s="290">
        <f t="shared" si="30"/>
        <v>0</v>
      </c>
      <c r="K259" s="293">
        <f>[11]DT!H259</f>
        <v>0</v>
      </c>
      <c r="L259" s="293">
        <f t="shared" si="31"/>
        <v>0</v>
      </c>
      <c r="M259" s="293">
        <f>[11]HH!H259</f>
        <v>0</v>
      </c>
      <c r="N259" s="293">
        <f t="shared" si="32"/>
        <v>0</v>
      </c>
      <c r="O259" s="293">
        <f>[11]VD!H259</f>
        <v>0</v>
      </c>
      <c r="P259" s="293">
        <f t="shared" si="33"/>
        <v>0</v>
      </c>
      <c r="Q259" s="293">
        <f>[11]QY!H259</f>
        <v>0</v>
      </c>
      <c r="R259" s="293">
        <f t="shared" si="34"/>
        <v>0</v>
      </c>
      <c r="S259" s="293">
        <f>[11]UB!H259</f>
        <v>0</v>
      </c>
      <c r="T259" s="293">
        <f t="shared" si="35"/>
        <v>0</v>
      </c>
      <c r="U259" s="293">
        <f>[11]CP!H259</f>
        <v>0</v>
      </c>
      <c r="V259" s="293">
        <f t="shared" si="36"/>
        <v>0</v>
      </c>
      <c r="W259" s="293">
        <f>[11]HL!H259</f>
        <v>0</v>
      </c>
      <c r="X259" s="293">
        <f t="shared" si="37"/>
        <v>0</v>
      </c>
      <c r="Y259" s="293">
        <f>[11]DH!H259</f>
        <v>0</v>
      </c>
      <c r="Z259" s="293">
        <f t="shared" si="38"/>
        <v>0</v>
      </c>
      <c r="AA259" s="293">
        <f>[11]MC!H259</f>
        <v>0</v>
      </c>
      <c r="AB259" s="293">
        <f t="shared" si="39"/>
        <v>0</v>
      </c>
      <c r="AC259" s="288"/>
      <c r="AD259" s="288"/>
      <c r="AE259" s="288"/>
      <c r="AF259" s="288"/>
      <c r="AG259" s="288"/>
      <c r="AH259" s="288"/>
      <c r="AI259" s="288"/>
      <c r="AJ259" s="288"/>
      <c r="AK259" s="288"/>
      <c r="AL259" s="288"/>
      <c r="AM259" s="288"/>
    </row>
    <row r="260" spans="1:39" x14ac:dyDescent="0.2">
      <c r="A260" s="301" t="s">
        <v>21</v>
      </c>
      <c r="B260" s="302" t="s">
        <v>46</v>
      </c>
      <c r="C260" s="301"/>
      <c r="D260" s="301"/>
      <c r="E260" s="301"/>
      <c r="F260" s="300"/>
      <c r="G260" s="300"/>
      <c r="H260" s="291">
        <f>'[11]Don gia'!R260</f>
        <v>0</v>
      </c>
      <c r="I260" s="290">
        <f t="array" ref="I260">SUM(IF($K$7:$AB$7="Số lượng",K260:AA260,0))</f>
        <v>0</v>
      </c>
      <c r="J260" s="290">
        <f t="shared" si="30"/>
        <v>0</v>
      </c>
      <c r="K260" s="293">
        <f>[11]DT!H260</f>
        <v>0</v>
      </c>
      <c r="L260" s="293">
        <f t="shared" si="31"/>
        <v>0</v>
      </c>
      <c r="M260" s="293">
        <f>[11]HH!H260</f>
        <v>0</v>
      </c>
      <c r="N260" s="293">
        <f t="shared" si="32"/>
        <v>0</v>
      </c>
      <c r="O260" s="293">
        <f>[11]VD!H260</f>
        <v>0</v>
      </c>
      <c r="P260" s="293">
        <f t="shared" si="33"/>
        <v>0</v>
      </c>
      <c r="Q260" s="293">
        <f>[11]QY!H260</f>
        <v>0</v>
      </c>
      <c r="R260" s="293">
        <f t="shared" si="34"/>
        <v>0</v>
      </c>
      <c r="S260" s="293">
        <f>[11]UB!H260</f>
        <v>0</v>
      </c>
      <c r="T260" s="293">
        <f t="shared" si="35"/>
        <v>0</v>
      </c>
      <c r="U260" s="293">
        <f>[11]CP!H260</f>
        <v>0</v>
      </c>
      <c r="V260" s="293">
        <f t="shared" si="36"/>
        <v>0</v>
      </c>
      <c r="W260" s="293">
        <f>[11]HL!H260</f>
        <v>0</v>
      </c>
      <c r="X260" s="293">
        <f t="shared" si="37"/>
        <v>0</v>
      </c>
      <c r="Y260" s="293">
        <f>[11]DH!H260</f>
        <v>0</v>
      </c>
      <c r="Z260" s="293">
        <f t="shared" si="38"/>
        <v>0</v>
      </c>
      <c r="AA260" s="293">
        <f>[11]MC!H260</f>
        <v>0</v>
      </c>
      <c r="AB260" s="293">
        <f t="shared" si="39"/>
        <v>0</v>
      </c>
      <c r="AC260" s="288"/>
      <c r="AD260" s="288"/>
      <c r="AE260" s="288"/>
      <c r="AF260" s="288"/>
      <c r="AG260" s="288"/>
      <c r="AH260" s="288"/>
      <c r="AI260" s="288"/>
      <c r="AJ260" s="288"/>
      <c r="AK260" s="288"/>
      <c r="AL260" s="288"/>
      <c r="AM260" s="288"/>
    </row>
    <row r="261" spans="1:39" x14ac:dyDescent="0.2">
      <c r="A261" s="301">
        <v>1</v>
      </c>
      <c r="B261" s="302" t="s">
        <v>1217</v>
      </c>
      <c r="C261" s="301"/>
      <c r="D261" s="301"/>
      <c r="E261" s="301"/>
      <c r="F261" s="300"/>
      <c r="G261" s="300"/>
      <c r="H261" s="291">
        <f>'[11]Don gia'!R261</f>
        <v>0</v>
      </c>
      <c r="I261" s="290">
        <f t="array" ref="I261">SUM(IF($K$7:$AB$7="Số lượng",K261:AA261,0))</f>
        <v>0</v>
      </c>
      <c r="J261" s="290">
        <f t="shared" si="30"/>
        <v>0</v>
      </c>
      <c r="K261" s="293">
        <f>[11]DT!H261</f>
        <v>0</v>
      </c>
      <c r="L261" s="293">
        <f t="shared" si="31"/>
        <v>0</v>
      </c>
      <c r="M261" s="293">
        <f>[11]HH!H261</f>
        <v>0</v>
      </c>
      <c r="N261" s="293">
        <f t="shared" si="32"/>
        <v>0</v>
      </c>
      <c r="O261" s="293">
        <f>[11]VD!H261</f>
        <v>0</v>
      </c>
      <c r="P261" s="293">
        <f t="shared" si="33"/>
        <v>0</v>
      </c>
      <c r="Q261" s="293">
        <f>[11]QY!H261</f>
        <v>0</v>
      </c>
      <c r="R261" s="293">
        <f t="shared" si="34"/>
        <v>0</v>
      </c>
      <c r="S261" s="293">
        <f>[11]UB!H261</f>
        <v>0</v>
      </c>
      <c r="T261" s="293">
        <f t="shared" si="35"/>
        <v>0</v>
      </c>
      <c r="U261" s="293">
        <f>[11]CP!H261</f>
        <v>0</v>
      </c>
      <c r="V261" s="293">
        <f t="shared" si="36"/>
        <v>0</v>
      </c>
      <c r="W261" s="293">
        <f>[11]HL!H261</f>
        <v>0</v>
      </c>
      <c r="X261" s="293">
        <f t="shared" si="37"/>
        <v>0</v>
      </c>
      <c r="Y261" s="293">
        <f>[11]DH!H261</f>
        <v>0</v>
      </c>
      <c r="Z261" s="293">
        <f t="shared" si="38"/>
        <v>0</v>
      </c>
      <c r="AA261" s="293">
        <f>[11]MC!H261</f>
        <v>0</v>
      </c>
      <c r="AB261" s="293">
        <f t="shared" si="39"/>
        <v>0</v>
      </c>
      <c r="AC261" s="288"/>
      <c r="AD261" s="288"/>
      <c r="AE261" s="288"/>
      <c r="AF261" s="288"/>
      <c r="AG261" s="288"/>
      <c r="AH261" s="288"/>
      <c r="AI261" s="288"/>
      <c r="AJ261" s="288"/>
      <c r="AK261" s="288"/>
      <c r="AL261" s="288"/>
      <c r="AM261" s="288"/>
    </row>
    <row r="262" spans="1:39" ht="25.5" hidden="1" customHeight="1" x14ac:dyDescent="0.2">
      <c r="A262" s="298"/>
      <c r="B262" s="299" t="s">
        <v>1370</v>
      </c>
      <c r="C262" s="298"/>
      <c r="D262" s="298" t="s">
        <v>334</v>
      </c>
      <c r="E262" s="298" t="s">
        <v>12</v>
      </c>
      <c r="F262" s="297" t="s">
        <v>1357</v>
      </c>
      <c r="G262" s="297" t="s">
        <v>1369</v>
      </c>
      <c r="H262" s="291">
        <f>'[11]Don gia'!R262</f>
        <v>0</v>
      </c>
      <c r="I262" s="290">
        <f t="array" ref="I262">SUM(IF($K$7:$AB$7="Số lượng",K262:AA262,0))</f>
        <v>77</v>
      </c>
      <c r="J262" s="290">
        <f t="shared" si="30"/>
        <v>0</v>
      </c>
      <c r="K262" s="293">
        <f>[11]DT!H262</f>
        <v>0</v>
      </c>
      <c r="L262" s="293">
        <f t="shared" si="31"/>
        <v>0</v>
      </c>
      <c r="M262" s="293">
        <f>[11]HH!H262</f>
        <v>0</v>
      </c>
      <c r="N262" s="293">
        <f t="shared" si="32"/>
        <v>0</v>
      </c>
      <c r="O262" s="293">
        <f>[11]VD!H262</f>
        <v>15</v>
      </c>
      <c r="P262" s="293">
        <f t="shared" si="33"/>
        <v>0</v>
      </c>
      <c r="Q262" s="293">
        <f>[11]QY!H262</f>
        <v>32</v>
      </c>
      <c r="R262" s="293">
        <f t="shared" si="34"/>
        <v>0</v>
      </c>
      <c r="S262" s="293">
        <f>[11]UB!H262</f>
        <v>0</v>
      </c>
      <c r="T262" s="293">
        <f t="shared" si="35"/>
        <v>0</v>
      </c>
      <c r="U262" s="293">
        <f>[11]CP!H262</f>
        <v>0</v>
      </c>
      <c r="V262" s="293">
        <f t="shared" si="36"/>
        <v>0</v>
      </c>
      <c r="W262" s="293">
        <f>[11]HL!H262</f>
        <v>0</v>
      </c>
      <c r="X262" s="293">
        <f t="shared" si="37"/>
        <v>0</v>
      </c>
      <c r="Y262" s="293">
        <f>[11]DH!H262</f>
        <v>0</v>
      </c>
      <c r="Z262" s="293">
        <f t="shared" si="38"/>
        <v>0</v>
      </c>
      <c r="AA262" s="293">
        <f>[11]MC!H262</f>
        <v>30</v>
      </c>
      <c r="AB262" s="293">
        <f t="shared" si="39"/>
        <v>0</v>
      </c>
      <c r="AC262" s="292"/>
      <c r="AD262" s="292"/>
      <c r="AE262" s="292"/>
      <c r="AF262" s="292"/>
      <c r="AG262" s="292"/>
      <c r="AH262" s="292"/>
      <c r="AI262" s="292"/>
      <c r="AJ262" s="292"/>
      <c r="AK262" s="292"/>
      <c r="AL262" s="292"/>
      <c r="AM262" s="292"/>
    </row>
    <row r="263" spans="1:39" ht="12.75" hidden="1" customHeight="1" x14ac:dyDescent="0.2">
      <c r="A263" s="298"/>
      <c r="B263" s="299" t="s">
        <v>1368</v>
      </c>
      <c r="C263" s="298"/>
      <c r="D263" s="298" t="s">
        <v>334</v>
      </c>
      <c r="E263" s="298" t="s">
        <v>12</v>
      </c>
      <c r="F263" s="297" t="s">
        <v>1357</v>
      </c>
      <c r="G263" s="297" t="s">
        <v>1362</v>
      </c>
      <c r="H263" s="291">
        <f>'[11]Don gia'!R263</f>
        <v>0</v>
      </c>
      <c r="I263" s="290">
        <f t="array" ref="I263">SUM(IF($K$7:$AB$7="Số lượng",K263:AA263,0))</f>
        <v>12</v>
      </c>
      <c r="J263" s="290">
        <f t="shared" si="30"/>
        <v>0</v>
      </c>
      <c r="K263" s="293">
        <f>[11]DT!H263</f>
        <v>0</v>
      </c>
      <c r="L263" s="293">
        <f t="shared" si="31"/>
        <v>0</v>
      </c>
      <c r="M263" s="293">
        <f>[11]HH!H263</f>
        <v>0</v>
      </c>
      <c r="N263" s="293">
        <f t="shared" si="32"/>
        <v>0</v>
      </c>
      <c r="O263" s="293">
        <f>[11]VD!H263</f>
        <v>0</v>
      </c>
      <c r="P263" s="293">
        <f t="shared" si="33"/>
        <v>0</v>
      </c>
      <c r="Q263" s="293">
        <f>[11]QY!H263</f>
        <v>0</v>
      </c>
      <c r="R263" s="293">
        <f t="shared" si="34"/>
        <v>0</v>
      </c>
      <c r="S263" s="293">
        <f>[11]UB!H263</f>
        <v>0</v>
      </c>
      <c r="T263" s="293">
        <f t="shared" si="35"/>
        <v>0</v>
      </c>
      <c r="U263" s="293">
        <f>[11]CP!H263</f>
        <v>0</v>
      </c>
      <c r="V263" s="293">
        <f t="shared" si="36"/>
        <v>0</v>
      </c>
      <c r="W263" s="293">
        <f>[11]HL!H263</f>
        <v>0</v>
      </c>
      <c r="X263" s="293">
        <f t="shared" si="37"/>
        <v>0</v>
      </c>
      <c r="Y263" s="293">
        <f>[11]DH!H263</f>
        <v>0</v>
      </c>
      <c r="Z263" s="293">
        <f t="shared" si="38"/>
        <v>0</v>
      </c>
      <c r="AA263" s="293">
        <f>[11]MC!H263</f>
        <v>12</v>
      </c>
      <c r="AB263" s="293">
        <f t="shared" si="39"/>
        <v>0</v>
      </c>
      <c r="AC263" s="292"/>
      <c r="AD263" s="292"/>
      <c r="AE263" s="292"/>
      <c r="AF263" s="292"/>
      <c r="AG263" s="292"/>
      <c r="AH263" s="292"/>
      <c r="AI263" s="292"/>
      <c r="AJ263" s="292"/>
      <c r="AK263" s="292"/>
      <c r="AL263" s="292"/>
      <c r="AM263" s="292"/>
    </row>
    <row r="264" spans="1:39" ht="12.75" hidden="1" customHeight="1" x14ac:dyDescent="0.2">
      <c r="A264" s="298"/>
      <c r="B264" s="299" t="s">
        <v>1367</v>
      </c>
      <c r="C264" s="298"/>
      <c r="D264" s="298" t="s">
        <v>334</v>
      </c>
      <c r="E264" s="298" t="s">
        <v>12</v>
      </c>
      <c r="F264" s="297" t="s">
        <v>1357</v>
      </c>
      <c r="G264" s="297" t="s">
        <v>1362</v>
      </c>
      <c r="H264" s="291">
        <f>'[11]Don gia'!R264</f>
        <v>0</v>
      </c>
      <c r="I264" s="290">
        <f t="array" ref="I264">SUM(IF($K$7:$AB$7="Số lượng",K264:AA264,0))</f>
        <v>12</v>
      </c>
      <c r="J264" s="290">
        <f t="shared" si="30"/>
        <v>0</v>
      </c>
      <c r="K264" s="293">
        <f>[11]DT!H264</f>
        <v>0</v>
      </c>
      <c r="L264" s="293">
        <f t="shared" si="31"/>
        <v>0</v>
      </c>
      <c r="M264" s="293">
        <f>[11]HH!H264</f>
        <v>0</v>
      </c>
      <c r="N264" s="293">
        <f t="shared" si="32"/>
        <v>0</v>
      </c>
      <c r="O264" s="293">
        <f>[11]VD!H264</f>
        <v>0</v>
      </c>
      <c r="P264" s="293">
        <f t="shared" si="33"/>
        <v>0</v>
      </c>
      <c r="Q264" s="293">
        <f>[11]QY!H264</f>
        <v>0</v>
      </c>
      <c r="R264" s="293">
        <f t="shared" si="34"/>
        <v>0</v>
      </c>
      <c r="S264" s="293">
        <f>[11]UB!H264</f>
        <v>0</v>
      </c>
      <c r="T264" s="293">
        <f t="shared" si="35"/>
        <v>0</v>
      </c>
      <c r="U264" s="293">
        <f>[11]CP!H264</f>
        <v>0</v>
      </c>
      <c r="V264" s="293">
        <f t="shared" si="36"/>
        <v>0</v>
      </c>
      <c r="W264" s="293">
        <f>[11]HL!H264</f>
        <v>0</v>
      </c>
      <c r="X264" s="293">
        <f t="shared" si="37"/>
        <v>0</v>
      </c>
      <c r="Y264" s="293">
        <f>[11]DH!H264</f>
        <v>0</v>
      </c>
      <c r="Z264" s="293">
        <f t="shared" si="38"/>
        <v>0</v>
      </c>
      <c r="AA264" s="293">
        <f>[11]MC!H264</f>
        <v>12</v>
      </c>
      <c r="AB264" s="293">
        <f t="shared" si="39"/>
        <v>0</v>
      </c>
      <c r="AC264" s="292"/>
      <c r="AD264" s="292"/>
      <c r="AE264" s="292"/>
      <c r="AF264" s="292"/>
      <c r="AG264" s="292"/>
      <c r="AH264" s="292"/>
      <c r="AI264" s="292"/>
      <c r="AJ264" s="292"/>
      <c r="AK264" s="292"/>
      <c r="AL264" s="292"/>
      <c r="AM264" s="292"/>
    </row>
    <row r="265" spans="1:39" ht="25.5" x14ac:dyDescent="0.2">
      <c r="A265" s="298"/>
      <c r="B265" s="299" t="s">
        <v>1218</v>
      </c>
      <c r="C265" s="298"/>
      <c r="D265" s="298" t="s">
        <v>334</v>
      </c>
      <c r="E265" s="298" t="s">
        <v>12</v>
      </c>
      <c r="F265" s="297" t="s">
        <v>1357</v>
      </c>
      <c r="G265" s="297" t="s">
        <v>1366</v>
      </c>
      <c r="H265" s="291">
        <f>'[11]Don gia'!R265</f>
        <v>91225</v>
      </c>
      <c r="I265" s="290">
        <f t="array" ref="I265">SUM(IF($K$7:$AB$7="Số lượng",K265:AA265,0))</f>
        <v>1304</v>
      </c>
      <c r="J265" s="290">
        <f t="shared" ref="J265:J279" si="40">I265*H265</f>
        <v>118957400</v>
      </c>
      <c r="K265" s="293">
        <f>[11]DT!H265</f>
        <v>320</v>
      </c>
      <c r="L265" s="293">
        <f t="shared" ref="L265:L279" si="41">K265*$H265</f>
        <v>29192000</v>
      </c>
      <c r="M265" s="293">
        <f>[11]HH!H265</f>
        <v>0</v>
      </c>
      <c r="N265" s="293">
        <f t="shared" ref="N265:N279" si="42">M265*$H265</f>
        <v>0</v>
      </c>
      <c r="O265" s="293">
        <f>[11]VD!H265</f>
        <v>133</v>
      </c>
      <c r="P265" s="293">
        <f t="shared" ref="P265:P279" si="43">O265*$H265</f>
        <v>12132925</v>
      </c>
      <c r="Q265" s="293">
        <f>[11]QY!H265</f>
        <v>176</v>
      </c>
      <c r="R265" s="293">
        <f t="shared" ref="R265:R279" si="44">Q265*$H265</f>
        <v>16055600</v>
      </c>
      <c r="S265" s="293">
        <f>[11]UB!H265</f>
        <v>0</v>
      </c>
      <c r="T265" s="293">
        <f t="shared" ref="T265:T279" si="45">S265*$H265</f>
        <v>0</v>
      </c>
      <c r="U265" s="293">
        <f>[11]CP!H265</f>
        <v>0</v>
      </c>
      <c r="V265" s="293">
        <f t="shared" ref="V265:V279" si="46">U265*$H265</f>
        <v>0</v>
      </c>
      <c r="W265" s="293">
        <f>[11]HL!H265</f>
        <v>499</v>
      </c>
      <c r="X265" s="293">
        <f t="shared" ref="X265:X279" si="47">W265*$H265</f>
        <v>45521275</v>
      </c>
      <c r="Y265" s="293">
        <f>[11]DH!H265</f>
        <v>10</v>
      </c>
      <c r="Z265" s="293">
        <f t="shared" ref="Z265:Z279" si="48">Y265*$H265</f>
        <v>912250</v>
      </c>
      <c r="AA265" s="293">
        <f>[11]MC!H265</f>
        <v>166</v>
      </c>
      <c r="AB265" s="293">
        <f t="shared" ref="AB265:AB279" si="49">AA265*$H265</f>
        <v>15143350</v>
      </c>
      <c r="AC265" s="292"/>
      <c r="AD265" s="292"/>
      <c r="AE265" s="292"/>
      <c r="AF265" s="292"/>
      <c r="AG265" s="292"/>
      <c r="AH265" s="292"/>
      <c r="AI265" s="292"/>
      <c r="AJ265" s="292"/>
      <c r="AK265" s="292"/>
      <c r="AL265" s="292"/>
      <c r="AM265" s="292"/>
    </row>
    <row r="266" spans="1:39" ht="12.75" hidden="1" customHeight="1" x14ac:dyDescent="0.2">
      <c r="A266" s="298"/>
      <c r="B266" s="299" t="s">
        <v>1365</v>
      </c>
      <c r="C266" s="298"/>
      <c r="D266" s="298" t="s">
        <v>334</v>
      </c>
      <c r="E266" s="298" t="s">
        <v>12</v>
      </c>
      <c r="F266" s="297" t="s">
        <v>1357</v>
      </c>
      <c r="G266" s="297" t="s">
        <v>1364</v>
      </c>
      <c r="H266" s="291">
        <f>'[11]Don gia'!R266</f>
        <v>0</v>
      </c>
      <c r="I266" s="290">
        <f t="array" ref="I266">SUM(IF($K$7:$AB$7="Số lượng",K266:AA266,0))</f>
        <v>30</v>
      </c>
      <c r="J266" s="290">
        <f t="shared" si="40"/>
        <v>0</v>
      </c>
      <c r="K266" s="293">
        <f>[11]DT!H266</f>
        <v>0</v>
      </c>
      <c r="L266" s="293">
        <f t="shared" si="41"/>
        <v>0</v>
      </c>
      <c r="M266" s="293">
        <f>[11]HH!H266</f>
        <v>0</v>
      </c>
      <c r="N266" s="293">
        <f t="shared" si="42"/>
        <v>0</v>
      </c>
      <c r="O266" s="293">
        <f>[11]VD!H266</f>
        <v>13</v>
      </c>
      <c r="P266" s="293">
        <f t="shared" si="43"/>
        <v>0</v>
      </c>
      <c r="Q266" s="293">
        <f>[11]QY!H266</f>
        <v>0</v>
      </c>
      <c r="R266" s="293">
        <f t="shared" si="44"/>
        <v>0</v>
      </c>
      <c r="S266" s="293">
        <f>[11]UB!H266</f>
        <v>0</v>
      </c>
      <c r="T266" s="293">
        <f t="shared" si="45"/>
        <v>0</v>
      </c>
      <c r="U266" s="293">
        <f>[11]CP!H266</f>
        <v>0</v>
      </c>
      <c r="V266" s="293">
        <f t="shared" si="46"/>
        <v>0</v>
      </c>
      <c r="W266" s="293">
        <f>[11]HL!H266</f>
        <v>0</v>
      </c>
      <c r="X266" s="293">
        <f t="shared" si="47"/>
        <v>0</v>
      </c>
      <c r="Y266" s="293">
        <f>[11]DH!H266</f>
        <v>0</v>
      </c>
      <c r="Z266" s="293">
        <f t="shared" si="48"/>
        <v>0</v>
      </c>
      <c r="AA266" s="293">
        <f>[11]MC!H266</f>
        <v>17</v>
      </c>
      <c r="AB266" s="293">
        <f t="shared" si="49"/>
        <v>0</v>
      </c>
      <c r="AC266" s="292"/>
      <c r="AD266" s="292"/>
      <c r="AE266" s="292"/>
      <c r="AF266" s="292"/>
      <c r="AG266" s="292"/>
      <c r="AH266" s="292"/>
      <c r="AI266" s="292"/>
      <c r="AJ266" s="292"/>
      <c r="AK266" s="292"/>
      <c r="AL266" s="292"/>
      <c r="AM266" s="292"/>
    </row>
    <row r="267" spans="1:39" ht="12.75" hidden="1" customHeight="1" x14ac:dyDescent="0.2">
      <c r="A267" s="298"/>
      <c r="B267" s="299" t="s">
        <v>1363</v>
      </c>
      <c r="C267" s="298"/>
      <c r="D267" s="298" t="s">
        <v>334</v>
      </c>
      <c r="E267" s="298" t="s">
        <v>12</v>
      </c>
      <c r="F267" s="297" t="s">
        <v>1357</v>
      </c>
      <c r="G267" s="297" t="s">
        <v>1362</v>
      </c>
      <c r="H267" s="291">
        <f>'[11]Don gia'!R267</f>
        <v>0</v>
      </c>
      <c r="I267" s="290">
        <f t="array" ref="I267">SUM(IF($K$7:$AB$7="Số lượng",K267:AA267,0))</f>
        <v>17</v>
      </c>
      <c r="J267" s="290">
        <f t="shared" si="40"/>
        <v>0</v>
      </c>
      <c r="K267" s="293">
        <f>[11]DT!H267</f>
        <v>0</v>
      </c>
      <c r="L267" s="293">
        <f t="shared" si="41"/>
        <v>0</v>
      </c>
      <c r="M267" s="293">
        <f>[11]HH!H267</f>
        <v>0</v>
      </c>
      <c r="N267" s="293">
        <f t="shared" si="42"/>
        <v>0</v>
      </c>
      <c r="O267" s="293">
        <f>[11]VD!H267</f>
        <v>0</v>
      </c>
      <c r="P267" s="293">
        <f t="shared" si="43"/>
        <v>0</v>
      </c>
      <c r="Q267" s="293">
        <f>[11]QY!H267</f>
        <v>0</v>
      </c>
      <c r="R267" s="293">
        <f t="shared" si="44"/>
        <v>0</v>
      </c>
      <c r="S267" s="293">
        <f>[11]UB!H267</f>
        <v>0</v>
      </c>
      <c r="T267" s="293">
        <f t="shared" si="45"/>
        <v>0</v>
      </c>
      <c r="U267" s="293">
        <f>[11]CP!H267</f>
        <v>0</v>
      </c>
      <c r="V267" s="293">
        <f t="shared" si="46"/>
        <v>0</v>
      </c>
      <c r="W267" s="293">
        <f>[11]HL!H267</f>
        <v>0</v>
      </c>
      <c r="X267" s="293">
        <f t="shared" si="47"/>
        <v>0</v>
      </c>
      <c r="Y267" s="293">
        <f>[11]DH!H267</f>
        <v>0</v>
      </c>
      <c r="Z267" s="293">
        <f t="shared" si="48"/>
        <v>0</v>
      </c>
      <c r="AA267" s="293">
        <f>[11]MC!H267</f>
        <v>17</v>
      </c>
      <c r="AB267" s="293">
        <f t="shared" si="49"/>
        <v>0</v>
      </c>
      <c r="AC267" s="292"/>
      <c r="AD267" s="292"/>
      <c r="AE267" s="292"/>
      <c r="AF267" s="292"/>
      <c r="AG267" s="292"/>
      <c r="AH267" s="292"/>
      <c r="AI267" s="292"/>
      <c r="AJ267" s="292"/>
      <c r="AK267" s="292"/>
      <c r="AL267" s="292"/>
      <c r="AM267" s="292"/>
    </row>
    <row r="268" spans="1:39" ht="12.75" hidden="1" customHeight="1" x14ac:dyDescent="0.2">
      <c r="A268" s="298"/>
      <c r="B268" s="299" t="s">
        <v>1361</v>
      </c>
      <c r="C268" s="298"/>
      <c r="D268" s="298" t="s">
        <v>334</v>
      </c>
      <c r="E268" s="298" t="s">
        <v>12</v>
      </c>
      <c r="F268" s="297" t="s">
        <v>1357</v>
      </c>
      <c r="G268" s="297" t="s">
        <v>1360</v>
      </c>
      <c r="H268" s="291">
        <f>'[11]Don gia'!R268</f>
        <v>0</v>
      </c>
      <c r="I268" s="290">
        <f t="array" ref="I268">SUM(IF($K$7:$AB$7="Số lượng",K268:AA268,0))</f>
        <v>3186</v>
      </c>
      <c r="J268" s="290">
        <f t="shared" si="40"/>
        <v>0</v>
      </c>
      <c r="K268" s="293">
        <f>[11]DT!H268</f>
        <v>478</v>
      </c>
      <c r="L268" s="293">
        <f t="shared" si="41"/>
        <v>0</v>
      </c>
      <c r="M268" s="293">
        <f>[11]HH!H268</f>
        <v>336</v>
      </c>
      <c r="N268" s="293">
        <f t="shared" si="42"/>
        <v>0</v>
      </c>
      <c r="O268" s="293">
        <f>[11]VD!H268</f>
        <v>218</v>
      </c>
      <c r="P268" s="293">
        <f t="shared" si="43"/>
        <v>0</v>
      </c>
      <c r="Q268" s="293">
        <f>[11]QY!H268</f>
        <v>231</v>
      </c>
      <c r="R268" s="293">
        <f t="shared" si="44"/>
        <v>0</v>
      </c>
      <c r="S268" s="293">
        <f>[11]UB!H268</f>
        <v>0</v>
      </c>
      <c r="T268" s="293">
        <f t="shared" si="45"/>
        <v>0</v>
      </c>
      <c r="U268" s="293">
        <f>[11]CP!H268</f>
        <v>660</v>
      </c>
      <c r="V268" s="293">
        <f t="shared" si="46"/>
        <v>0</v>
      </c>
      <c r="W268" s="293">
        <f>[11]HL!H268</f>
        <v>874</v>
      </c>
      <c r="X268" s="293">
        <f t="shared" si="47"/>
        <v>0</v>
      </c>
      <c r="Y268" s="293">
        <f>[11]DH!H268</f>
        <v>180</v>
      </c>
      <c r="Z268" s="293">
        <f t="shared" si="48"/>
        <v>0</v>
      </c>
      <c r="AA268" s="293">
        <f>[11]MC!H268</f>
        <v>209</v>
      </c>
      <c r="AB268" s="293">
        <f t="shared" si="49"/>
        <v>0</v>
      </c>
      <c r="AC268" s="292"/>
      <c r="AD268" s="292"/>
      <c r="AE268" s="292"/>
      <c r="AF268" s="292"/>
      <c r="AG268" s="292"/>
      <c r="AH268" s="292"/>
      <c r="AI268" s="292"/>
      <c r="AJ268" s="292"/>
      <c r="AK268" s="292"/>
      <c r="AL268" s="292"/>
      <c r="AM268" s="292"/>
    </row>
    <row r="269" spans="1:39" x14ac:dyDescent="0.2">
      <c r="A269" s="301">
        <v>2</v>
      </c>
      <c r="B269" s="302" t="s">
        <v>1220</v>
      </c>
      <c r="C269" s="301"/>
      <c r="D269" s="301"/>
      <c r="E269" s="301"/>
      <c r="F269" s="300"/>
      <c r="G269" s="300"/>
      <c r="H269" s="291">
        <f>'[11]Don gia'!R269</f>
        <v>0</v>
      </c>
      <c r="I269" s="290">
        <f t="array" ref="I269">SUM(IF($K$7:$AB$7="Số lượng",K269:AA269,0))</f>
        <v>0</v>
      </c>
      <c r="J269" s="290">
        <f t="shared" si="40"/>
        <v>0</v>
      </c>
      <c r="K269" s="293">
        <f>[11]DT!H269</f>
        <v>0</v>
      </c>
      <c r="L269" s="293">
        <f t="shared" si="41"/>
        <v>0</v>
      </c>
      <c r="M269" s="293">
        <f>[11]HH!H269</f>
        <v>0</v>
      </c>
      <c r="N269" s="293">
        <f t="shared" si="42"/>
        <v>0</v>
      </c>
      <c r="O269" s="293">
        <f>[11]VD!H269</f>
        <v>0</v>
      </c>
      <c r="P269" s="293">
        <f t="shared" si="43"/>
        <v>0</v>
      </c>
      <c r="Q269" s="293">
        <f>[11]QY!H269</f>
        <v>0</v>
      </c>
      <c r="R269" s="293">
        <f t="shared" si="44"/>
        <v>0</v>
      </c>
      <c r="S269" s="293">
        <f>[11]UB!H269</f>
        <v>0</v>
      </c>
      <c r="T269" s="293">
        <f t="shared" si="45"/>
        <v>0</v>
      </c>
      <c r="U269" s="293">
        <f>[11]CP!H269</f>
        <v>0</v>
      </c>
      <c r="V269" s="293">
        <f t="shared" si="46"/>
        <v>0</v>
      </c>
      <c r="W269" s="293">
        <f>[11]HL!H269</f>
        <v>0</v>
      </c>
      <c r="X269" s="293">
        <f t="shared" si="47"/>
        <v>0</v>
      </c>
      <c r="Y269" s="293">
        <f>[11]DH!H269</f>
        <v>0</v>
      </c>
      <c r="Z269" s="293">
        <f t="shared" si="48"/>
        <v>0</v>
      </c>
      <c r="AA269" s="293">
        <f>[11]MC!H269</f>
        <v>0</v>
      </c>
      <c r="AB269" s="293">
        <f t="shared" si="49"/>
        <v>0</v>
      </c>
      <c r="AC269" s="288"/>
      <c r="AD269" s="288"/>
      <c r="AE269" s="288"/>
      <c r="AF269" s="288"/>
      <c r="AG269" s="288"/>
      <c r="AH269" s="288"/>
      <c r="AI269" s="288"/>
      <c r="AJ269" s="288"/>
      <c r="AK269" s="288"/>
      <c r="AL269" s="288"/>
      <c r="AM269" s="288"/>
    </row>
    <row r="270" spans="1:39" ht="25.5" x14ac:dyDescent="0.2">
      <c r="A270" s="298"/>
      <c r="B270" s="299" t="s">
        <v>1221</v>
      </c>
      <c r="C270" s="298"/>
      <c r="D270" s="298" t="s">
        <v>334</v>
      </c>
      <c r="E270" s="298" t="s">
        <v>12</v>
      </c>
      <c r="F270" s="297" t="s">
        <v>1357</v>
      </c>
      <c r="G270" s="297" t="s">
        <v>1359</v>
      </c>
      <c r="H270" s="291">
        <f>'[11]Don gia'!R270</f>
        <v>21757</v>
      </c>
      <c r="I270" s="290">
        <f t="array" ref="I270">SUM(IF($K$7:$AB$7="Số lượng",K270:AA270,0))</f>
        <v>1240</v>
      </c>
      <c r="J270" s="290">
        <f t="shared" si="40"/>
        <v>26978680</v>
      </c>
      <c r="K270" s="293">
        <f>[11]DT!H270</f>
        <v>338</v>
      </c>
      <c r="L270" s="293">
        <f t="shared" si="41"/>
        <v>7353866</v>
      </c>
      <c r="M270" s="293">
        <f>[11]HH!H270</f>
        <v>0</v>
      </c>
      <c r="N270" s="293">
        <f t="shared" si="42"/>
        <v>0</v>
      </c>
      <c r="O270" s="293">
        <f>[11]VD!H270</f>
        <v>143</v>
      </c>
      <c r="P270" s="293">
        <f t="shared" si="43"/>
        <v>3111251</v>
      </c>
      <c r="Q270" s="293">
        <f>[11]QY!H270</f>
        <v>134</v>
      </c>
      <c r="R270" s="293">
        <f t="shared" si="44"/>
        <v>2915438</v>
      </c>
      <c r="S270" s="293">
        <f>[11]UB!H270</f>
        <v>0</v>
      </c>
      <c r="T270" s="293">
        <f t="shared" si="45"/>
        <v>0</v>
      </c>
      <c r="U270" s="293">
        <f>[11]CP!H270</f>
        <v>0</v>
      </c>
      <c r="V270" s="293">
        <f t="shared" si="46"/>
        <v>0</v>
      </c>
      <c r="W270" s="293">
        <f>[11]HL!H270</f>
        <v>402</v>
      </c>
      <c r="X270" s="293">
        <f t="shared" si="47"/>
        <v>8746314</v>
      </c>
      <c r="Y270" s="293">
        <f>[11]DH!H270</f>
        <v>52</v>
      </c>
      <c r="Z270" s="293">
        <f t="shared" si="48"/>
        <v>1131364</v>
      </c>
      <c r="AA270" s="293">
        <f>[11]MC!H270</f>
        <v>171</v>
      </c>
      <c r="AB270" s="293">
        <f t="shared" si="49"/>
        <v>3720447</v>
      </c>
      <c r="AC270" s="292"/>
      <c r="AD270" s="292"/>
      <c r="AE270" s="292"/>
      <c r="AF270" s="292"/>
      <c r="AG270" s="292"/>
      <c r="AH270" s="292"/>
      <c r="AI270" s="292"/>
      <c r="AJ270" s="292"/>
      <c r="AK270" s="292"/>
      <c r="AL270" s="292"/>
      <c r="AM270" s="292"/>
    </row>
    <row r="271" spans="1:39" x14ac:dyDescent="0.2">
      <c r="A271" s="298"/>
      <c r="B271" s="299" t="s">
        <v>1223</v>
      </c>
      <c r="C271" s="298"/>
      <c r="D271" s="298" t="s">
        <v>334</v>
      </c>
      <c r="E271" s="298" t="s">
        <v>12</v>
      </c>
      <c r="F271" s="297" t="s">
        <v>1357</v>
      </c>
      <c r="G271" s="297" t="s">
        <v>1358</v>
      </c>
      <c r="H271" s="291">
        <f>'[11]Don gia'!R271</f>
        <v>66592</v>
      </c>
      <c r="I271" s="290">
        <f t="array" ref="I271">SUM(IF($K$7:$AB$7="Số lượng",K271:AA271,0))</f>
        <v>1498</v>
      </c>
      <c r="J271" s="290">
        <f t="shared" si="40"/>
        <v>99754816</v>
      </c>
      <c r="K271" s="293">
        <f>[11]DT!H271</f>
        <v>338</v>
      </c>
      <c r="L271" s="293">
        <f t="shared" si="41"/>
        <v>22508096</v>
      </c>
      <c r="M271" s="293">
        <f>[11]HH!H271</f>
        <v>0</v>
      </c>
      <c r="N271" s="293">
        <f t="shared" si="42"/>
        <v>0</v>
      </c>
      <c r="O271" s="293">
        <f>[11]VD!H271</f>
        <v>197</v>
      </c>
      <c r="P271" s="293">
        <f t="shared" si="43"/>
        <v>13118624</v>
      </c>
      <c r="Q271" s="293">
        <f>[11]QY!H271</f>
        <v>103</v>
      </c>
      <c r="R271" s="293">
        <f t="shared" si="44"/>
        <v>6858976</v>
      </c>
      <c r="S271" s="293">
        <f>[11]UB!H271</f>
        <v>0</v>
      </c>
      <c r="T271" s="293">
        <f t="shared" si="45"/>
        <v>0</v>
      </c>
      <c r="U271" s="293">
        <f>[11]CP!H271</f>
        <v>0</v>
      </c>
      <c r="V271" s="293">
        <f t="shared" si="46"/>
        <v>0</v>
      </c>
      <c r="W271" s="293">
        <f>[11]HL!H271</f>
        <v>474</v>
      </c>
      <c r="X271" s="293">
        <f t="shared" si="47"/>
        <v>31564608</v>
      </c>
      <c r="Y271" s="293">
        <f>[11]DH!H271</f>
        <v>187</v>
      </c>
      <c r="Z271" s="293">
        <f t="shared" si="48"/>
        <v>12452704</v>
      </c>
      <c r="AA271" s="293">
        <f>[11]MC!H271</f>
        <v>199</v>
      </c>
      <c r="AB271" s="293">
        <f t="shared" si="49"/>
        <v>13251808</v>
      </c>
      <c r="AC271" s="292"/>
      <c r="AD271" s="292"/>
      <c r="AE271" s="292"/>
      <c r="AF271" s="292"/>
      <c r="AG271" s="292"/>
      <c r="AH271" s="292"/>
      <c r="AI271" s="292"/>
      <c r="AJ271" s="292"/>
      <c r="AK271" s="292"/>
      <c r="AL271" s="292"/>
      <c r="AM271" s="292"/>
    </row>
    <row r="272" spans="1:39" x14ac:dyDescent="0.2">
      <c r="A272" s="301">
        <v>3</v>
      </c>
      <c r="B272" s="302" t="s">
        <v>1235</v>
      </c>
      <c r="C272" s="301"/>
      <c r="D272" s="301"/>
      <c r="E272" s="301"/>
      <c r="F272" s="300"/>
      <c r="G272" s="300"/>
      <c r="H272" s="291">
        <f>'[11]Don gia'!R272</f>
        <v>0</v>
      </c>
      <c r="I272" s="290">
        <f t="array" ref="I272">SUM(IF($K$7:$AB$7="Số lượng",K272:AA272,0))</f>
        <v>0</v>
      </c>
      <c r="J272" s="290">
        <f t="shared" si="40"/>
        <v>0</v>
      </c>
      <c r="K272" s="293">
        <f>[11]DT!H272</f>
        <v>0</v>
      </c>
      <c r="L272" s="293">
        <f t="shared" si="41"/>
        <v>0</v>
      </c>
      <c r="M272" s="293">
        <f>[11]HH!H272</f>
        <v>0</v>
      </c>
      <c r="N272" s="293">
        <f t="shared" si="42"/>
        <v>0</v>
      </c>
      <c r="O272" s="293">
        <f>[11]VD!H272</f>
        <v>0</v>
      </c>
      <c r="P272" s="293">
        <f t="shared" si="43"/>
        <v>0</v>
      </c>
      <c r="Q272" s="293">
        <f>[11]QY!H272</f>
        <v>0</v>
      </c>
      <c r="R272" s="293">
        <f t="shared" si="44"/>
        <v>0</v>
      </c>
      <c r="S272" s="293">
        <f>[11]UB!H272</f>
        <v>0</v>
      </c>
      <c r="T272" s="293">
        <f t="shared" si="45"/>
        <v>0</v>
      </c>
      <c r="U272" s="293">
        <f>[11]CP!H272</f>
        <v>0</v>
      </c>
      <c r="V272" s="293">
        <f t="shared" si="46"/>
        <v>0</v>
      </c>
      <c r="W272" s="293">
        <f>[11]HL!H272</f>
        <v>0</v>
      </c>
      <c r="X272" s="293">
        <f t="shared" si="47"/>
        <v>0</v>
      </c>
      <c r="Y272" s="293">
        <f>[11]DH!H272</f>
        <v>0</v>
      </c>
      <c r="Z272" s="293">
        <f t="shared" si="48"/>
        <v>0</v>
      </c>
      <c r="AA272" s="293">
        <f>[11]MC!H272</f>
        <v>0</v>
      </c>
      <c r="AB272" s="293">
        <f t="shared" si="49"/>
        <v>0</v>
      </c>
      <c r="AC272" s="288"/>
      <c r="AD272" s="288"/>
      <c r="AE272" s="288"/>
      <c r="AF272" s="288"/>
      <c r="AG272" s="288"/>
      <c r="AH272" s="288"/>
      <c r="AI272" s="288"/>
      <c r="AJ272" s="288"/>
      <c r="AK272" s="288"/>
      <c r="AL272" s="288"/>
      <c r="AM272" s="288"/>
    </row>
    <row r="273" spans="1:39" x14ac:dyDescent="0.2">
      <c r="A273" s="298"/>
      <c r="B273" s="299" t="s">
        <v>1236</v>
      </c>
      <c r="C273" s="298"/>
      <c r="D273" s="298" t="s">
        <v>334</v>
      </c>
      <c r="E273" s="298" t="s">
        <v>12</v>
      </c>
      <c r="F273" s="297" t="s">
        <v>1357</v>
      </c>
      <c r="G273" s="297" t="s">
        <v>1356</v>
      </c>
      <c r="H273" s="291">
        <f>'[11]Don gia'!R273</f>
        <v>74600</v>
      </c>
      <c r="I273" s="290">
        <f t="array" ref="I273">SUM(IF($K$7:$AB$7="Số lượng",K273:AA273,0))</f>
        <v>977</v>
      </c>
      <c r="J273" s="290">
        <f t="shared" si="40"/>
        <v>72884200</v>
      </c>
      <c r="K273" s="293">
        <f>[11]DT!H273</f>
        <v>307</v>
      </c>
      <c r="L273" s="293">
        <f t="shared" si="41"/>
        <v>22902200</v>
      </c>
      <c r="M273" s="293">
        <f>[11]HH!H273</f>
        <v>0</v>
      </c>
      <c r="N273" s="293">
        <f t="shared" si="42"/>
        <v>0</v>
      </c>
      <c r="O273" s="293">
        <f>[11]VD!H273</f>
        <v>184</v>
      </c>
      <c r="P273" s="293">
        <f t="shared" si="43"/>
        <v>13726400</v>
      </c>
      <c r="Q273" s="293">
        <f>[11]QY!H273</f>
        <v>60</v>
      </c>
      <c r="R273" s="293">
        <f t="shared" si="44"/>
        <v>4476000</v>
      </c>
      <c r="S273" s="293">
        <f>[11]UB!H273</f>
        <v>0</v>
      </c>
      <c r="T273" s="293">
        <f t="shared" si="45"/>
        <v>0</v>
      </c>
      <c r="U273" s="293">
        <f>[11]CP!H273</f>
        <v>0</v>
      </c>
      <c r="V273" s="293">
        <f t="shared" si="46"/>
        <v>0</v>
      </c>
      <c r="W273" s="293">
        <f>[11]HL!H273</f>
        <v>239</v>
      </c>
      <c r="X273" s="293">
        <f t="shared" si="47"/>
        <v>17829400</v>
      </c>
      <c r="Y273" s="293">
        <f>[11]DH!H273</f>
        <v>40</v>
      </c>
      <c r="Z273" s="293">
        <f t="shared" si="48"/>
        <v>2984000</v>
      </c>
      <c r="AA273" s="293">
        <f>[11]MC!H273</f>
        <v>147</v>
      </c>
      <c r="AB273" s="293">
        <f t="shared" si="49"/>
        <v>10966200</v>
      </c>
      <c r="AC273" s="292"/>
      <c r="AD273" s="292"/>
      <c r="AE273" s="292"/>
      <c r="AF273" s="292"/>
      <c r="AG273" s="292"/>
      <c r="AH273" s="292"/>
      <c r="AI273" s="292"/>
      <c r="AJ273" s="292"/>
      <c r="AK273" s="292"/>
      <c r="AL273" s="292"/>
      <c r="AM273" s="292"/>
    </row>
    <row r="274" spans="1:39" x14ac:dyDescent="0.2">
      <c r="A274" s="301" t="s">
        <v>44</v>
      </c>
      <c r="B274" s="302" t="s">
        <v>62</v>
      </c>
      <c r="C274" s="301"/>
      <c r="D274" s="301"/>
      <c r="E274" s="301"/>
      <c r="F274" s="300"/>
      <c r="G274" s="300"/>
      <c r="H274" s="291">
        <f>'[11]Don gia'!R274</f>
        <v>0</v>
      </c>
      <c r="I274" s="290">
        <f t="array" ref="I274">SUM(IF($K$7:$AB$7="Số lượng",K274:AA274,0))</f>
        <v>0</v>
      </c>
      <c r="J274" s="290">
        <f t="shared" si="40"/>
        <v>0</v>
      </c>
      <c r="K274" s="293">
        <f>[11]DT!H274</f>
        <v>0</v>
      </c>
      <c r="L274" s="293">
        <f t="shared" si="41"/>
        <v>0</v>
      </c>
      <c r="M274" s="293">
        <f>[11]HH!H274</f>
        <v>0</v>
      </c>
      <c r="N274" s="293">
        <f t="shared" si="42"/>
        <v>0</v>
      </c>
      <c r="O274" s="293">
        <f>[11]VD!H274</f>
        <v>0</v>
      </c>
      <c r="P274" s="293">
        <f t="shared" si="43"/>
        <v>0</v>
      </c>
      <c r="Q274" s="293">
        <f>[11]QY!H274</f>
        <v>0</v>
      </c>
      <c r="R274" s="293">
        <f t="shared" si="44"/>
        <v>0</v>
      </c>
      <c r="S274" s="293">
        <f>[11]UB!H274</f>
        <v>0</v>
      </c>
      <c r="T274" s="293">
        <f t="shared" si="45"/>
        <v>0</v>
      </c>
      <c r="U274" s="293">
        <f>[11]CP!H274</f>
        <v>0</v>
      </c>
      <c r="V274" s="293">
        <f t="shared" si="46"/>
        <v>0</v>
      </c>
      <c r="W274" s="293">
        <f>[11]HL!H274</f>
        <v>0</v>
      </c>
      <c r="X274" s="293">
        <f t="shared" si="47"/>
        <v>0</v>
      </c>
      <c r="Y274" s="293">
        <f>[11]DH!H274</f>
        <v>0</v>
      </c>
      <c r="Z274" s="293">
        <f t="shared" si="48"/>
        <v>0</v>
      </c>
      <c r="AA274" s="293">
        <f>[11]MC!H274</f>
        <v>0</v>
      </c>
      <c r="AB274" s="293">
        <f t="shared" si="49"/>
        <v>0</v>
      </c>
      <c r="AC274" s="288"/>
      <c r="AD274" s="288"/>
      <c r="AE274" s="288"/>
      <c r="AF274" s="288"/>
      <c r="AG274" s="288"/>
      <c r="AH274" s="288"/>
      <c r="AI274" s="288"/>
      <c r="AJ274" s="288"/>
      <c r="AK274" s="288"/>
      <c r="AL274" s="288"/>
      <c r="AM274" s="288"/>
    </row>
    <row r="275" spans="1:39" x14ac:dyDescent="0.2">
      <c r="A275" s="301">
        <v>1</v>
      </c>
      <c r="B275" s="302" t="s">
        <v>1235</v>
      </c>
      <c r="C275" s="301"/>
      <c r="D275" s="301"/>
      <c r="E275" s="301"/>
      <c r="F275" s="300"/>
      <c r="G275" s="300"/>
      <c r="H275" s="291">
        <f>'[11]Don gia'!R275</f>
        <v>0</v>
      </c>
      <c r="I275" s="290">
        <f t="array" ref="I275">SUM(IF($K$7:$AB$7="Số lượng",K275:AA275,0))</f>
        <v>0</v>
      </c>
      <c r="J275" s="290">
        <f t="shared" si="40"/>
        <v>0</v>
      </c>
      <c r="K275" s="293">
        <f>[11]DT!H275</f>
        <v>0</v>
      </c>
      <c r="L275" s="293">
        <f t="shared" si="41"/>
        <v>0</v>
      </c>
      <c r="M275" s="293">
        <f>[11]HH!H275</f>
        <v>0</v>
      </c>
      <c r="N275" s="293">
        <f t="shared" si="42"/>
        <v>0</v>
      </c>
      <c r="O275" s="293">
        <f>[11]VD!H275</f>
        <v>0</v>
      </c>
      <c r="P275" s="293">
        <f t="shared" si="43"/>
        <v>0</v>
      </c>
      <c r="Q275" s="293">
        <f>[11]QY!H275</f>
        <v>0</v>
      </c>
      <c r="R275" s="293">
        <f t="shared" si="44"/>
        <v>0</v>
      </c>
      <c r="S275" s="293">
        <f>[11]UB!H275</f>
        <v>0</v>
      </c>
      <c r="T275" s="293">
        <f t="shared" si="45"/>
        <v>0</v>
      </c>
      <c r="U275" s="293">
        <f>[11]CP!H275</f>
        <v>0</v>
      </c>
      <c r="V275" s="293">
        <f t="shared" si="46"/>
        <v>0</v>
      </c>
      <c r="W275" s="293">
        <f>[11]HL!H275</f>
        <v>0</v>
      </c>
      <c r="X275" s="293">
        <f t="shared" si="47"/>
        <v>0</v>
      </c>
      <c r="Y275" s="293">
        <f>[11]DH!H275</f>
        <v>0</v>
      </c>
      <c r="Z275" s="293">
        <f t="shared" si="48"/>
        <v>0</v>
      </c>
      <c r="AA275" s="293">
        <f>[11]MC!H275</f>
        <v>0</v>
      </c>
      <c r="AB275" s="293">
        <f t="shared" si="49"/>
        <v>0</v>
      </c>
      <c r="AC275" s="288"/>
      <c r="AD275" s="288"/>
      <c r="AE275" s="288"/>
      <c r="AF275" s="288"/>
      <c r="AG275" s="288"/>
      <c r="AH275" s="288"/>
      <c r="AI275" s="288"/>
      <c r="AJ275" s="288"/>
      <c r="AK275" s="288"/>
      <c r="AL275" s="288"/>
      <c r="AM275" s="288"/>
    </row>
    <row r="276" spans="1:39" x14ac:dyDescent="0.2">
      <c r="A276" s="298"/>
      <c r="B276" s="299" t="s">
        <v>1238</v>
      </c>
      <c r="C276" s="298"/>
      <c r="D276" s="298" t="s">
        <v>334</v>
      </c>
      <c r="E276" s="298" t="s">
        <v>12</v>
      </c>
      <c r="F276" s="297" t="s">
        <v>1354</v>
      </c>
      <c r="G276" s="297" t="s">
        <v>1351</v>
      </c>
      <c r="H276" s="291">
        <f>'[11]Don gia'!R276</f>
        <v>744600</v>
      </c>
      <c r="I276" s="290">
        <f t="array" ref="I276">SUM(IF($K$7:$AB$7="Số lượng",K276:AA276,0))</f>
        <v>390</v>
      </c>
      <c r="J276" s="290">
        <f t="shared" si="40"/>
        <v>290394000</v>
      </c>
      <c r="K276" s="293">
        <f>[11]DT!H276</f>
        <v>1</v>
      </c>
      <c r="L276" s="293">
        <f t="shared" si="41"/>
        <v>744600</v>
      </c>
      <c r="M276" s="293">
        <f>[11]HH!H276</f>
        <v>156</v>
      </c>
      <c r="N276" s="293">
        <f t="shared" si="42"/>
        <v>116157600</v>
      </c>
      <c r="O276" s="293">
        <f>[11]VD!H276</f>
        <v>14</v>
      </c>
      <c r="P276" s="293">
        <f t="shared" si="43"/>
        <v>10424400</v>
      </c>
      <c r="Q276" s="293">
        <f>[11]QY!H276</f>
        <v>36</v>
      </c>
      <c r="R276" s="293">
        <f t="shared" si="44"/>
        <v>26805600</v>
      </c>
      <c r="S276" s="293">
        <f>[11]UB!H276</f>
        <v>75</v>
      </c>
      <c r="T276" s="293">
        <f t="shared" si="45"/>
        <v>55845000</v>
      </c>
      <c r="U276" s="293">
        <f>[11]CP!H276</f>
        <v>32</v>
      </c>
      <c r="V276" s="293">
        <f t="shared" si="46"/>
        <v>23827200</v>
      </c>
      <c r="W276" s="293">
        <f>[11]HL!H276</f>
        <v>26</v>
      </c>
      <c r="X276" s="293">
        <f t="shared" si="47"/>
        <v>19359600</v>
      </c>
      <c r="Y276" s="293">
        <f>[11]DH!H276</f>
        <v>18</v>
      </c>
      <c r="Z276" s="293">
        <f t="shared" si="48"/>
        <v>13402800</v>
      </c>
      <c r="AA276" s="293">
        <f>[11]MC!H276</f>
        <v>32</v>
      </c>
      <c r="AB276" s="293">
        <f t="shared" si="49"/>
        <v>23827200</v>
      </c>
      <c r="AC276" s="292"/>
      <c r="AD276" s="292"/>
      <c r="AE276" s="292"/>
      <c r="AF276" s="292"/>
      <c r="AG276" s="292"/>
      <c r="AH276" s="292"/>
      <c r="AI276" s="292"/>
      <c r="AJ276" s="292"/>
      <c r="AK276" s="292"/>
      <c r="AL276" s="292"/>
      <c r="AM276" s="292"/>
    </row>
    <row r="277" spans="1:39" x14ac:dyDescent="0.2">
      <c r="A277" s="298"/>
      <c r="B277" s="299" t="s">
        <v>1355</v>
      </c>
      <c r="C277" s="298"/>
      <c r="D277" s="298" t="s">
        <v>334</v>
      </c>
      <c r="E277" s="298" t="s">
        <v>12</v>
      </c>
      <c r="F277" s="297" t="s">
        <v>1352</v>
      </c>
      <c r="G277" s="297" t="s">
        <v>1351</v>
      </c>
      <c r="H277" s="291">
        <f>'[11]Don gia'!R277</f>
        <v>480440</v>
      </c>
      <c r="I277" s="290">
        <f t="array" ref="I277">SUM(IF($K$7:$AB$7="Số lượng",K277:AA277,0))</f>
        <v>1119</v>
      </c>
      <c r="J277" s="290">
        <f t="shared" si="40"/>
        <v>537612360</v>
      </c>
      <c r="K277" s="293">
        <f>[11]DT!H277</f>
        <v>150</v>
      </c>
      <c r="L277" s="293">
        <f t="shared" si="41"/>
        <v>72066000</v>
      </c>
      <c r="M277" s="293">
        <f>[11]HH!H277</f>
        <v>134</v>
      </c>
      <c r="N277" s="293">
        <f t="shared" si="42"/>
        <v>64378960</v>
      </c>
      <c r="O277" s="293">
        <f>[11]VD!H277</f>
        <v>56</v>
      </c>
      <c r="P277" s="293">
        <f t="shared" si="43"/>
        <v>26904640</v>
      </c>
      <c r="Q277" s="293">
        <f>[11]QY!H277</f>
        <v>111</v>
      </c>
      <c r="R277" s="293">
        <f t="shared" si="44"/>
        <v>53328840</v>
      </c>
      <c r="S277" s="293">
        <f>[11]UB!H277</f>
        <v>113</v>
      </c>
      <c r="T277" s="293">
        <f t="shared" si="45"/>
        <v>54289720</v>
      </c>
      <c r="U277" s="293">
        <f>[11]CP!H277</f>
        <v>155</v>
      </c>
      <c r="V277" s="293">
        <f t="shared" si="46"/>
        <v>74468200</v>
      </c>
      <c r="W277" s="293">
        <f>[11]HL!H277</f>
        <v>292</v>
      </c>
      <c r="X277" s="293">
        <f t="shared" si="47"/>
        <v>140288480</v>
      </c>
      <c r="Y277" s="293">
        <f>[11]DH!H277</f>
        <v>30</v>
      </c>
      <c r="Z277" s="293">
        <f t="shared" si="48"/>
        <v>14413200</v>
      </c>
      <c r="AA277" s="293">
        <f>[11]MC!H277</f>
        <v>78</v>
      </c>
      <c r="AB277" s="293">
        <f t="shared" si="49"/>
        <v>37474320</v>
      </c>
      <c r="AC277" s="292"/>
      <c r="AD277" s="292"/>
      <c r="AE277" s="292"/>
      <c r="AF277" s="292"/>
      <c r="AG277" s="292"/>
      <c r="AH277" s="292"/>
      <c r="AI277" s="292"/>
      <c r="AJ277" s="292"/>
      <c r="AK277" s="292"/>
      <c r="AL277" s="292"/>
      <c r="AM277" s="292"/>
    </row>
    <row r="278" spans="1:39" x14ac:dyDescent="0.2">
      <c r="A278" s="298"/>
      <c r="B278" s="299" t="s">
        <v>321</v>
      </c>
      <c r="C278" s="298"/>
      <c r="D278" s="298" t="s">
        <v>334</v>
      </c>
      <c r="E278" s="298" t="s">
        <v>12</v>
      </c>
      <c r="F278" s="297" t="s">
        <v>1354</v>
      </c>
      <c r="G278" s="297" t="s">
        <v>1351</v>
      </c>
      <c r="H278" s="291">
        <f>'[11]Don gia'!R278</f>
        <v>444180</v>
      </c>
      <c r="I278" s="290">
        <f t="array" ref="I278">SUM(IF($K$7:$AB$7="Số lượng",K278:AA278,0))</f>
        <v>380</v>
      </c>
      <c r="J278" s="290">
        <f t="shared" si="40"/>
        <v>168788400</v>
      </c>
      <c r="K278" s="293">
        <f>[11]DT!H278</f>
        <v>1</v>
      </c>
      <c r="L278" s="293">
        <f t="shared" si="41"/>
        <v>444180</v>
      </c>
      <c r="M278" s="293">
        <f>[11]HH!H278</f>
        <v>156</v>
      </c>
      <c r="N278" s="293">
        <f t="shared" si="42"/>
        <v>69292080</v>
      </c>
      <c r="O278" s="293">
        <f>[11]VD!H278</f>
        <v>18</v>
      </c>
      <c r="P278" s="293">
        <f t="shared" si="43"/>
        <v>7995240</v>
      </c>
      <c r="Q278" s="293">
        <f>[11]QY!H278</f>
        <v>40</v>
      </c>
      <c r="R278" s="293">
        <f t="shared" si="44"/>
        <v>17767200</v>
      </c>
      <c r="S278" s="293">
        <f>[11]UB!H278</f>
        <v>75</v>
      </c>
      <c r="T278" s="293">
        <f t="shared" si="45"/>
        <v>33313500</v>
      </c>
      <c r="U278" s="293">
        <f>[11]CP!H278</f>
        <v>32</v>
      </c>
      <c r="V278" s="293">
        <f t="shared" si="46"/>
        <v>14213760</v>
      </c>
      <c r="W278" s="293">
        <f>[11]HL!H278</f>
        <v>21</v>
      </c>
      <c r="X278" s="293">
        <f t="shared" si="47"/>
        <v>9327780</v>
      </c>
      <c r="Y278" s="293">
        <f>[11]DH!H278</f>
        <v>5</v>
      </c>
      <c r="Z278" s="293">
        <f t="shared" si="48"/>
        <v>2220900</v>
      </c>
      <c r="AA278" s="293">
        <f>[11]MC!H278</f>
        <v>32</v>
      </c>
      <c r="AB278" s="293">
        <f t="shared" si="49"/>
        <v>14213760</v>
      </c>
      <c r="AC278" s="292"/>
      <c r="AD278" s="292"/>
      <c r="AE278" s="292"/>
      <c r="AF278" s="292"/>
      <c r="AG278" s="292"/>
      <c r="AH278" s="292"/>
      <c r="AI278" s="292"/>
      <c r="AJ278" s="292"/>
      <c r="AK278" s="292"/>
      <c r="AL278" s="292"/>
      <c r="AM278" s="292"/>
    </row>
    <row r="279" spans="1:39" hidden="1" x14ac:dyDescent="0.2">
      <c r="A279" s="295"/>
      <c r="B279" s="296" t="s">
        <v>1353</v>
      </c>
      <c r="C279" s="295" t="s">
        <v>334</v>
      </c>
      <c r="D279" s="295"/>
      <c r="E279" s="295" t="s">
        <v>12</v>
      </c>
      <c r="F279" s="294" t="s">
        <v>1352</v>
      </c>
      <c r="G279" s="294" t="s">
        <v>1351</v>
      </c>
      <c r="H279" s="291">
        <f>'[11]Don gia'!R279</f>
        <v>0</v>
      </c>
      <c r="I279" s="290">
        <f t="array" ref="I279">SUM(IF($K$7:$AB$7="Số lượng",K279:AA279,0))</f>
        <v>1075</v>
      </c>
      <c r="J279" s="290">
        <f t="shared" si="40"/>
        <v>0</v>
      </c>
      <c r="K279" s="293">
        <f>[11]DT!H279</f>
        <v>170</v>
      </c>
      <c r="L279" s="293">
        <f t="shared" si="41"/>
        <v>0</v>
      </c>
      <c r="M279" s="293">
        <f>[11]HH!H279</f>
        <v>134</v>
      </c>
      <c r="N279" s="293">
        <f t="shared" si="42"/>
        <v>0</v>
      </c>
      <c r="O279" s="293">
        <f>[11]VD!H279</f>
        <v>56</v>
      </c>
      <c r="P279" s="293">
        <f t="shared" si="43"/>
        <v>0</v>
      </c>
      <c r="Q279" s="293">
        <f>[11]QY!H279</f>
        <v>86</v>
      </c>
      <c r="R279" s="293">
        <f t="shared" si="44"/>
        <v>0</v>
      </c>
      <c r="S279" s="293">
        <f>[11]UB!H279</f>
        <v>112</v>
      </c>
      <c r="T279" s="293">
        <f t="shared" si="45"/>
        <v>0</v>
      </c>
      <c r="U279" s="293">
        <f>[11]CP!H279</f>
        <v>134</v>
      </c>
      <c r="V279" s="293">
        <f t="shared" si="46"/>
        <v>0</v>
      </c>
      <c r="W279" s="293">
        <f>[11]HL!H279</f>
        <v>283</v>
      </c>
      <c r="X279" s="293">
        <f t="shared" si="47"/>
        <v>0</v>
      </c>
      <c r="Y279" s="293">
        <f>[11]DH!H279</f>
        <v>22</v>
      </c>
      <c r="Z279" s="293">
        <f t="shared" si="48"/>
        <v>0</v>
      </c>
      <c r="AA279" s="293">
        <f>[11]MC!H279</f>
        <v>78</v>
      </c>
      <c r="AB279" s="293">
        <f t="shared" si="49"/>
        <v>0</v>
      </c>
      <c r="AC279" s="292"/>
      <c r="AD279" s="292"/>
      <c r="AE279" s="292"/>
      <c r="AF279" s="292"/>
      <c r="AG279" s="292"/>
      <c r="AH279" s="292"/>
      <c r="AI279" s="292"/>
      <c r="AJ279" s="292"/>
      <c r="AK279" s="292"/>
      <c r="AL279" s="292"/>
      <c r="AM279" s="292"/>
    </row>
    <row r="280" spans="1:39" s="214" customFormat="1" x14ac:dyDescent="0.2">
      <c r="A280" s="143"/>
      <c r="B280" s="122" t="s">
        <v>932</v>
      </c>
      <c r="C280" s="143"/>
      <c r="D280" s="143"/>
      <c r="E280" s="143"/>
      <c r="F280" s="122"/>
      <c r="G280" s="122"/>
      <c r="H280" s="291"/>
      <c r="I280" s="290"/>
      <c r="J280" s="290">
        <f>SUM(J9:J279)</f>
        <v>36104151315</v>
      </c>
      <c r="K280" s="289"/>
      <c r="L280" s="289">
        <f>SUM(L9:L279)</f>
        <v>3710744650</v>
      </c>
      <c r="M280" s="289"/>
      <c r="N280" s="289">
        <f>SUM(N9:N279)</f>
        <v>5779285462</v>
      </c>
      <c r="O280" s="289"/>
      <c r="P280" s="289">
        <f>SUM(P9:P279)</f>
        <v>1967468255</v>
      </c>
      <c r="Q280" s="289"/>
      <c r="R280" s="289">
        <f>SUM(R9:R279)</f>
        <v>4183592604</v>
      </c>
      <c r="S280" s="289"/>
      <c r="T280" s="289">
        <f>SUM(T9:T279)</f>
        <v>4144707147</v>
      </c>
      <c r="U280" s="289"/>
      <c r="V280" s="289">
        <f>SUM(V9:V279)</f>
        <v>3509737278</v>
      </c>
      <c r="W280" s="289"/>
      <c r="X280" s="289">
        <f>SUM(X9:X279)</f>
        <v>7516629983</v>
      </c>
      <c r="Y280" s="289"/>
      <c r="Z280" s="289">
        <f>SUM(Z9:Z279)</f>
        <v>1857154670</v>
      </c>
      <c r="AA280" s="289"/>
      <c r="AB280" s="289">
        <f>SUM(AB9:AB279)</f>
        <v>3434831266</v>
      </c>
      <c r="AC280" s="288"/>
      <c r="AD280" s="288"/>
      <c r="AE280" s="288"/>
      <c r="AF280" s="288"/>
      <c r="AG280" s="288"/>
      <c r="AH280" s="288"/>
      <c r="AI280" s="288"/>
      <c r="AJ280" s="288"/>
      <c r="AK280" s="288"/>
      <c r="AL280" s="288"/>
      <c r="AM280" s="288"/>
    </row>
  </sheetData>
  <autoFilter ref="A8:AN280" xr:uid="{00000000-0009-0000-0000-000004000000}"/>
  <mergeCells count="20">
    <mergeCell ref="F6:F7"/>
    <mergeCell ref="G6:G7"/>
    <mergeCell ref="S6:T6"/>
    <mergeCell ref="U6:V6"/>
    <mergeCell ref="A2:AB2"/>
    <mergeCell ref="A3:AB3"/>
    <mergeCell ref="A4:AB4"/>
    <mergeCell ref="I6:J6"/>
    <mergeCell ref="K6:L6"/>
    <mergeCell ref="M6:N6"/>
    <mergeCell ref="O6:P6"/>
    <mergeCell ref="Q6:R6"/>
    <mergeCell ref="A6:A7"/>
    <mergeCell ref="B6:B7"/>
    <mergeCell ref="W6:X6"/>
    <mergeCell ref="Y6:Z6"/>
    <mergeCell ref="AA6:AB6"/>
    <mergeCell ref="H6:H7"/>
    <mergeCell ref="C6:D6"/>
    <mergeCell ref="E6:E7"/>
  </mergeCells>
  <printOptions horizontalCentered="1"/>
  <pageMargins left="0.15748031496062992" right="0.15748031496062992" top="0.43307086614173229" bottom="0.31496062992125984" header="0" footer="0"/>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569"/>
  <sheetViews>
    <sheetView showZeros="0" topLeftCell="A477" workbookViewId="0">
      <pane xSplit="7" topLeftCell="H1" activePane="topRight" state="frozen"/>
      <selection activeCell="X8" sqref="X8:X314"/>
      <selection pane="topRight" activeCell="X8" sqref="X8:X314"/>
    </sheetView>
  </sheetViews>
  <sheetFormatPr defaultColWidth="11.25" defaultRowHeight="12.75" x14ac:dyDescent="0.2"/>
  <cols>
    <col min="1" max="1" width="3" style="121" customWidth="1"/>
    <col min="2" max="2" width="34.875" style="121" customWidth="1"/>
    <col min="3" max="3" width="3.375" style="121" bestFit="1" customWidth="1"/>
    <col min="4" max="4" width="3.125" style="121" bestFit="1" customWidth="1"/>
    <col min="5" max="5" width="9.125" style="121" bestFit="1" customWidth="1"/>
    <col min="6" max="6" width="9" style="121" bestFit="1" customWidth="1"/>
    <col min="7" max="7" width="18.625" style="121" bestFit="1" customWidth="1"/>
    <col min="8" max="8" width="8.875" style="319" bestFit="1" customWidth="1"/>
    <col min="9" max="9" width="5.625" style="214" bestFit="1" customWidth="1"/>
    <col min="10" max="10" width="12.5" style="214" bestFit="1" customWidth="1"/>
    <col min="11" max="11" width="5" style="121" bestFit="1" customWidth="1"/>
    <col min="12" max="12" width="11.625" style="121" bestFit="1" customWidth="1"/>
    <col min="13" max="13" width="5" style="121" bestFit="1" customWidth="1"/>
    <col min="14" max="14" width="11.625" style="121" bestFit="1" customWidth="1"/>
    <col min="15" max="15" width="5" style="121" bestFit="1" customWidth="1"/>
    <col min="16" max="16" width="10.75" style="121" bestFit="1" customWidth="1"/>
    <col min="17" max="17" width="5" style="121" bestFit="1" customWidth="1"/>
    <col min="18" max="18" width="11.625" style="121" bestFit="1" customWidth="1"/>
    <col min="19" max="19" width="5" style="121" bestFit="1" customWidth="1"/>
    <col min="20" max="20" width="11.625" style="121" bestFit="1" customWidth="1"/>
    <col min="21" max="21" width="5" style="121" bestFit="1" customWidth="1"/>
    <col min="22" max="22" width="11.625" style="121" bestFit="1" customWidth="1"/>
    <col min="23" max="23" width="5" style="121" bestFit="1" customWidth="1"/>
    <col min="24" max="24" width="11.625" style="121" bestFit="1" customWidth="1"/>
    <col min="25" max="25" width="5" style="121" bestFit="1" customWidth="1"/>
    <col min="26" max="26" width="11.625" style="121" bestFit="1" customWidth="1"/>
    <col min="27" max="27" width="5" style="121" bestFit="1" customWidth="1"/>
    <col min="28" max="28" width="11.625" style="121" bestFit="1" customWidth="1"/>
    <col min="29" max="16384" width="11.25" style="121"/>
  </cols>
  <sheetData>
    <row r="1" spans="1:28" ht="15.75" x14ac:dyDescent="0.25">
      <c r="AB1" s="320" t="s">
        <v>1538</v>
      </c>
    </row>
    <row r="2" spans="1:28" ht="15.75" customHeight="1" x14ac:dyDescent="0.2">
      <c r="A2" s="425" t="s">
        <v>1539</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row>
    <row r="3" spans="1:28" ht="15.75" x14ac:dyDescent="0.2">
      <c r="A3" s="426" t="s">
        <v>1540</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row>
    <row r="4" spans="1:28" ht="15.75" x14ac:dyDescent="0.2">
      <c r="A4" s="427"/>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row>
    <row r="5" spans="1:28" x14ac:dyDescent="0.2">
      <c r="A5" s="208"/>
      <c r="B5" s="321"/>
      <c r="C5" s="313"/>
      <c r="D5" s="313"/>
      <c r="E5" s="313"/>
      <c r="F5" s="313"/>
      <c r="G5" s="313"/>
      <c r="H5" s="322"/>
      <c r="I5" s="288"/>
      <c r="J5" s="288"/>
      <c r="K5" s="288"/>
      <c r="L5" s="288"/>
      <c r="M5" s="288"/>
      <c r="N5" s="288"/>
      <c r="O5" s="288"/>
      <c r="P5" s="288"/>
      <c r="Q5" s="288"/>
      <c r="R5" s="288"/>
      <c r="S5" s="288"/>
      <c r="T5" s="288"/>
      <c r="U5" s="288"/>
      <c r="V5" s="288"/>
      <c r="W5" s="288"/>
      <c r="X5" s="288"/>
      <c r="Y5" s="288"/>
      <c r="Z5" s="288"/>
      <c r="AA5" s="288"/>
      <c r="AB5" s="311" t="s">
        <v>1534</v>
      </c>
    </row>
    <row r="6" spans="1:28" x14ac:dyDescent="0.2">
      <c r="A6" s="414" t="s">
        <v>0</v>
      </c>
      <c r="B6" s="414" t="s">
        <v>327</v>
      </c>
      <c r="C6" s="414" t="s">
        <v>1533</v>
      </c>
      <c r="D6" s="438"/>
      <c r="E6" s="414" t="s">
        <v>1</v>
      </c>
      <c r="F6" s="414" t="s">
        <v>1532</v>
      </c>
      <c r="G6" s="414" t="s">
        <v>1541</v>
      </c>
      <c r="H6" s="400" t="s">
        <v>1242</v>
      </c>
      <c r="I6" s="428" t="s">
        <v>932</v>
      </c>
      <c r="J6" s="429"/>
      <c r="K6" s="428" t="s">
        <v>1530</v>
      </c>
      <c r="L6" s="429"/>
      <c r="M6" s="428" t="s">
        <v>1529</v>
      </c>
      <c r="N6" s="429"/>
      <c r="O6" s="428" t="s">
        <v>1528</v>
      </c>
      <c r="P6" s="429"/>
      <c r="Q6" s="428" t="s">
        <v>1527</v>
      </c>
      <c r="R6" s="429"/>
      <c r="S6" s="428" t="s">
        <v>1526</v>
      </c>
      <c r="T6" s="429"/>
      <c r="U6" s="428" t="s">
        <v>1525</v>
      </c>
      <c r="V6" s="429"/>
      <c r="W6" s="428" t="s">
        <v>1524</v>
      </c>
      <c r="X6" s="429"/>
      <c r="Y6" s="428" t="s">
        <v>1523</v>
      </c>
      <c r="Z6" s="439"/>
      <c r="AA6" s="433" t="s">
        <v>1522</v>
      </c>
      <c r="AB6" s="433"/>
    </row>
    <row r="7" spans="1:28" ht="25.5" x14ac:dyDescent="0.2">
      <c r="A7" s="438"/>
      <c r="B7" s="438"/>
      <c r="C7" s="122" t="s">
        <v>332</v>
      </c>
      <c r="D7" s="122" t="s">
        <v>333</v>
      </c>
      <c r="E7" s="438"/>
      <c r="F7" s="438"/>
      <c r="G7" s="438"/>
      <c r="H7" s="402"/>
      <c r="I7" s="310" t="s">
        <v>960</v>
      </c>
      <c r="J7" s="310" t="s">
        <v>946</v>
      </c>
      <c r="K7" s="310" t="s">
        <v>960</v>
      </c>
      <c r="L7" s="310" t="s">
        <v>946</v>
      </c>
      <c r="M7" s="310" t="s">
        <v>960</v>
      </c>
      <c r="N7" s="310" t="s">
        <v>946</v>
      </c>
      <c r="O7" s="310" t="s">
        <v>960</v>
      </c>
      <c r="P7" s="310" t="s">
        <v>946</v>
      </c>
      <c r="Q7" s="310" t="s">
        <v>960</v>
      </c>
      <c r="R7" s="310" t="s">
        <v>946</v>
      </c>
      <c r="S7" s="310" t="s">
        <v>960</v>
      </c>
      <c r="T7" s="310" t="s">
        <v>946</v>
      </c>
      <c r="U7" s="310" t="s">
        <v>960</v>
      </c>
      <c r="V7" s="310" t="s">
        <v>946</v>
      </c>
      <c r="W7" s="310" t="s">
        <v>960</v>
      </c>
      <c r="X7" s="310" t="s">
        <v>946</v>
      </c>
      <c r="Y7" s="310" t="s">
        <v>960</v>
      </c>
      <c r="Z7" s="323" t="s">
        <v>946</v>
      </c>
      <c r="AA7" s="310" t="s">
        <v>960</v>
      </c>
      <c r="AB7" s="310" t="s">
        <v>946</v>
      </c>
    </row>
    <row r="8" spans="1:28" x14ac:dyDescent="0.2">
      <c r="A8" s="324"/>
      <c r="B8" s="325" t="s">
        <v>2</v>
      </c>
      <c r="C8" s="326"/>
      <c r="D8" s="326"/>
      <c r="E8" s="326"/>
      <c r="F8" s="326"/>
      <c r="G8" s="327"/>
      <c r="H8" s="328"/>
      <c r="I8" s="329"/>
      <c r="J8" s="329"/>
      <c r="K8" s="328"/>
      <c r="L8" s="328"/>
      <c r="M8" s="328"/>
      <c r="N8" s="328"/>
      <c r="O8" s="328"/>
      <c r="P8" s="328"/>
      <c r="Q8" s="328"/>
      <c r="R8" s="328"/>
      <c r="S8" s="328"/>
      <c r="T8" s="328"/>
      <c r="U8" s="328"/>
      <c r="V8" s="328"/>
      <c r="W8" s="328"/>
      <c r="X8" s="328"/>
      <c r="Y8" s="328"/>
      <c r="Z8" s="330"/>
      <c r="AA8" s="293"/>
      <c r="AB8" s="305"/>
    </row>
    <row r="9" spans="1:28" x14ac:dyDescent="0.2">
      <c r="A9" s="298"/>
      <c r="B9" s="299" t="s">
        <v>3</v>
      </c>
      <c r="C9" s="297"/>
      <c r="D9" s="297" t="s">
        <v>334</v>
      </c>
      <c r="E9" s="297" t="s">
        <v>4</v>
      </c>
      <c r="F9" s="297" t="s">
        <v>1542</v>
      </c>
      <c r="G9" s="331"/>
      <c r="H9" s="293">
        <f>'[12]Don gia'!R8</f>
        <v>26854</v>
      </c>
      <c r="I9" s="289">
        <f t="array" ref="I9">SUM(IF($K$7:$AB$7="Số lượng",K9:AB9,0))</f>
        <v>592</v>
      </c>
      <c r="J9" s="289">
        <f>I9*H9</f>
        <v>15897568</v>
      </c>
      <c r="K9" s="293">
        <f>[12]DT!H9</f>
        <v>67</v>
      </c>
      <c r="L9" s="293">
        <f>K9*$H9</f>
        <v>1799218</v>
      </c>
      <c r="M9" s="293">
        <f>[12]HH!H9</f>
        <v>81</v>
      </c>
      <c r="N9" s="293">
        <f>M9*$H9</f>
        <v>2175174</v>
      </c>
      <c r="O9" s="293">
        <f>[12]VD!H9</f>
        <v>40</v>
      </c>
      <c r="P9" s="293">
        <f>O9*$H9</f>
        <v>1074160</v>
      </c>
      <c r="Q9" s="293">
        <f>[12]QY!H9</f>
        <v>49</v>
      </c>
      <c r="R9" s="293">
        <f>Q9*$H9</f>
        <v>1315846</v>
      </c>
      <c r="S9" s="293">
        <f>[12]UB!H9</f>
        <v>84</v>
      </c>
      <c r="T9" s="293">
        <f>S9*$H9</f>
        <v>2255736</v>
      </c>
      <c r="U9" s="293">
        <f>[12]CP!H9</f>
        <v>61</v>
      </c>
      <c r="V9" s="293">
        <f>U9*$H9</f>
        <v>1638094</v>
      </c>
      <c r="W9" s="293">
        <f>[12]HL!H9</f>
        <v>128</v>
      </c>
      <c r="X9" s="293">
        <f>W9*$H9</f>
        <v>3437312</v>
      </c>
      <c r="Y9" s="293">
        <f>[12]DH!H9</f>
        <v>31</v>
      </c>
      <c r="Z9" s="332">
        <f>Y9*$H9</f>
        <v>832474</v>
      </c>
      <c r="AA9" s="293">
        <f>[12]MC!H9</f>
        <v>51</v>
      </c>
      <c r="AB9" s="293">
        <f>AA9*$H9</f>
        <v>1369554</v>
      </c>
    </row>
    <row r="10" spans="1:28" x14ac:dyDescent="0.2">
      <c r="A10" s="298"/>
      <c r="B10" s="299" t="s">
        <v>5</v>
      </c>
      <c r="C10" s="297" t="s">
        <v>334</v>
      </c>
      <c r="D10" s="297" t="s">
        <v>334</v>
      </c>
      <c r="E10" s="297" t="s">
        <v>4</v>
      </c>
      <c r="F10" s="297" t="s">
        <v>1415</v>
      </c>
      <c r="G10" s="331"/>
      <c r="H10" s="293">
        <f>'[12]Don gia'!R9</f>
        <v>59246</v>
      </c>
      <c r="I10" s="289">
        <f t="array" ref="I10">SUM(IF($K$7:$AB$7="Số lượng",K10:AB10,0))</f>
        <v>245</v>
      </c>
      <c r="J10" s="289">
        <f t="shared" ref="J10:J73" si="0">I10*H10</f>
        <v>14515270</v>
      </c>
      <c r="K10" s="293">
        <f>[12]DT!H10</f>
        <v>34</v>
      </c>
      <c r="L10" s="293">
        <f t="shared" ref="L10:N73" si="1">K10*$H10</f>
        <v>2014364</v>
      </c>
      <c r="M10" s="293">
        <f>[12]HH!H10</f>
        <v>42</v>
      </c>
      <c r="N10" s="293">
        <f t="shared" si="1"/>
        <v>2488332</v>
      </c>
      <c r="O10" s="293">
        <f>[12]VD!H10</f>
        <v>21</v>
      </c>
      <c r="P10" s="293">
        <f t="shared" ref="P10:P73" si="2">O10*$H10</f>
        <v>1244166</v>
      </c>
      <c r="Q10" s="293">
        <f>[12]QY!H10</f>
        <v>28</v>
      </c>
      <c r="R10" s="293">
        <f t="shared" ref="R10:R73" si="3">Q10*$H10</f>
        <v>1658888</v>
      </c>
      <c r="S10" s="293">
        <f>[12]UB!H10</f>
        <v>10</v>
      </c>
      <c r="T10" s="293">
        <f t="shared" ref="T10:T73" si="4">S10*$H10</f>
        <v>592460</v>
      </c>
      <c r="U10" s="293">
        <f>[12]CP!H10</f>
        <v>19</v>
      </c>
      <c r="V10" s="293">
        <f t="shared" ref="V10:V73" si="5">U10*$H10</f>
        <v>1125674</v>
      </c>
      <c r="W10" s="293">
        <f>[12]HL!H10</f>
        <v>44</v>
      </c>
      <c r="X10" s="293">
        <f t="shared" ref="X10:X73" si="6">W10*$H10</f>
        <v>2606824</v>
      </c>
      <c r="Y10" s="293">
        <f>[12]DH!H10</f>
        <v>26</v>
      </c>
      <c r="Z10" s="293">
        <f t="shared" ref="Z10:Z73" si="7">Y10*$H10</f>
        <v>1540396</v>
      </c>
      <c r="AA10" s="328">
        <f>[12]MC!H10</f>
        <v>21</v>
      </c>
      <c r="AB10" s="328">
        <f t="shared" ref="AB10:AB73" si="8">AA10*$H10</f>
        <v>1244166</v>
      </c>
    </row>
    <row r="11" spans="1:28" x14ac:dyDescent="0.2">
      <c r="A11" s="298"/>
      <c r="B11" s="299" t="s">
        <v>6</v>
      </c>
      <c r="C11" s="297" t="s">
        <v>334</v>
      </c>
      <c r="D11" s="297"/>
      <c r="E11" s="297" t="s">
        <v>4</v>
      </c>
      <c r="F11" s="297" t="s">
        <v>1415</v>
      </c>
      <c r="G11" s="331"/>
      <c r="H11" s="293">
        <f>'[12]Don gia'!R10</f>
        <v>3912500</v>
      </c>
      <c r="I11" s="289">
        <f t="array" ref="I11">SUM(IF($K$7:$AB$7="Số lượng",K11:AB11,0))</f>
        <v>226</v>
      </c>
      <c r="J11" s="289">
        <f t="shared" si="0"/>
        <v>884225000</v>
      </c>
      <c r="K11" s="293">
        <f>[12]DT!H11</f>
        <v>24</v>
      </c>
      <c r="L11" s="293">
        <f t="shared" si="1"/>
        <v>93900000</v>
      </c>
      <c r="M11" s="293">
        <f>[12]HH!H11</f>
        <v>42</v>
      </c>
      <c r="N11" s="293">
        <f t="shared" si="1"/>
        <v>164325000</v>
      </c>
      <c r="O11" s="293">
        <f>[12]VD!H11</f>
        <v>21</v>
      </c>
      <c r="P11" s="293">
        <f t="shared" si="2"/>
        <v>82162500</v>
      </c>
      <c r="Q11" s="293">
        <f>[12]QY!H11</f>
        <v>25</v>
      </c>
      <c r="R11" s="293">
        <f t="shared" si="3"/>
        <v>97812500</v>
      </c>
      <c r="S11" s="293">
        <f>[12]UB!H11</f>
        <v>10</v>
      </c>
      <c r="T11" s="293">
        <f t="shared" si="4"/>
        <v>39125000</v>
      </c>
      <c r="U11" s="293">
        <f>[12]CP!H11</f>
        <v>19</v>
      </c>
      <c r="V11" s="293">
        <f t="shared" si="5"/>
        <v>74337500</v>
      </c>
      <c r="W11" s="293">
        <f>[12]HL!H11</f>
        <v>38</v>
      </c>
      <c r="X11" s="293">
        <f t="shared" si="6"/>
        <v>148675000</v>
      </c>
      <c r="Y11" s="293">
        <f>[12]DH!H11</f>
        <v>27</v>
      </c>
      <c r="Z11" s="293">
        <f t="shared" si="7"/>
        <v>105637500</v>
      </c>
      <c r="AA11" s="293">
        <f>[12]MC!H11</f>
        <v>20</v>
      </c>
      <c r="AB11" s="293">
        <f t="shared" si="8"/>
        <v>78250000</v>
      </c>
    </row>
    <row r="12" spans="1:28" x14ac:dyDescent="0.2">
      <c r="A12" s="298"/>
      <c r="B12" s="299" t="s">
        <v>7</v>
      </c>
      <c r="C12" s="297" t="s">
        <v>334</v>
      </c>
      <c r="D12" s="297" t="s">
        <v>334</v>
      </c>
      <c r="E12" s="297" t="s">
        <v>4</v>
      </c>
      <c r="F12" s="297" t="s">
        <v>1521</v>
      </c>
      <c r="G12" s="331"/>
      <c r="H12" s="293">
        <f>'[12]Don gia'!R11</f>
        <v>5461</v>
      </c>
      <c r="I12" s="289">
        <f t="array" ref="I12">SUM(IF($K$7:$AB$7="Số lượng",K12:AB12,0))</f>
        <v>7975</v>
      </c>
      <c r="J12" s="289">
        <f t="shared" si="0"/>
        <v>43551475</v>
      </c>
      <c r="K12" s="293">
        <f>[12]DT!H12</f>
        <v>1272</v>
      </c>
      <c r="L12" s="293">
        <f t="shared" si="1"/>
        <v>6946392</v>
      </c>
      <c r="M12" s="293">
        <f>[12]HH!H12</f>
        <v>600</v>
      </c>
      <c r="N12" s="293">
        <f t="shared" si="1"/>
        <v>3276600</v>
      </c>
      <c r="O12" s="293">
        <f>[12]VD!H12</f>
        <v>460</v>
      </c>
      <c r="P12" s="293">
        <f t="shared" si="2"/>
        <v>2512060</v>
      </c>
      <c r="Q12" s="293">
        <f>[12]QY!H12</f>
        <v>425</v>
      </c>
      <c r="R12" s="293">
        <f t="shared" si="3"/>
        <v>2320925</v>
      </c>
      <c r="S12" s="293">
        <f>[12]UB!H12</f>
        <v>1000</v>
      </c>
      <c r="T12" s="293">
        <f t="shared" si="4"/>
        <v>5461000</v>
      </c>
      <c r="U12" s="293">
        <f>[12]CP!H12</f>
        <v>1295</v>
      </c>
      <c r="V12" s="293">
        <f t="shared" si="5"/>
        <v>7071995</v>
      </c>
      <c r="W12" s="293">
        <f>[12]HL!H12</f>
        <v>2220</v>
      </c>
      <c r="X12" s="293">
        <f t="shared" si="6"/>
        <v>12123420</v>
      </c>
      <c r="Y12" s="293">
        <f>[12]DH!H12</f>
        <v>23</v>
      </c>
      <c r="Z12" s="293">
        <f t="shared" si="7"/>
        <v>125603</v>
      </c>
      <c r="AA12" s="293">
        <f>[12]MC!H12</f>
        <v>680</v>
      </c>
      <c r="AB12" s="293">
        <f t="shared" si="8"/>
        <v>3713480</v>
      </c>
    </row>
    <row r="13" spans="1:28" x14ac:dyDescent="0.2">
      <c r="A13" s="298"/>
      <c r="B13" s="299" t="s">
        <v>8</v>
      </c>
      <c r="C13" s="297" t="s">
        <v>334</v>
      </c>
      <c r="D13" s="297"/>
      <c r="E13" s="297" t="s">
        <v>4</v>
      </c>
      <c r="F13" s="297" t="s">
        <v>1405</v>
      </c>
      <c r="G13" s="331"/>
      <c r="H13" s="293">
        <f>'[12]Don gia'!R12</f>
        <v>73693</v>
      </c>
      <c r="I13" s="289">
        <f t="array" ref="I13">SUM(IF($K$7:$AB$7="Số lượng",K13:AB13,0))</f>
        <v>1574</v>
      </c>
      <c r="J13" s="289">
        <f t="shared" si="0"/>
        <v>115992782</v>
      </c>
      <c r="K13" s="293">
        <f>[12]DT!H13</f>
        <v>250</v>
      </c>
      <c r="L13" s="293">
        <f t="shared" si="1"/>
        <v>18423250</v>
      </c>
      <c r="M13" s="293">
        <f>[12]HH!H13</f>
        <v>270</v>
      </c>
      <c r="N13" s="293">
        <f t="shared" si="1"/>
        <v>19897110</v>
      </c>
      <c r="O13" s="293">
        <f>[12]VD!H13</f>
        <v>170</v>
      </c>
      <c r="P13" s="293">
        <f t="shared" si="2"/>
        <v>12527810</v>
      </c>
      <c r="Q13" s="293">
        <f>[12]QY!H13</f>
        <v>60</v>
      </c>
      <c r="R13" s="293">
        <f t="shared" si="3"/>
        <v>4421580</v>
      </c>
      <c r="S13" s="293">
        <f>[12]UB!H13</f>
        <v>220</v>
      </c>
      <c r="T13" s="293">
        <f t="shared" si="4"/>
        <v>16212460</v>
      </c>
      <c r="U13" s="293">
        <f>[12]CP!H13</f>
        <v>150</v>
      </c>
      <c r="V13" s="293">
        <f t="shared" si="5"/>
        <v>11053950</v>
      </c>
      <c r="W13" s="293">
        <f>[12]HL!H13</f>
        <v>280</v>
      </c>
      <c r="X13" s="293">
        <f t="shared" si="6"/>
        <v>20634040</v>
      </c>
      <c r="Y13" s="293">
        <f>[12]DH!H13</f>
        <v>24</v>
      </c>
      <c r="Z13" s="293">
        <f t="shared" si="7"/>
        <v>1768632</v>
      </c>
      <c r="AA13" s="293">
        <f>[12]MC!H13</f>
        <v>150</v>
      </c>
      <c r="AB13" s="293">
        <f t="shared" si="8"/>
        <v>11053950</v>
      </c>
    </row>
    <row r="14" spans="1:28" x14ac:dyDescent="0.2">
      <c r="A14" s="298"/>
      <c r="B14" s="299" t="s">
        <v>9</v>
      </c>
      <c r="C14" s="297" t="s">
        <v>334</v>
      </c>
      <c r="D14" s="297"/>
      <c r="E14" s="297" t="s">
        <v>4</v>
      </c>
      <c r="F14" s="297" t="s">
        <v>1415</v>
      </c>
      <c r="G14" s="331"/>
      <c r="H14" s="293">
        <f>'[12]Don gia'!R13</f>
        <v>861188</v>
      </c>
      <c r="I14" s="289">
        <f t="array" ref="I14">SUM(IF($K$7:$AB$7="Số lượng",K14:AB14,0))</f>
        <v>230</v>
      </c>
      <c r="J14" s="289">
        <f t="shared" si="0"/>
        <v>198073240</v>
      </c>
      <c r="K14" s="293">
        <f>[12]DT!H14</f>
        <v>39</v>
      </c>
      <c r="L14" s="293">
        <f t="shared" si="1"/>
        <v>33586332</v>
      </c>
      <c r="M14" s="293">
        <f>[12]HH!H14</f>
        <v>36</v>
      </c>
      <c r="N14" s="293">
        <f t="shared" si="1"/>
        <v>31002768</v>
      </c>
      <c r="O14" s="293">
        <f>[12]VD!H14</f>
        <v>20</v>
      </c>
      <c r="P14" s="293">
        <f t="shared" si="2"/>
        <v>17223760</v>
      </c>
      <c r="Q14" s="293">
        <f>[12]QY!H14</f>
        <v>7</v>
      </c>
      <c r="R14" s="293">
        <f t="shared" si="3"/>
        <v>6028316</v>
      </c>
      <c r="S14" s="293">
        <f>[12]UB!H14</f>
        <v>33</v>
      </c>
      <c r="T14" s="293">
        <f t="shared" si="4"/>
        <v>28419204</v>
      </c>
      <c r="U14" s="293">
        <f>[12]CP!H14</f>
        <v>16</v>
      </c>
      <c r="V14" s="293">
        <f t="shared" si="5"/>
        <v>13779008</v>
      </c>
      <c r="W14" s="293">
        <f>[12]HL!H14</f>
        <v>39</v>
      </c>
      <c r="X14" s="293">
        <f t="shared" si="6"/>
        <v>33586332</v>
      </c>
      <c r="Y14" s="293">
        <f>[12]DH!H14</f>
        <v>23</v>
      </c>
      <c r="Z14" s="293">
        <f t="shared" si="7"/>
        <v>19807324</v>
      </c>
      <c r="AA14" s="293">
        <f>[12]MC!H14</f>
        <v>17</v>
      </c>
      <c r="AB14" s="293">
        <f t="shared" si="8"/>
        <v>14640196</v>
      </c>
    </row>
    <row r="15" spans="1:28" hidden="1" x14ac:dyDescent="0.2">
      <c r="A15" s="298"/>
      <c r="B15" s="299" t="s">
        <v>1520</v>
      </c>
      <c r="C15" s="297" t="s">
        <v>334</v>
      </c>
      <c r="D15" s="297"/>
      <c r="E15" s="297" t="s">
        <v>4</v>
      </c>
      <c r="F15" s="297" t="s">
        <v>1518</v>
      </c>
      <c r="G15" s="331"/>
      <c r="H15" s="293">
        <f>'[12]Don gia'!R14</f>
        <v>0</v>
      </c>
      <c r="I15" s="289">
        <f t="array" ref="I15">SUM(IF($K$7:$AB$7="Số lượng",K15:AB15,0))</f>
        <v>107</v>
      </c>
      <c r="J15" s="289">
        <f t="shared" si="0"/>
        <v>0</v>
      </c>
      <c r="K15" s="293">
        <f>[12]DT!H15</f>
        <v>16</v>
      </c>
      <c r="L15" s="293">
        <f t="shared" si="1"/>
        <v>0</v>
      </c>
      <c r="M15" s="293">
        <f>[12]HH!H15</f>
        <v>9</v>
      </c>
      <c r="N15" s="293">
        <f t="shared" si="1"/>
        <v>0</v>
      </c>
      <c r="O15" s="293">
        <f>[12]VD!H15</f>
        <v>9</v>
      </c>
      <c r="P15" s="293">
        <f t="shared" si="2"/>
        <v>0</v>
      </c>
      <c r="Q15" s="293">
        <f>[12]QY!H15</f>
        <v>13</v>
      </c>
      <c r="R15" s="293">
        <f t="shared" si="3"/>
        <v>0</v>
      </c>
      <c r="S15" s="293">
        <f>[12]UB!H15</f>
        <v>0</v>
      </c>
      <c r="T15" s="293">
        <f t="shared" si="4"/>
        <v>0</v>
      </c>
      <c r="U15" s="293">
        <f>[12]CP!H15</f>
        <v>14</v>
      </c>
      <c r="V15" s="293">
        <f t="shared" si="5"/>
        <v>0</v>
      </c>
      <c r="W15" s="293">
        <f>[12]HL!H15</f>
        <v>22</v>
      </c>
      <c r="X15" s="293">
        <f t="shared" si="6"/>
        <v>0</v>
      </c>
      <c r="Y15" s="293">
        <f>[12]DH!H15</f>
        <v>15</v>
      </c>
      <c r="Z15" s="293">
        <f t="shared" si="7"/>
        <v>0</v>
      </c>
      <c r="AA15" s="293">
        <f>[12]MC!H15</f>
        <v>9</v>
      </c>
      <c r="AB15" s="293">
        <f t="shared" si="8"/>
        <v>0</v>
      </c>
    </row>
    <row r="16" spans="1:28" x14ac:dyDescent="0.2">
      <c r="A16" s="298"/>
      <c r="B16" s="299" t="s">
        <v>10</v>
      </c>
      <c r="C16" s="297" t="s">
        <v>334</v>
      </c>
      <c r="D16" s="297"/>
      <c r="E16" s="297" t="s">
        <v>4</v>
      </c>
      <c r="F16" s="297" t="s">
        <v>1518</v>
      </c>
      <c r="G16" s="331"/>
      <c r="H16" s="293">
        <f>'[12]Don gia'!R15</f>
        <v>1101100</v>
      </c>
      <c r="I16" s="289">
        <f t="array" ref="I16">SUM(IF($K$7:$AB$7="Số lượng",K16:AB16,0))</f>
        <v>156</v>
      </c>
      <c r="J16" s="289">
        <f t="shared" si="0"/>
        <v>171771600</v>
      </c>
      <c r="K16" s="293">
        <f>[12]DT!H16</f>
        <v>21</v>
      </c>
      <c r="L16" s="293">
        <f t="shared" si="1"/>
        <v>23123100</v>
      </c>
      <c r="M16" s="293">
        <f>[12]HH!H16</f>
        <v>14</v>
      </c>
      <c r="N16" s="293">
        <f t="shared" si="1"/>
        <v>15415400</v>
      </c>
      <c r="O16" s="293">
        <f>[12]VD!H16</f>
        <v>11</v>
      </c>
      <c r="P16" s="293">
        <f t="shared" si="2"/>
        <v>12112100</v>
      </c>
      <c r="Q16" s="293">
        <f>[12]QY!H16</f>
        <v>16</v>
      </c>
      <c r="R16" s="293">
        <f t="shared" si="3"/>
        <v>17617600</v>
      </c>
      <c r="S16" s="293">
        <f>[12]UB!H16</f>
        <v>19</v>
      </c>
      <c r="T16" s="293">
        <f t="shared" si="4"/>
        <v>20920900</v>
      </c>
      <c r="U16" s="293">
        <f>[12]CP!H16</f>
        <v>11</v>
      </c>
      <c r="V16" s="293">
        <f t="shared" si="5"/>
        <v>12112100</v>
      </c>
      <c r="W16" s="293">
        <f>[12]HL!H16</f>
        <v>28</v>
      </c>
      <c r="X16" s="293">
        <f t="shared" si="6"/>
        <v>30830800</v>
      </c>
      <c r="Y16" s="293">
        <f>[12]DH!H16</f>
        <v>21</v>
      </c>
      <c r="Z16" s="293">
        <f t="shared" si="7"/>
        <v>23123100</v>
      </c>
      <c r="AA16" s="293">
        <f>[12]MC!H16</f>
        <v>15</v>
      </c>
      <c r="AB16" s="293">
        <f t="shared" si="8"/>
        <v>16516500</v>
      </c>
    </row>
    <row r="17" spans="1:28" x14ac:dyDescent="0.2">
      <c r="A17" s="298"/>
      <c r="B17" s="299" t="s">
        <v>11</v>
      </c>
      <c r="C17" s="297" t="s">
        <v>334</v>
      </c>
      <c r="D17" s="297"/>
      <c r="E17" s="297" t="s">
        <v>12</v>
      </c>
      <c r="F17" s="297" t="s">
        <v>1518</v>
      </c>
      <c r="G17" s="331"/>
      <c r="H17" s="293">
        <f>'[12]Don gia'!R16</f>
        <v>11696000</v>
      </c>
      <c r="I17" s="289">
        <f t="array" ref="I17">SUM(IF($K$7:$AB$7="Số lượng",K17:AB17,0))</f>
        <v>130</v>
      </c>
      <c r="J17" s="289">
        <f t="shared" si="0"/>
        <v>1520480000</v>
      </c>
      <c r="K17" s="293">
        <f>[12]DT!H17</f>
        <v>16</v>
      </c>
      <c r="L17" s="293">
        <f t="shared" si="1"/>
        <v>187136000</v>
      </c>
      <c r="M17" s="293">
        <f>[12]HH!H17</f>
        <v>14</v>
      </c>
      <c r="N17" s="293">
        <f t="shared" si="1"/>
        <v>163744000</v>
      </c>
      <c r="O17" s="293">
        <f>[12]VD!H17</f>
        <v>11</v>
      </c>
      <c r="P17" s="293">
        <f t="shared" si="2"/>
        <v>128656000</v>
      </c>
      <c r="Q17" s="293">
        <f>[12]QY!H17</f>
        <v>14</v>
      </c>
      <c r="R17" s="293">
        <f t="shared" si="3"/>
        <v>163744000</v>
      </c>
      <c r="S17" s="293">
        <f>[12]UB!H17</f>
        <v>16</v>
      </c>
      <c r="T17" s="293">
        <f t="shared" si="4"/>
        <v>187136000</v>
      </c>
      <c r="U17" s="293">
        <f>[12]CP!H17</f>
        <v>12</v>
      </c>
      <c r="V17" s="293">
        <f t="shared" si="5"/>
        <v>140352000</v>
      </c>
      <c r="W17" s="293">
        <f>[12]HL!H17</f>
        <v>24</v>
      </c>
      <c r="X17" s="293">
        <f t="shared" si="6"/>
        <v>280704000</v>
      </c>
      <c r="Y17" s="293">
        <f>[12]DH!H17</f>
        <v>13</v>
      </c>
      <c r="Z17" s="293">
        <f t="shared" si="7"/>
        <v>152048000</v>
      </c>
      <c r="AA17" s="293">
        <f>[12]MC!H17</f>
        <v>10</v>
      </c>
      <c r="AB17" s="293">
        <f t="shared" si="8"/>
        <v>116960000</v>
      </c>
    </row>
    <row r="18" spans="1:28" x14ac:dyDescent="0.2">
      <c r="A18" s="298"/>
      <c r="B18" s="299" t="s">
        <v>13</v>
      </c>
      <c r="C18" s="297" t="s">
        <v>334</v>
      </c>
      <c r="D18" s="297"/>
      <c r="E18" s="297" t="s">
        <v>12</v>
      </c>
      <c r="F18" s="297" t="s">
        <v>1518</v>
      </c>
      <c r="G18" s="331"/>
      <c r="H18" s="293">
        <f>'[12]Don gia'!R17</f>
        <v>12564675</v>
      </c>
      <c r="I18" s="289">
        <f t="array" ref="I18">SUM(IF($K$7:$AB$7="Số lượng",K18:AB18,0))</f>
        <v>133</v>
      </c>
      <c r="J18" s="289">
        <f t="shared" si="0"/>
        <v>1671101775</v>
      </c>
      <c r="K18" s="293">
        <f>[12]DT!H18</f>
        <v>15</v>
      </c>
      <c r="L18" s="293">
        <f t="shared" si="1"/>
        <v>188470125</v>
      </c>
      <c r="M18" s="293">
        <f>[12]HH!H18</f>
        <v>13</v>
      </c>
      <c r="N18" s="293">
        <f t="shared" si="1"/>
        <v>163340775</v>
      </c>
      <c r="O18" s="293">
        <f>[12]VD!H18</f>
        <v>12</v>
      </c>
      <c r="P18" s="293">
        <f t="shared" si="2"/>
        <v>150776100</v>
      </c>
      <c r="Q18" s="293">
        <f>[12]QY!H18</f>
        <v>14</v>
      </c>
      <c r="R18" s="293">
        <f t="shared" si="3"/>
        <v>175905450</v>
      </c>
      <c r="S18" s="293">
        <f>[12]UB!H18</f>
        <v>19</v>
      </c>
      <c r="T18" s="293">
        <f t="shared" si="4"/>
        <v>238728825</v>
      </c>
      <c r="U18" s="293">
        <f>[12]CP!H18</f>
        <v>14</v>
      </c>
      <c r="V18" s="293">
        <f t="shared" si="5"/>
        <v>175905450</v>
      </c>
      <c r="W18" s="293">
        <f>[12]HL!H18</f>
        <v>24</v>
      </c>
      <c r="X18" s="293">
        <f t="shared" si="6"/>
        <v>301552200</v>
      </c>
      <c r="Y18" s="293">
        <f>[12]DH!H18</f>
        <v>11</v>
      </c>
      <c r="Z18" s="293">
        <f t="shared" si="7"/>
        <v>138211425</v>
      </c>
      <c r="AA18" s="293">
        <f>[12]MC!H18</f>
        <v>11</v>
      </c>
      <c r="AB18" s="293">
        <f t="shared" si="8"/>
        <v>138211425</v>
      </c>
    </row>
    <row r="19" spans="1:28" x14ac:dyDescent="0.2">
      <c r="A19" s="298"/>
      <c r="B19" s="299" t="s">
        <v>14</v>
      </c>
      <c r="C19" s="297" t="s">
        <v>334</v>
      </c>
      <c r="D19" s="297"/>
      <c r="E19" s="297" t="s">
        <v>12</v>
      </c>
      <c r="F19" s="297" t="s">
        <v>1518</v>
      </c>
      <c r="G19" s="331"/>
      <c r="H19" s="293">
        <f>'[12]Don gia'!R18</f>
        <v>18933200</v>
      </c>
      <c r="I19" s="289">
        <f t="array" ref="I19">SUM(IF($K$7:$AB$7="Số lượng",K19:AB19,0))</f>
        <v>118</v>
      </c>
      <c r="J19" s="289">
        <f t="shared" si="0"/>
        <v>2234117600</v>
      </c>
      <c r="K19" s="293">
        <f>[12]DT!H19</f>
        <v>12</v>
      </c>
      <c r="L19" s="293">
        <f t="shared" si="1"/>
        <v>227198400</v>
      </c>
      <c r="M19" s="293">
        <f>[12]HH!H19</f>
        <v>14</v>
      </c>
      <c r="N19" s="293">
        <f t="shared" si="1"/>
        <v>265064800</v>
      </c>
      <c r="O19" s="293">
        <f>[12]VD!H19</f>
        <v>11</v>
      </c>
      <c r="P19" s="293">
        <f t="shared" si="2"/>
        <v>208265200</v>
      </c>
      <c r="Q19" s="293">
        <f>[12]QY!H19</f>
        <v>14</v>
      </c>
      <c r="R19" s="293">
        <f t="shared" si="3"/>
        <v>265064800</v>
      </c>
      <c r="S19" s="293">
        <f>[12]UB!H19</f>
        <v>16</v>
      </c>
      <c r="T19" s="293">
        <f t="shared" si="4"/>
        <v>302931200</v>
      </c>
      <c r="U19" s="293">
        <f>[12]CP!H19</f>
        <v>8</v>
      </c>
      <c r="V19" s="293">
        <f t="shared" si="5"/>
        <v>151465600</v>
      </c>
      <c r="W19" s="293">
        <f>[12]HL!H19</f>
        <v>23</v>
      </c>
      <c r="X19" s="293">
        <f t="shared" si="6"/>
        <v>435463600</v>
      </c>
      <c r="Y19" s="293">
        <f>[12]DH!H19</f>
        <v>9</v>
      </c>
      <c r="Z19" s="293">
        <f t="shared" si="7"/>
        <v>170398800</v>
      </c>
      <c r="AA19" s="293">
        <f>[12]MC!H19</f>
        <v>11</v>
      </c>
      <c r="AB19" s="293">
        <f t="shared" si="8"/>
        <v>208265200</v>
      </c>
    </row>
    <row r="20" spans="1:28" hidden="1" x14ac:dyDescent="0.2">
      <c r="A20" s="298"/>
      <c r="B20" s="299" t="s">
        <v>1519</v>
      </c>
      <c r="C20" s="297" t="s">
        <v>334</v>
      </c>
      <c r="D20" s="297"/>
      <c r="E20" s="297" t="s">
        <v>4</v>
      </c>
      <c r="F20" s="297" t="s">
        <v>1518</v>
      </c>
      <c r="G20" s="331"/>
      <c r="H20" s="293">
        <f>'[12]Don gia'!R19</f>
        <v>0</v>
      </c>
      <c r="I20" s="289">
        <f t="array" ref="I20">SUM(IF($K$7:$AB$7="Số lượng",K20:AB20,0))</f>
        <v>75</v>
      </c>
      <c r="J20" s="289">
        <f t="shared" si="0"/>
        <v>0</v>
      </c>
      <c r="K20" s="293">
        <f>[12]DT!H20</f>
        <v>9</v>
      </c>
      <c r="L20" s="293">
        <f t="shared" si="1"/>
        <v>0</v>
      </c>
      <c r="M20" s="293">
        <f>[12]HH!H20</f>
        <v>6</v>
      </c>
      <c r="N20" s="293">
        <f t="shared" si="1"/>
        <v>0</v>
      </c>
      <c r="O20" s="293">
        <f>[12]VD!H20</f>
        <v>12</v>
      </c>
      <c r="P20" s="293">
        <f t="shared" si="2"/>
        <v>0</v>
      </c>
      <c r="Q20" s="293">
        <f>[12]QY!H20</f>
        <v>7</v>
      </c>
      <c r="R20" s="293">
        <f t="shared" si="3"/>
        <v>0</v>
      </c>
      <c r="S20" s="293">
        <f>[12]UB!H20</f>
        <v>0</v>
      </c>
      <c r="T20" s="293">
        <f t="shared" si="4"/>
        <v>0</v>
      </c>
      <c r="U20" s="293">
        <f>[12]CP!H20</f>
        <v>8</v>
      </c>
      <c r="V20" s="293">
        <f t="shared" si="5"/>
        <v>0</v>
      </c>
      <c r="W20" s="293">
        <f>[12]HL!H20</f>
        <v>18</v>
      </c>
      <c r="X20" s="293">
        <f t="shared" si="6"/>
        <v>0</v>
      </c>
      <c r="Y20" s="293">
        <f>[12]DH!H20</f>
        <v>10</v>
      </c>
      <c r="Z20" s="293">
        <f t="shared" si="7"/>
        <v>0</v>
      </c>
      <c r="AA20" s="293">
        <f>[12]MC!H20</f>
        <v>5</v>
      </c>
      <c r="AB20" s="293">
        <f t="shared" si="8"/>
        <v>0</v>
      </c>
    </row>
    <row r="21" spans="1:28" x14ac:dyDescent="0.2">
      <c r="A21" s="298"/>
      <c r="B21" s="299" t="s">
        <v>15</v>
      </c>
      <c r="C21" s="297" t="s">
        <v>334</v>
      </c>
      <c r="D21" s="297" t="s">
        <v>334</v>
      </c>
      <c r="E21" s="297" t="s">
        <v>4</v>
      </c>
      <c r="F21" s="297" t="s">
        <v>1518</v>
      </c>
      <c r="G21" s="331"/>
      <c r="H21" s="293">
        <f>'[12]Don gia'!R20</f>
        <v>12648000</v>
      </c>
      <c r="I21" s="289">
        <f t="array" ref="I21">SUM(IF($K$7:$AB$7="Số lượng",K21:AB21,0))</f>
        <v>96</v>
      </c>
      <c r="J21" s="289">
        <f t="shared" si="0"/>
        <v>1214208000</v>
      </c>
      <c r="K21" s="293">
        <f>[12]DT!H21</f>
        <v>11</v>
      </c>
      <c r="L21" s="293">
        <f t="shared" si="1"/>
        <v>139128000</v>
      </c>
      <c r="M21" s="293">
        <f>[12]HH!H21</f>
        <v>14</v>
      </c>
      <c r="N21" s="293">
        <f t="shared" si="1"/>
        <v>177072000</v>
      </c>
      <c r="O21" s="293">
        <f>[12]VD!H21</f>
        <v>12</v>
      </c>
      <c r="P21" s="293">
        <f t="shared" si="2"/>
        <v>151776000</v>
      </c>
      <c r="Q21" s="293">
        <f>[12]QY!H21</f>
        <v>12</v>
      </c>
      <c r="R21" s="293">
        <f t="shared" si="3"/>
        <v>151776000</v>
      </c>
      <c r="S21" s="293">
        <f>[12]UB!H21</f>
        <v>0</v>
      </c>
      <c r="T21" s="293">
        <f t="shared" si="4"/>
        <v>0</v>
      </c>
      <c r="U21" s="293">
        <f>[12]CP!H21</f>
        <v>9</v>
      </c>
      <c r="V21" s="293">
        <f t="shared" si="5"/>
        <v>113832000</v>
      </c>
      <c r="W21" s="293">
        <f>[12]HL!H21</f>
        <v>20</v>
      </c>
      <c r="X21" s="293">
        <f t="shared" si="6"/>
        <v>252960000</v>
      </c>
      <c r="Y21" s="293">
        <f>[12]DH!H21</f>
        <v>9</v>
      </c>
      <c r="Z21" s="293">
        <f t="shared" si="7"/>
        <v>113832000</v>
      </c>
      <c r="AA21" s="293">
        <f>[12]MC!H21</f>
        <v>9</v>
      </c>
      <c r="AB21" s="293">
        <f t="shared" si="8"/>
        <v>113832000</v>
      </c>
    </row>
    <row r="22" spans="1:28" x14ac:dyDescent="0.2">
      <c r="A22" s="298"/>
      <c r="B22" s="299" t="s">
        <v>16</v>
      </c>
      <c r="C22" s="297" t="s">
        <v>334</v>
      </c>
      <c r="D22" s="297"/>
      <c r="E22" s="297" t="s">
        <v>4</v>
      </c>
      <c r="F22" s="297" t="s">
        <v>1516</v>
      </c>
      <c r="G22" s="331"/>
      <c r="H22" s="293">
        <f>'[12]Don gia'!R21</f>
        <v>4489350</v>
      </c>
      <c r="I22" s="289">
        <f t="array" ref="I22">SUM(IF($K$7:$AB$7="Số lượng",K22:AB22,0))</f>
        <v>86</v>
      </c>
      <c r="J22" s="289">
        <f t="shared" si="0"/>
        <v>386084100</v>
      </c>
      <c r="K22" s="293">
        <f>[12]DT!H22</f>
        <v>10</v>
      </c>
      <c r="L22" s="293">
        <f t="shared" si="1"/>
        <v>44893500</v>
      </c>
      <c r="M22" s="293">
        <f>[12]HH!H22</f>
        <v>14</v>
      </c>
      <c r="N22" s="293">
        <f t="shared" si="1"/>
        <v>62850900</v>
      </c>
      <c r="O22" s="293">
        <f>[12]VD!H22</f>
        <v>8</v>
      </c>
      <c r="P22" s="293">
        <f t="shared" si="2"/>
        <v>35914800</v>
      </c>
      <c r="Q22" s="293">
        <f>[12]QY!H22</f>
        <v>11</v>
      </c>
      <c r="R22" s="293">
        <f t="shared" si="3"/>
        <v>49382850</v>
      </c>
      <c r="S22" s="293">
        <f>[12]UB!H22</f>
        <v>0</v>
      </c>
      <c r="T22" s="293">
        <f t="shared" si="4"/>
        <v>0</v>
      </c>
      <c r="U22" s="293">
        <f>[12]CP!H22</f>
        <v>12</v>
      </c>
      <c r="V22" s="293">
        <f t="shared" si="5"/>
        <v>53872200</v>
      </c>
      <c r="W22" s="293">
        <f>[12]HL!H22</f>
        <v>16</v>
      </c>
      <c r="X22" s="293">
        <f t="shared" si="6"/>
        <v>71829600</v>
      </c>
      <c r="Y22" s="293">
        <f>[12]DH!H22</f>
        <v>8</v>
      </c>
      <c r="Z22" s="293">
        <f t="shared" si="7"/>
        <v>35914800</v>
      </c>
      <c r="AA22" s="293">
        <f>[12]MC!H22</f>
        <v>7</v>
      </c>
      <c r="AB22" s="293">
        <f t="shared" si="8"/>
        <v>31425450</v>
      </c>
    </row>
    <row r="23" spans="1:28" hidden="1" x14ac:dyDescent="0.2">
      <c r="A23" s="298"/>
      <c r="B23" s="299" t="s">
        <v>1543</v>
      </c>
      <c r="C23" s="297" t="s">
        <v>334</v>
      </c>
      <c r="D23" s="297" t="s">
        <v>334</v>
      </c>
      <c r="E23" s="297" t="s">
        <v>4</v>
      </c>
      <c r="F23" s="297" t="s">
        <v>1516</v>
      </c>
      <c r="G23" s="331"/>
      <c r="H23" s="293">
        <f>'[12]Don gia'!R22</f>
        <v>0</v>
      </c>
      <c r="I23" s="289">
        <f t="array" ref="I23">SUM(IF($K$7:$AB$7="Số lượng",K23:AB23,0))</f>
        <v>101</v>
      </c>
      <c r="J23" s="289">
        <f t="shared" si="0"/>
        <v>0</v>
      </c>
      <c r="K23" s="293">
        <f>[12]DT!H23</f>
        <v>20</v>
      </c>
      <c r="L23" s="293">
        <f t="shared" si="1"/>
        <v>0</v>
      </c>
      <c r="M23" s="293">
        <f>[12]HH!H23</f>
        <v>15</v>
      </c>
      <c r="N23" s="293">
        <f t="shared" si="1"/>
        <v>0</v>
      </c>
      <c r="O23" s="293">
        <f>[12]VD!H23</f>
        <v>9</v>
      </c>
      <c r="P23" s="293">
        <f t="shared" si="2"/>
        <v>0</v>
      </c>
      <c r="Q23" s="293">
        <f>[12]QY!H23</f>
        <v>11</v>
      </c>
      <c r="R23" s="293">
        <f t="shared" si="3"/>
        <v>0</v>
      </c>
      <c r="S23" s="293">
        <f>[12]UB!H23</f>
        <v>0</v>
      </c>
      <c r="T23" s="293">
        <f t="shared" si="4"/>
        <v>0</v>
      </c>
      <c r="U23" s="293">
        <f>[12]CP!H23</f>
        <v>11</v>
      </c>
      <c r="V23" s="293">
        <f t="shared" si="5"/>
        <v>0</v>
      </c>
      <c r="W23" s="293">
        <f>[12]HL!H23</f>
        <v>18</v>
      </c>
      <c r="X23" s="293">
        <f t="shared" si="6"/>
        <v>0</v>
      </c>
      <c r="Y23" s="293">
        <f>[12]DH!H23</f>
        <v>8</v>
      </c>
      <c r="Z23" s="293">
        <f t="shared" si="7"/>
        <v>0</v>
      </c>
      <c r="AA23" s="293">
        <f>[12]MC!H23</f>
        <v>9</v>
      </c>
      <c r="AB23" s="293">
        <f t="shared" si="8"/>
        <v>0</v>
      </c>
    </row>
    <row r="24" spans="1:28" x14ac:dyDescent="0.2">
      <c r="A24" s="298"/>
      <c r="B24" s="299" t="s">
        <v>17</v>
      </c>
      <c r="C24" s="297" t="s">
        <v>334</v>
      </c>
      <c r="D24" s="297" t="s">
        <v>334</v>
      </c>
      <c r="E24" s="297" t="s">
        <v>4</v>
      </c>
      <c r="F24" s="297" t="s">
        <v>1403</v>
      </c>
      <c r="G24" s="331"/>
      <c r="H24" s="293">
        <f>'[12]Don gia'!R23</f>
        <v>1647525</v>
      </c>
      <c r="I24" s="289">
        <f t="array" ref="I24">SUM(IF($K$7:$AB$7="Số lượng",K24:AB24,0))</f>
        <v>152</v>
      </c>
      <c r="J24" s="289">
        <f t="shared" si="0"/>
        <v>250423800</v>
      </c>
      <c r="K24" s="293">
        <f>[12]DT!H24</f>
        <v>26</v>
      </c>
      <c r="L24" s="293">
        <f t="shared" si="1"/>
        <v>42835650</v>
      </c>
      <c r="M24" s="293">
        <f>[12]HH!H24</f>
        <v>27</v>
      </c>
      <c r="N24" s="293">
        <f t="shared" si="1"/>
        <v>44483175</v>
      </c>
      <c r="O24" s="293">
        <f>[12]VD!H24</f>
        <v>16</v>
      </c>
      <c r="P24" s="293">
        <f t="shared" si="2"/>
        <v>26360400</v>
      </c>
      <c r="Q24" s="293">
        <f>[12]QY!H24</f>
        <v>18</v>
      </c>
      <c r="R24" s="293">
        <f t="shared" si="3"/>
        <v>29655450</v>
      </c>
      <c r="S24" s="293">
        <f>[12]UB!H24</f>
        <v>0</v>
      </c>
      <c r="T24" s="293">
        <f t="shared" si="4"/>
        <v>0</v>
      </c>
      <c r="U24" s="293">
        <f>[12]CP!H24</f>
        <v>10</v>
      </c>
      <c r="V24" s="293">
        <f t="shared" si="5"/>
        <v>16475250</v>
      </c>
      <c r="W24" s="293">
        <f>[12]HL!H24</f>
        <v>28</v>
      </c>
      <c r="X24" s="293">
        <f t="shared" si="6"/>
        <v>46130700</v>
      </c>
      <c r="Y24" s="293">
        <f>[12]DH!H24</f>
        <v>11</v>
      </c>
      <c r="Z24" s="293">
        <f t="shared" si="7"/>
        <v>18122775</v>
      </c>
      <c r="AA24" s="293">
        <f>[12]MC!H24</f>
        <v>16</v>
      </c>
      <c r="AB24" s="293">
        <f t="shared" si="8"/>
        <v>26360400</v>
      </c>
    </row>
    <row r="25" spans="1:28" x14ac:dyDescent="0.2">
      <c r="A25" s="298"/>
      <c r="B25" s="299" t="s">
        <v>18</v>
      </c>
      <c r="C25" s="297"/>
      <c r="D25" s="297" t="s">
        <v>334</v>
      </c>
      <c r="E25" s="297" t="s">
        <v>19</v>
      </c>
      <c r="F25" s="297" t="s">
        <v>1403</v>
      </c>
      <c r="G25" s="331"/>
      <c r="H25" s="293">
        <f>'[12]Don gia'!R24</f>
        <v>860725</v>
      </c>
      <c r="I25" s="289">
        <f t="array" ref="I25">SUM(IF($K$7:$AB$7="Số lượng",K25:AB25,0))</f>
        <v>153</v>
      </c>
      <c r="J25" s="289">
        <f t="shared" si="0"/>
        <v>131690925</v>
      </c>
      <c r="K25" s="293">
        <f>[12]DT!H25</f>
        <v>19</v>
      </c>
      <c r="L25" s="293">
        <f t="shared" si="1"/>
        <v>16353775</v>
      </c>
      <c r="M25" s="293">
        <f>[12]HH!H25</f>
        <v>28</v>
      </c>
      <c r="N25" s="293">
        <f t="shared" si="1"/>
        <v>24100300</v>
      </c>
      <c r="O25" s="293">
        <f>[12]VD!H25</f>
        <v>16</v>
      </c>
      <c r="P25" s="293">
        <f t="shared" si="2"/>
        <v>13771600</v>
      </c>
      <c r="Q25" s="293">
        <f>[12]QY!H25</f>
        <v>18</v>
      </c>
      <c r="R25" s="293">
        <f t="shared" si="3"/>
        <v>15493050</v>
      </c>
      <c r="S25" s="293">
        <f>[12]UB!H25</f>
        <v>0</v>
      </c>
      <c r="T25" s="293">
        <f t="shared" si="4"/>
        <v>0</v>
      </c>
      <c r="U25" s="293">
        <f>[12]CP!H25</f>
        <v>13</v>
      </c>
      <c r="V25" s="293">
        <f t="shared" si="5"/>
        <v>11189425</v>
      </c>
      <c r="W25" s="293">
        <f>[12]HL!H25</f>
        <v>30</v>
      </c>
      <c r="X25" s="293">
        <f t="shared" si="6"/>
        <v>25821750</v>
      </c>
      <c r="Y25" s="293">
        <f>[12]DH!H25</f>
        <v>13</v>
      </c>
      <c r="Z25" s="293">
        <f t="shared" si="7"/>
        <v>11189425</v>
      </c>
      <c r="AA25" s="293">
        <f>[12]MC!H25</f>
        <v>16</v>
      </c>
      <c r="AB25" s="293">
        <f t="shared" si="8"/>
        <v>13771600</v>
      </c>
    </row>
    <row r="26" spans="1:28" x14ac:dyDescent="0.2">
      <c r="A26" s="298"/>
      <c r="B26" s="300" t="s">
        <v>20</v>
      </c>
      <c r="C26" s="297"/>
      <c r="D26" s="297"/>
      <c r="E26" s="297"/>
      <c r="F26" s="297"/>
      <c r="G26" s="331"/>
      <c r="H26" s="293">
        <f>'[12]Don gia'!R25</f>
        <v>0</v>
      </c>
      <c r="I26" s="289">
        <f t="array" ref="I26">SUM(IF($K$7:$AB$7="Số lượng",K26:AB26,0))</f>
        <v>0</v>
      </c>
      <c r="J26" s="289">
        <f t="shared" si="0"/>
        <v>0</v>
      </c>
      <c r="K26" s="293">
        <f>[12]DT!H26</f>
        <v>0</v>
      </c>
      <c r="L26" s="293">
        <f t="shared" si="1"/>
        <v>0</v>
      </c>
      <c r="M26" s="293">
        <f>[12]HH!H26</f>
        <v>0</v>
      </c>
      <c r="N26" s="293">
        <f t="shared" si="1"/>
        <v>0</v>
      </c>
      <c r="O26" s="293">
        <f>[12]VD!H26</f>
        <v>0</v>
      </c>
      <c r="P26" s="293">
        <f t="shared" si="2"/>
        <v>0</v>
      </c>
      <c r="Q26" s="293">
        <f>[12]QY!H26</f>
        <v>0</v>
      </c>
      <c r="R26" s="293">
        <f t="shared" si="3"/>
        <v>0</v>
      </c>
      <c r="S26" s="293">
        <f>[12]UB!H26</f>
        <v>0</v>
      </c>
      <c r="T26" s="293">
        <f t="shared" si="4"/>
        <v>0</v>
      </c>
      <c r="U26" s="293">
        <f>[12]CP!H26</f>
        <v>0</v>
      </c>
      <c r="V26" s="293">
        <f t="shared" si="5"/>
        <v>0</v>
      </c>
      <c r="W26" s="293">
        <f>[12]HL!H26</f>
        <v>0</v>
      </c>
      <c r="X26" s="293">
        <f t="shared" si="6"/>
        <v>0</v>
      </c>
      <c r="Y26" s="293">
        <f>[12]DH!H26</f>
        <v>0</v>
      </c>
      <c r="Z26" s="293">
        <f t="shared" si="7"/>
        <v>0</v>
      </c>
      <c r="AA26" s="293">
        <f>[12]MC!H26</f>
        <v>0</v>
      </c>
      <c r="AB26" s="293">
        <f t="shared" si="8"/>
        <v>0</v>
      </c>
    </row>
    <row r="27" spans="1:28" x14ac:dyDescent="0.2">
      <c r="A27" s="301" t="s">
        <v>21</v>
      </c>
      <c r="B27" s="302" t="s">
        <v>22</v>
      </c>
      <c r="C27" s="300"/>
      <c r="D27" s="300"/>
      <c r="E27" s="300"/>
      <c r="F27" s="300"/>
      <c r="G27" s="333"/>
      <c r="H27" s="293">
        <f>'[12]Don gia'!R26</f>
        <v>0</v>
      </c>
      <c r="I27" s="289">
        <f t="array" ref="I27">SUM(IF($K$7:$AB$7="Số lượng",K27:AB27,0))</f>
        <v>0</v>
      </c>
      <c r="J27" s="289">
        <f t="shared" si="0"/>
        <v>0</v>
      </c>
      <c r="K27" s="293">
        <f>[12]DT!H27</f>
        <v>0</v>
      </c>
      <c r="L27" s="293">
        <f t="shared" si="1"/>
        <v>0</v>
      </c>
      <c r="M27" s="293">
        <f>[12]HH!H27</f>
        <v>0</v>
      </c>
      <c r="N27" s="293">
        <f t="shared" si="1"/>
        <v>0</v>
      </c>
      <c r="O27" s="293">
        <f>[12]VD!H27</f>
        <v>0</v>
      </c>
      <c r="P27" s="293">
        <f t="shared" si="2"/>
        <v>0</v>
      </c>
      <c r="Q27" s="293">
        <f>[12]QY!H27</f>
        <v>0</v>
      </c>
      <c r="R27" s="293">
        <f t="shared" si="3"/>
        <v>0</v>
      </c>
      <c r="S27" s="293">
        <f>[12]UB!H27</f>
        <v>0</v>
      </c>
      <c r="T27" s="293">
        <f t="shared" si="4"/>
        <v>0</v>
      </c>
      <c r="U27" s="293">
        <f>[12]CP!H27</f>
        <v>0</v>
      </c>
      <c r="V27" s="293">
        <f t="shared" si="5"/>
        <v>0</v>
      </c>
      <c r="W27" s="293">
        <f>[12]HL!H27</f>
        <v>0</v>
      </c>
      <c r="X27" s="293">
        <f t="shared" si="6"/>
        <v>0</v>
      </c>
      <c r="Y27" s="293">
        <f>[12]DH!H27</f>
        <v>0</v>
      </c>
      <c r="Z27" s="293">
        <f t="shared" si="7"/>
        <v>0</v>
      </c>
      <c r="AA27" s="293">
        <f>[12]MC!H27</f>
        <v>0</v>
      </c>
      <c r="AB27" s="293">
        <f t="shared" si="8"/>
        <v>0</v>
      </c>
    </row>
    <row r="28" spans="1:28" x14ac:dyDescent="0.2">
      <c r="A28" s="301"/>
      <c r="B28" s="302" t="s">
        <v>23</v>
      </c>
      <c r="C28" s="300"/>
      <c r="D28" s="300"/>
      <c r="E28" s="300"/>
      <c r="F28" s="300"/>
      <c r="G28" s="333"/>
      <c r="H28" s="293">
        <f>'[12]Don gia'!R27</f>
        <v>0</v>
      </c>
      <c r="I28" s="289">
        <f t="array" ref="I28">SUM(IF($K$7:$AB$7="Số lượng",K28:AB28,0))</f>
        <v>0</v>
      </c>
      <c r="J28" s="289">
        <f t="shared" si="0"/>
        <v>0</v>
      </c>
      <c r="K28" s="293">
        <f>[12]DT!H28</f>
        <v>0</v>
      </c>
      <c r="L28" s="293">
        <f t="shared" si="1"/>
        <v>0</v>
      </c>
      <c r="M28" s="293">
        <f>[12]HH!H28</f>
        <v>0</v>
      </c>
      <c r="N28" s="293">
        <f t="shared" si="1"/>
        <v>0</v>
      </c>
      <c r="O28" s="293">
        <f>[12]VD!H28</f>
        <v>0</v>
      </c>
      <c r="P28" s="293">
        <f t="shared" si="2"/>
        <v>0</v>
      </c>
      <c r="Q28" s="293">
        <f>[12]QY!H28</f>
        <v>0</v>
      </c>
      <c r="R28" s="293">
        <f t="shared" si="3"/>
        <v>0</v>
      </c>
      <c r="S28" s="293">
        <f>[12]UB!H28</f>
        <v>0</v>
      </c>
      <c r="T28" s="293">
        <f t="shared" si="4"/>
        <v>0</v>
      </c>
      <c r="U28" s="293">
        <f>[12]CP!H28</f>
        <v>0</v>
      </c>
      <c r="V28" s="293">
        <f t="shared" si="5"/>
        <v>0</v>
      </c>
      <c r="W28" s="293">
        <f>[12]HL!H28</f>
        <v>0</v>
      </c>
      <c r="X28" s="293">
        <f t="shared" si="6"/>
        <v>0</v>
      </c>
      <c r="Y28" s="293">
        <f>[12]DH!H28</f>
        <v>0</v>
      </c>
      <c r="Z28" s="293">
        <f t="shared" si="7"/>
        <v>0</v>
      </c>
      <c r="AA28" s="293">
        <f>[12]MC!H28</f>
        <v>0</v>
      </c>
      <c r="AB28" s="293">
        <f t="shared" si="8"/>
        <v>0</v>
      </c>
    </row>
    <row r="29" spans="1:28" ht="25.5" x14ac:dyDescent="0.2">
      <c r="A29" s="298"/>
      <c r="B29" s="299" t="s">
        <v>24</v>
      </c>
      <c r="C29" s="297" t="s">
        <v>334</v>
      </c>
      <c r="D29" s="297"/>
      <c r="E29" s="297" t="s">
        <v>12</v>
      </c>
      <c r="F29" s="297" t="s">
        <v>1371</v>
      </c>
      <c r="G29" s="331" t="s">
        <v>1544</v>
      </c>
      <c r="H29" s="293">
        <f>'[12]Don gia'!R28</f>
        <v>46581</v>
      </c>
      <c r="I29" s="289">
        <f t="array" ref="I29">SUM(IF($K$7:$AB$7="Số lượng",K29:AB29,0))</f>
        <v>214</v>
      </c>
      <c r="J29" s="289">
        <f t="shared" si="0"/>
        <v>9968334</v>
      </c>
      <c r="K29" s="293">
        <f>[12]DT!H29</f>
        <v>28</v>
      </c>
      <c r="L29" s="293">
        <f t="shared" si="1"/>
        <v>1304268</v>
      </c>
      <c r="M29" s="293">
        <f>[12]HH!H29</f>
        <v>18</v>
      </c>
      <c r="N29" s="293">
        <f t="shared" si="1"/>
        <v>838458</v>
      </c>
      <c r="O29" s="293">
        <f>[12]VD!H29</f>
        <v>18</v>
      </c>
      <c r="P29" s="293">
        <f t="shared" si="2"/>
        <v>838458</v>
      </c>
      <c r="Q29" s="293">
        <f>[12]QY!H29</f>
        <v>3</v>
      </c>
      <c r="R29" s="293">
        <f t="shared" si="3"/>
        <v>139743</v>
      </c>
      <c r="S29" s="293">
        <f>[12]UB!H29</f>
        <v>0</v>
      </c>
      <c r="T29" s="293">
        <f t="shared" si="4"/>
        <v>0</v>
      </c>
      <c r="U29" s="293">
        <f>[12]CP!H29</f>
        <v>35</v>
      </c>
      <c r="V29" s="293">
        <f t="shared" si="5"/>
        <v>1630335</v>
      </c>
      <c r="W29" s="293">
        <f>[12]HL!H29</f>
        <v>81</v>
      </c>
      <c r="X29" s="293">
        <f t="shared" si="6"/>
        <v>3773061</v>
      </c>
      <c r="Y29" s="293">
        <f>[12]DH!H29</f>
        <v>14</v>
      </c>
      <c r="Z29" s="293">
        <f t="shared" si="7"/>
        <v>652134</v>
      </c>
      <c r="AA29" s="293">
        <f>[12]MC!H29</f>
        <v>17</v>
      </c>
      <c r="AB29" s="293">
        <f t="shared" si="8"/>
        <v>791877</v>
      </c>
    </row>
    <row r="30" spans="1:28" ht="25.5" x14ac:dyDescent="0.2">
      <c r="A30" s="298"/>
      <c r="B30" s="299" t="s">
        <v>25</v>
      </c>
      <c r="C30" s="297" t="s">
        <v>334</v>
      </c>
      <c r="D30" s="297"/>
      <c r="E30" s="297" t="s">
        <v>12</v>
      </c>
      <c r="F30" s="297" t="s">
        <v>1371</v>
      </c>
      <c r="G30" s="331" t="s">
        <v>1544</v>
      </c>
      <c r="H30" s="293">
        <f>'[12]Don gia'!R29</f>
        <v>66175</v>
      </c>
      <c r="I30" s="289">
        <f t="array" ref="I30">SUM(IF($K$7:$AB$7="Số lượng",K30:AB30,0))</f>
        <v>215</v>
      </c>
      <c r="J30" s="289">
        <f t="shared" si="0"/>
        <v>14227625</v>
      </c>
      <c r="K30" s="293">
        <f>[12]DT!H30</f>
        <v>29</v>
      </c>
      <c r="L30" s="293">
        <f t="shared" si="1"/>
        <v>1919075</v>
      </c>
      <c r="M30" s="293">
        <f>[12]HH!H30</f>
        <v>18</v>
      </c>
      <c r="N30" s="293">
        <f t="shared" si="1"/>
        <v>1191150</v>
      </c>
      <c r="O30" s="293">
        <f>[12]VD!H30</f>
        <v>18</v>
      </c>
      <c r="P30" s="293">
        <f t="shared" si="2"/>
        <v>1191150</v>
      </c>
      <c r="Q30" s="293">
        <f>[12]QY!H30</f>
        <v>1</v>
      </c>
      <c r="R30" s="293">
        <f t="shared" si="3"/>
        <v>66175</v>
      </c>
      <c r="S30" s="293">
        <f>[12]UB!H30</f>
        <v>0</v>
      </c>
      <c r="T30" s="293">
        <f t="shared" si="4"/>
        <v>0</v>
      </c>
      <c r="U30" s="293">
        <f>[12]CP!H30</f>
        <v>35</v>
      </c>
      <c r="V30" s="293">
        <f t="shared" si="5"/>
        <v>2316125</v>
      </c>
      <c r="W30" s="293">
        <f>[12]HL!H30</f>
        <v>82</v>
      </c>
      <c r="X30" s="293">
        <f t="shared" si="6"/>
        <v>5426350</v>
      </c>
      <c r="Y30" s="293">
        <f>[12]DH!H30</f>
        <v>14</v>
      </c>
      <c r="Z30" s="293">
        <f t="shared" si="7"/>
        <v>926450</v>
      </c>
      <c r="AA30" s="293">
        <f>[12]MC!H30</f>
        <v>18</v>
      </c>
      <c r="AB30" s="293">
        <f t="shared" si="8"/>
        <v>1191150</v>
      </c>
    </row>
    <row r="31" spans="1:28" ht="25.5" x14ac:dyDescent="0.2">
      <c r="A31" s="298"/>
      <c r="B31" s="299" t="s">
        <v>26</v>
      </c>
      <c r="C31" s="297" t="s">
        <v>334</v>
      </c>
      <c r="D31" s="297"/>
      <c r="E31" s="297" t="s">
        <v>12</v>
      </c>
      <c r="F31" s="297" t="s">
        <v>1371</v>
      </c>
      <c r="G31" s="331" t="s">
        <v>1544</v>
      </c>
      <c r="H31" s="293">
        <f>'[12]Don gia'!R30</f>
        <v>48206</v>
      </c>
      <c r="I31" s="289">
        <f t="array" ref="I31">SUM(IF($K$7:$AB$7="Số lượng",K31:AB31,0))</f>
        <v>218</v>
      </c>
      <c r="J31" s="289">
        <f t="shared" si="0"/>
        <v>10508908</v>
      </c>
      <c r="K31" s="293">
        <f>[12]DT!H31</f>
        <v>29</v>
      </c>
      <c r="L31" s="293">
        <f t="shared" si="1"/>
        <v>1397974</v>
      </c>
      <c r="M31" s="293">
        <f>[12]HH!H31</f>
        <v>18</v>
      </c>
      <c r="N31" s="293">
        <f t="shared" si="1"/>
        <v>867708</v>
      </c>
      <c r="O31" s="293">
        <f>[12]VD!H31</f>
        <v>18</v>
      </c>
      <c r="P31" s="293">
        <f t="shared" si="2"/>
        <v>867708</v>
      </c>
      <c r="Q31" s="293">
        <f>[12]QY!H31</f>
        <v>1</v>
      </c>
      <c r="R31" s="293">
        <f t="shared" si="3"/>
        <v>48206</v>
      </c>
      <c r="S31" s="293">
        <f>[12]UB!H31</f>
        <v>0</v>
      </c>
      <c r="T31" s="293">
        <f t="shared" si="4"/>
        <v>0</v>
      </c>
      <c r="U31" s="293">
        <f>[12]CP!H31</f>
        <v>35</v>
      </c>
      <c r="V31" s="293">
        <f t="shared" si="5"/>
        <v>1687210</v>
      </c>
      <c r="W31" s="293">
        <f>[12]HL!H31</f>
        <v>82</v>
      </c>
      <c r="X31" s="293">
        <f t="shared" si="6"/>
        <v>3952892</v>
      </c>
      <c r="Y31" s="293">
        <f>[12]DH!H31</f>
        <v>14</v>
      </c>
      <c r="Z31" s="293">
        <f t="shared" si="7"/>
        <v>674884</v>
      </c>
      <c r="AA31" s="293">
        <f>[12]MC!H31</f>
        <v>21</v>
      </c>
      <c r="AB31" s="293">
        <f t="shared" si="8"/>
        <v>1012326</v>
      </c>
    </row>
    <row r="32" spans="1:28" ht="25.5" x14ac:dyDescent="0.2">
      <c r="A32" s="298"/>
      <c r="B32" s="299" t="s">
        <v>27</v>
      </c>
      <c r="C32" s="297" t="s">
        <v>334</v>
      </c>
      <c r="D32" s="297"/>
      <c r="E32" s="297" t="s">
        <v>12</v>
      </c>
      <c r="F32" s="297" t="s">
        <v>1371</v>
      </c>
      <c r="G32" s="331" t="s">
        <v>1544</v>
      </c>
      <c r="H32" s="293">
        <f>'[12]Don gia'!R31</f>
        <v>47406</v>
      </c>
      <c r="I32" s="289">
        <f t="array" ref="I32">SUM(IF($K$7:$AB$7="Số lượng",K32:AB32,0))</f>
        <v>215</v>
      </c>
      <c r="J32" s="289">
        <f t="shared" si="0"/>
        <v>10192290</v>
      </c>
      <c r="K32" s="293">
        <f>[12]DT!H32</f>
        <v>27</v>
      </c>
      <c r="L32" s="293">
        <f t="shared" si="1"/>
        <v>1279962</v>
      </c>
      <c r="M32" s="293">
        <f>[12]HH!H32</f>
        <v>18</v>
      </c>
      <c r="N32" s="293">
        <f t="shared" si="1"/>
        <v>853308</v>
      </c>
      <c r="O32" s="293">
        <f>[12]VD!H32</f>
        <v>18</v>
      </c>
      <c r="P32" s="293">
        <f t="shared" si="2"/>
        <v>853308</v>
      </c>
      <c r="Q32" s="293">
        <f>[12]QY!H32</f>
        <v>1</v>
      </c>
      <c r="R32" s="293">
        <f t="shared" si="3"/>
        <v>47406</v>
      </c>
      <c r="S32" s="293">
        <f>[12]UB!H32</f>
        <v>0</v>
      </c>
      <c r="T32" s="293">
        <f t="shared" si="4"/>
        <v>0</v>
      </c>
      <c r="U32" s="293">
        <f>[12]CP!H32</f>
        <v>35</v>
      </c>
      <c r="V32" s="293">
        <f t="shared" si="5"/>
        <v>1659210</v>
      </c>
      <c r="W32" s="293">
        <f>[12]HL!H32</f>
        <v>81</v>
      </c>
      <c r="X32" s="293">
        <f t="shared" si="6"/>
        <v>3839886</v>
      </c>
      <c r="Y32" s="293">
        <f>[12]DH!H32</f>
        <v>14</v>
      </c>
      <c r="Z32" s="293">
        <f t="shared" si="7"/>
        <v>663684</v>
      </c>
      <c r="AA32" s="293">
        <f>[12]MC!H32</f>
        <v>21</v>
      </c>
      <c r="AB32" s="293">
        <f t="shared" si="8"/>
        <v>995526</v>
      </c>
    </row>
    <row r="33" spans="1:28" ht="38.25" x14ac:dyDescent="0.2">
      <c r="A33" s="298"/>
      <c r="B33" s="299" t="s">
        <v>28</v>
      </c>
      <c r="C33" s="297" t="s">
        <v>334</v>
      </c>
      <c r="D33" s="297"/>
      <c r="E33" s="297" t="s">
        <v>12</v>
      </c>
      <c r="F33" s="297" t="s">
        <v>1371</v>
      </c>
      <c r="G33" s="331" t="s">
        <v>1544</v>
      </c>
      <c r="H33" s="293">
        <f>'[12]Don gia'!R32</f>
        <v>48206</v>
      </c>
      <c r="I33" s="289">
        <f t="array" ref="I33">SUM(IF($K$7:$AB$7="Số lượng",K33:AB33,0))</f>
        <v>220</v>
      </c>
      <c r="J33" s="289">
        <f t="shared" si="0"/>
        <v>10605320</v>
      </c>
      <c r="K33" s="293">
        <f>[12]DT!H33</f>
        <v>29</v>
      </c>
      <c r="L33" s="293">
        <f t="shared" si="1"/>
        <v>1397974</v>
      </c>
      <c r="M33" s="293">
        <f>[12]HH!H33</f>
        <v>18</v>
      </c>
      <c r="N33" s="293">
        <f t="shared" si="1"/>
        <v>867708</v>
      </c>
      <c r="O33" s="293">
        <f>[12]VD!H33</f>
        <v>18</v>
      </c>
      <c r="P33" s="293">
        <f t="shared" si="2"/>
        <v>867708</v>
      </c>
      <c r="Q33" s="293">
        <f>[12]QY!H33</f>
        <v>1</v>
      </c>
      <c r="R33" s="293">
        <f t="shared" si="3"/>
        <v>48206</v>
      </c>
      <c r="S33" s="293">
        <f>[12]UB!H33</f>
        <v>0</v>
      </c>
      <c r="T33" s="293">
        <f t="shared" si="4"/>
        <v>0</v>
      </c>
      <c r="U33" s="293">
        <f>[12]CP!H33</f>
        <v>35</v>
      </c>
      <c r="V33" s="293">
        <f t="shared" si="5"/>
        <v>1687210</v>
      </c>
      <c r="W33" s="293">
        <f>[12]HL!H33</f>
        <v>82</v>
      </c>
      <c r="X33" s="293">
        <f t="shared" si="6"/>
        <v>3952892</v>
      </c>
      <c r="Y33" s="293">
        <f>[12]DH!H33</f>
        <v>15</v>
      </c>
      <c r="Z33" s="293">
        <f t="shared" si="7"/>
        <v>723090</v>
      </c>
      <c r="AA33" s="293">
        <f>[12]MC!H33</f>
        <v>22</v>
      </c>
      <c r="AB33" s="293">
        <f t="shared" si="8"/>
        <v>1060532</v>
      </c>
    </row>
    <row r="34" spans="1:28" ht="25.5" x14ac:dyDescent="0.2">
      <c r="A34" s="298"/>
      <c r="B34" s="299" t="s">
        <v>29</v>
      </c>
      <c r="C34" s="297" t="s">
        <v>334</v>
      </c>
      <c r="D34" s="297"/>
      <c r="E34" s="297" t="s">
        <v>12</v>
      </c>
      <c r="F34" s="297" t="s">
        <v>1371</v>
      </c>
      <c r="G34" s="331" t="s">
        <v>1544</v>
      </c>
      <c r="H34" s="293">
        <f>'[12]Don gia'!R33</f>
        <v>48206</v>
      </c>
      <c r="I34" s="289">
        <f t="array" ref="I34">SUM(IF($K$7:$AB$7="Số lượng",K34:AB34,0))</f>
        <v>220</v>
      </c>
      <c r="J34" s="289">
        <f t="shared" si="0"/>
        <v>10605320</v>
      </c>
      <c r="K34" s="293">
        <f>[12]DT!H34</f>
        <v>29</v>
      </c>
      <c r="L34" s="293">
        <f t="shared" si="1"/>
        <v>1397974</v>
      </c>
      <c r="M34" s="293">
        <f>[12]HH!H34</f>
        <v>18</v>
      </c>
      <c r="N34" s="293">
        <f t="shared" si="1"/>
        <v>867708</v>
      </c>
      <c r="O34" s="293">
        <f>[12]VD!H34</f>
        <v>18</v>
      </c>
      <c r="P34" s="293">
        <f t="shared" si="2"/>
        <v>867708</v>
      </c>
      <c r="Q34" s="293">
        <f>[12]QY!H34</f>
        <v>1</v>
      </c>
      <c r="R34" s="293">
        <f t="shared" si="3"/>
        <v>48206</v>
      </c>
      <c r="S34" s="293">
        <f>[12]UB!H34</f>
        <v>0</v>
      </c>
      <c r="T34" s="293">
        <f t="shared" si="4"/>
        <v>0</v>
      </c>
      <c r="U34" s="293">
        <f>[12]CP!H34</f>
        <v>35</v>
      </c>
      <c r="V34" s="293">
        <f t="shared" si="5"/>
        <v>1687210</v>
      </c>
      <c r="W34" s="293">
        <f>[12]HL!H34</f>
        <v>82</v>
      </c>
      <c r="X34" s="293">
        <f t="shared" si="6"/>
        <v>3952892</v>
      </c>
      <c r="Y34" s="293">
        <f>[12]DH!H34</f>
        <v>15</v>
      </c>
      <c r="Z34" s="293">
        <f t="shared" si="7"/>
        <v>723090</v>
      </c>
      <c r="AA34" s="293">
        <f>[12]MC!H34</f>
        <v>22</v>
      </c>
      <c r="AB34" s="293">
        <f t="shared" si="8"/>
        <v>1060532</v>
      </c>
    </row>
    <row r="35" spans="1:28" x14ac:dyDescent="0.2">
      <c r="A35" s="301"/>
      <c r="B35" s="302" t="s">
        <v>30</v>
      </c>
      <c r="C35" s="300"/>
      <c r="D35" s="300"/>
      <c r="E35" s="300"/>
      <c r="F35" s="300"/>
      <c r="G35" s="333"/>
      <c r="H35" s="293">
        <f>'[12]Don gia'!R34</f>
        <v>0</v>
      </c>
      <c r="I35" s="289">
        <f t="array" ref="I35">SUM(IF($K$7:$AB$7="Số lượng",K35:AB35,0))</f>
        <v>0</v>
      </c>
      <c r="J35" s="289">
        <f t="shared" si="0"/>
        <v>0</v>
      </c>
      <c r="K35" s="293"/>
      <c r="L35" s="293">
        <f t="shared" si="1"/>
        <v>0</v>
      </c>
      <c r="M35" s="293"/>
      <c r="N35" s="293">
        <f t="shared" si="1"/>
        <v>0</v>
      </c>
      <c r="O35" s="293"/>
      <c r="P35" s="293">
        <f t="shared" si="2"/>
        <v>0</v>
      </c>
      <c r="Q35" s="293"/>
      <c r="R35" s="293">
        <f t="shared" si="3"/>
        <v>0</v>
      </c>
      <c r="S35" s="293"/>
      <c r="T35" s="293">
        <f t="shared" si="4"/>
        <v>0</v>
      </c>
      <c r="U35" s="293"/>
      <c r="V35" s="293">
        <f t="shared" si="5"/>
        <v>0</v>
      </c>
      <c r="W35" s="293"/>
      <c r="X35" s="293">
        <f t="shared" si="6"/>
        <v>0</v>
      </c>
      <c r="Y35" s="293"/>
      <c r="Z35" s="293">
        <f t="shared" si="7"/>
        <v>0</v>
      </c>
      <c r="AA35" s="293"/>
      <c r="AB35" s="293">
        <f t="shared" si="8"/>
        <v>0</v>
      </c>
    </row>
    <row r="36" spans="1:28" ht="38.25" x14ac:dyDescent="0.2">
      <c r="A36" s="298"/>
      <c r="B36" s="299" t="s">
        <v>31</v>
      </c>
      <c r="C36" s="297" t="s">
        <v>334</v>
      </c>
      <c r="D36" s="297"/>
      <c r="E36" s="297" t="s">
        <v>12</v>
      </c>
      <c r="F36" s="297" t="s">
        <v>1371</v>
      </c>
      <c r="G36" s="331" t="s">
        <v>1544</v>
      </c>
      <c r="H36" s="293">
        <f>'[12]Don gia'!R35</f>
        <v>28506</v>
      </c>
      <c r="I36" s="289">
        <f t="array" ref="I36">SUM(IF($K$7:$AB$7="Số lượng",K36:AB36,0))</f>
        <v>221</v>
      </c>
      <c r="J36" s="289">
        <f t="shared" si="0"/>
        <v>6299826</v>
      </c>
      <c r="K36" s="293">
        <f>[12]DT!H36</f>
        <v>29</v>
      </c>
      <c r="L36" s="293">
        <f t="shared" si="1"/>
        <v>826674</v>
      </c>
      <c r="M36" s="293">
        <f>[12]HH!H36</f>
        <v>18</v>
      </c>
      <c r="N36" s="293">
        <f t="shared" si="1"/>
        <v>513108</v>
      </c>
      <c r="O36" s="293">
        <f>[12]VD!H36</f>
        <v>18</v>
      </c>
      <c r="P36" s="293">
        <f t="shared" si="2"/>
        <v>513108</v>
      </c>
      <c r="Q36" s="293">
        <f>[12]QY!H36</f>
        <v>1</v>
      </c>
      <c r="R36" s="293">
        <f t="shared" si="3"/>
        <v>28506</v>
      </c>
      <c r="S36" s="293">
        <f>[12]UB!H36</f>
        <v>0</v>
      </c>
      <c r="T36" s="293">
        <f t="shared" si="4"/>
        <v>0</v>
      </c>
      <c r="U36" s="293">
        <f>[12]CP!H36</f>
        <v>35</v>
      </c>
      <c r="V36" s="293">
        <f t="shared" si="5"/>
        <v>997710</v>
      </c>
      <c r="W36" s="293">
        <f>[12]HL!H36</f>
        <v>82</v>
      </c>
      <c r="X36" s="293">
        <f t="shared" si="6"/>
        <v>2337492</v>
      </c>
      <c r="Y36" s="293">
        <f>[12]DH!H36</f>
        <v>16</v>
      </c>
      <c r="Z36" s="293">
        <f t="shared" si="7"/>
        <v>456096</v>
      </c>
      <c r="AA36" s="293">
        <f>[12]MC!H36</f>
        <v>22</v>
      </c>
      <c r="AB36" s="293">
        <f t="shared" si="8"/>
        <v>627132</v>
      </c>
    </row>
    <row r="37" spans="1:28" ht="25.5" x14ac:dyDescent="0.2">
      <c r="A37" s="298"/>
      <c r="B37" s="299" t="s">
        <v>32</v>
      </c>
      <c r="C37" s="297" t="s">
        <v>334</v>
      </c>
      <c r="D37" s="297"/>
      <c r="E37" s="297" t="s">
        <v>12</v>
      </c>
      <c r="F37" s="297" t="s">
        <v>1371</v>
      </c>
      <c r="G37" s="331" t="s">
        <v>1544</v>
      </c>
      <c r="H37" s="293">
        <f>'[12]Don gia'!R36</f>
        <v>117288</v>
      </c>
      <c r="I37" s="289">
        <f t="array" ref="I37">SUM(IF($K$7:$AB$7="Số lượng",K37:AB37,0))</f>
        <v>218</v>
      </c>
      <c r="J37" s="289">
        <f t="shared" si="0"/>
        <v>25568784</v>
      </c>
      <c r="K37" s="293">
        <f>[12]DT!H37</f>
        <v>29</v>
      </c>
      <c r="L37" s="293">
        <f t="shared" si="1"/>
        <v>3401352</v>
      </c>
      <c r="M37" s="293">
        <f>[12]HH!H37</f>
        <v>18</v>
      </c>
      <c r="N37" s="293">
        <f t="shared" si="1"/>
        <v>2111184</v>
      </c>
      <c r="O37" s="293">
        <f>[12]VD!H37</f>
        <v>18</v>
      </c>
      <c r="P37" s="293">
        <f t="shared" si="2"/>
        <v>2111184</v>
      </c>
      <c r="Q37" s="293">
        <f>[12]QY!H37</f>
        <v>4</v>
      </c>
      <c r="R37" s="293">
        <f t="shared" si="3"/>
        <v>469152</v>
      </c>
      <c r="S37" s="293">
        <f>[12]UB!H37</f>
        <v>0</v>
      </c>
      <c r="T37" s="293">
        <f t="shared" si="4"/>
        <v>0</v>
      </c>
      <c r="U37" s="293">
        <f>[12]CP!H37</f>
        <v>35</v>
      </c>
      <c r="V37" s="293">
        <f t="shared" si="5"/>
        <v>4105080</v>
      </c>
      <c r="W37" s="293">
        <f>[12]HL!H37</f>
        <v>82</v>
      </c>
      <c r="X37" s="293">
        <f t="shared" si="6"/>
        <v>9617616</v>
      </c>
      <c r="Y37" s="293">
        <f>[12]DH!H37</f>
        <v>16</v>
      </c>
      <c r="Z37" s="293">
        <f t="shared" si="7"/>
        <v>1876608</v>
      </c>
      <c r="AA37" s="293">
        <f>[12]MC!H37</f>
        <v>16</v>
      </c>
      <c r="AB37" s="293">
        <f t="shared" si="8"/>
        <v>1876608</v>
      </c>
    </row>
    <row r="38" spans="1:28" x14ac:dyDescent="0.2">
      <c r="A38" s="298"/>
      <c r="B38" s="300" t="s">
        <v>33</v>
      </c>
      <c r="C38" s="297"/>
      <c r="D38" s="297"/>
      <c r="E38" s="297"/>
      <c r="F38" s="297"/>
      <c r="G38" s="331"/>
      <c r="H38" s="293">
        <f>'[12]Don gia'!R37</f>
        <v>0</v>
      </c>
      <c r="I38" s="289">
        <f t="array" ref="I38">SUM(IF($K$7:$AB$7="Số lượng",K38:AB38,0))</f>
        <v>0</v>
      </c>
      <c r="J38" s="289">
        <f t="shared" si="0"/>
        <v>0</v>
      </c>
      <c r="K38" s="293"/>
      <c r="L38" s="293">
        <f t="shared" si="1"/>
        <v>0</v>
      </c>
      <c r="M38" s="293"/>
      <c r="N38" s="293">
        <f t="shared" si="1"/>
        <v>0</v>
      </c>
      <c r="O38" s="293"/>
      <c r="P38" s="293">
        <f t="shared" si="2"/>
        <v>0</v>
      </c>
      <c r="Q38" s="293"/>
      <c r="R38" s="293">
        <f t="shared" si="3"/>
        <v>0</v>
      </c>
      <c r="S38" s="293"/>
      <c r="T38" s="293">
        <f t="shared" si="4"/>
        <v>0</v>
      </c>
      <c r="U38" s="293"/>
      <c r="V38" s="293">
        <f t="shared" si="5"/>
        <v>0</v>
      </c>
      <c r="W38" s="293"/>
      <c r="X38" s="293">
        <f t="shared" si="6"/>
        <v>0</v>
      </c>
      <c r="Y38" s="293"/>
      <c r="Z38" s="293">
        <f t="shared" si="7"/>
        <v>0</v>
      </c>
      <c r="AA38" s="293"/>
      <c r="AB38" s="293">
        <f t="shared" si="8"/>
        <v>0</v>
      </c>
    </row>
    <row r="39" spans="1:28" x14ac:dyDescent="0.2">
      <c r="A39" s="301" t="s">
        <v>34</v>
      </c>
      <c r="B39" s="302" t="s">
        <v>2</v>
      </c>
      <c r="C39" s="300"/>
      <c r="D39" s="300"/>
      <c r="E39" s="300"/>
      <c r="F39" s="300"/>
      <c r="G39" s="333"/>
      <c r="H39" s="293">
        <f>'[12]Don gia'!R38</f>
        <v>0</v>
      </c>
      <c r="I39" s="289">
        <f t="array" ref="I39">SUM(IF($K$7:$AB$7="Số lượng",K39:AB39,0))</f>
        <v>0</v>
      </c>
      <c r="J39" s="289">
        <f t="shared" si="0"/>
        <v>0</v>
      </c>
      <c r="K39" s="293"/>
      <c r="L39" s="293">
        <f t="shared" si="1"/>
        <v>0</v>
      </c>
      <c r="M39" s="293"/>
      <c r="N39" s="293">
        <f t="shared" si="1"/>
        <v>0</v>
      </c>
      <c r="O39" s="293"/>
      <c r="P39" s="293">
        <f t="shared" si="2"/>
        <v>0</v>
      </c>
      <c r="Q39" s="293"/>
      <c r="R39" s="293">
        <f t="shared" si="3"/>
        <v>0</v>
      </c>
      <c r="S39" s="293"/>
      <c r="T39" s="293">
        <f t="shared" si="4"/>
        <v>0</v>
      </c>
      <c r="U39" s="293"/>
      <c r="V39" s="293">
        <f t="shared" si="5"/>
        <v>0</v>
      </c>
      <c r="W39" s="293"/>
      <c r="X39" s="293">
        <f t="shared" si="6"/>
        <v>0</v>
      </c>
      <c r="Y39" s="293"/>
      <c r="Z39" s="293">
        <f t="shared" si="7"/>
        <v>0</v>
      </c>
      <c r="AA39" s="293"/>
      <c r="AB39" s="293">
        <f t="shared" si="8"/>
        <v>0</v>
      </c>
    </row>
    <row r="40" spans="1:28" x14ac:dyDescent="0.2">
      <c r="A40" s="298"/>
      <c r="B40" s="299" t="s">
        <v>35</v>
      </c>
      <c r="C40" s="297" t="s">
        <v>334</v>
      </c>
      <c r="D40" s="297"/>
      <c r="E40" s="297" t="s">
        <v>12</v>
      </c>
      <c r="F40" s="297" t="s">
        <v>1371</v>
      </c>
      <c r="G40" s="331"/>
      <c r="H40" s="293">
        <f>'[12]Don gia'!R39</f>
        <v>203050</v>
      </c>
      <c r="I40" s="289">
        <f t="array" ref="I40">SUM(IF($K$7:$AB$7="Số lượng",K40:AB40,0))</f>
        <v>342</v>
      </c>
      <c r="J40" s="289">
        <f t="shared" si="0"/>
        <v>69443100</v>
      </c>
      <c r="K40" s="293">
        <f>[12]DT!H40</f>
        <v>34</v>
      </c>
      <c r="L40" s="293">
        <f t="shared" si="1"/>
        <v>6903700</v>
      </c>
      <c r="M40" s="293">
        <f>[12]HH!H40</f>
        <v>17</v>
      </c>
      <c r="N40" s="293">
        <f t="shared" si="1"/>
        <v>3451850</v>
      </c>
      <c r="O40" s="293">
        <f>[12]VD!H40</f>
        <v>18</v>
      </c>
      <c r="P40" s="293">
        <f t="shared" si="2"/>
        <v>3654900</v>
      </c>
      <c r="Q40" s="293">
        <f>[12]QY!H40</f>
        <v>26</v>
      </c>
      <c r="R40" s="293">
        <f t="shared" si="3"/>
        <v>5279300</v>
      </c>
      <c r="S40" s="293">
        <f>[12]UB!H40</f>
        <v>25</v>
      </c>
      <c r="T40" s="293">
        <f t="shared" si="4"/>
        <v>5076250</v>
      </c>
      <c r="U40" s="293">
        <f>[12]CP!H40</f>
        <v>58</v>
      </c>
      <c r="V40" s="293">
        <f t="shared" si="5"/>
        <v>11776900</v>
      </c>
      <c r="W40" s="293">
        <f>[12]HL!H40</f>
        <v>83</v>
      </c>
      <c r="X40" s="293">
        <f t="shared" si="6"/>
        <v>16853150</v>
      </c>
      <c r="Y40" s="293">
        <f>[12]DH!H40</f>
        <v>42</v>
      </c>
      <c r="Z40" s="293">
        <f t="shared" si="7"/>
        <v>8528100</v>
      </c>
      <c r="AA40" s="293">
        <f>[12]MC!H40</f>
        <v>39</v>
      </c>
      <c r="AB40" s="293">
        <f t="shared" si="8"/>
        <v>7918950</v>
      </c>
    </row>
    <row r="41" spans="1:28" ht="25.5" x14ac:dyDescent="0.2">
      <c r="A41" s="298"/>
      <c r="B41" s="299" t="s">
        <v>36</v>
      </c>
      <c r="C41" s="297" t="s">
        <v>334</v>
      </c>
      <c r="D41" s="297" t="s">
        <v>334</v>
      </c>
      <c r="E41" s="297" t="s">
        <v>12</v>
      </c>
      <c r="F41" s="297" t="s">
        <v>1421</v>
      </c>
      <c r="G41" s="331"/>
      <c r="H41" s="293">
        <f>'[12]Don gia'!R40</f>
        <v>1181450</v>
      </c>
      <c r="I41" s="289">
        <f t="array" ref="I41">SUM(IF($K$7:$AB$7="Số lượng",K41:AB41,0))</f>
        <v>1114</v>
      </c>
      <c r="J41" s="289">
        <f t="shared" si="0"/>
        <v>1316135300</v>
      </c>
      <c r="K41" s="293">
        <f>[12]DT!H41</f>
        <v>114</v>
      </c>
      <c r="L41" s="293">
        <f t="shared" si="1"/>
        <v>134685300</v>
      </c>
      <c r="M41" s="293">
        <f>[12]HH!H41</f>
        <v>72</v>
      </c>
      <c r="N41" s="293">
        <f t="shared" si="1"/>
        <v>85064400</v>
      </c>
      <c r="O41" s="293">
        <f>[12]VD!H41</f>
        <v>69</v>
      </c>
      <c r="P41" s="293">
        <f t="shared" si="2"/>
        <v>81520050</v>
      </c>
      <c r="Q41" s="293">
        <f>[12]QY!H41</f>
        <v>70</v>
      </c>
      <c r="R41" s="293">
        <f t="shared" si="3"/>
        <v>82701500</v>
      </c>
      <c r="S41" s="293">
        <f>[12]UB!H41</f>
        <v>100</v>
      </c>
      <c r="T41" s="293">
        <f t="shared" si="4"/>
        <v>118145000</v>
      </c>
      <c r="U41" s="293">
        <f>[12]CP!H41</f>
        <v>188</v>
      </c>
      <c r="V41" s="293">
        <f t="shared" si="5"/>
        <v>222112600</v>
      </c>
      <c r="W41" s="293">
        <f>[12]HL!H41</f>
        <v>333</v>
      </c>
      <c r="X41" s="293">
        <f t="shared" si="6"/>
        <v>393422850</v>
      </c>
      <c r="Y41" s="293">
        <f>[12]DH!H41</f>
        <v>67</v>
      </c>
      <c r="Z41" s="293">
        <f t="shared" si="7"/>
        <v>79157150</v>
      </c>
      <c r="AA41" s="293">
        <f>[12]MC!H41</f>
        <v>101</v>
      </c>
      <c r="AB41" s="293">
        <f t="shared" si="8"/>
        <v>119326450</v>
      </c>
    </row>
    <row r="42" spans="1:28" x14ac:dyDescent="0.2">
      <c r="A42" s="298"/>
      <c r="B42" s="299" t="s">
        <v>37</v>
      </c>
      <c r="C42" s="297" t="s">
        <v>334</v>
      </c>
      <c r="D42" s="297" t="s">
        <v>334</v>
      </c>
      <c r="E42" s="297" t="s">
        <v>12</v>
      </c>
      <c r="F42" s="297" t="s">
        <v>1545</v>
      </c>
      <c r="G42" s="331"/>
      <c r="H42" s="293">
        <f>'[12]Don gia'!R41</f>
        <v>98219</v>
      </c>
      <c r="I42" s="289">
        <f t="array" ref="I42">SUM(IF($K$7:$AB$7="Số lượng",K42:AB42,0))</f>
        <v>2357</v>
      </c>
      <c r="J42" s="289">
        <f t="shared" si="0"/>
        <v>231502183</v>
      </c>
      <c r="K42" s="293">
        <f>[12]DT!H42</f>
        <v>256</v>
      </c>
      <c r="L42" s="293">
        <f t="shared" si="1"/>
        <v>25144064</v>
      </c>
      <c r="M42" s="293">
        <f>[12]HH!H42</f>
        <v>135</v>
      </c>
      <c r="N42" s="293">
        <f t="shared" si="1"/>
        <v>13259565</v>
      </c>
      <c r="O42" s="293">
        <f>[12]VD!H42</f>
        <v>134</v>
      </c>
      <c r="P42" s="293">
        <f t="shared" si="2"/>
        <v>13161346</v>
      </c>
      <c r="Q42" s="293">
        <f>[12]QY!H42</f>
        <v>167</v>
      </c>
      <c r="R42" s="293">
        <f t="shared" si="3"/>
        <v>16402573</v>
      </c>
      <c r="S42" s="293">
        <f>[12]UB!H42</f>
        <v>200</v>
      </c>
      <c r="T42" s="293">
        <f t="shared" si="4"/>
        <v>19643800</v>
      </c>
      <c r="U42" s="293">
        <f>[12]CP!H42</f>
        <v>350</v>
      </c>
      <c r="V42" s="293">
        <f t="shared" si="5"/>
        <v>34376650</v>
      </c>
      <c r="W42" s="293">
        <f>[12]HL!H42</f>
        <v>742</v>
      </c>
      <c r="X42" s="293">
        <f t="shared" si="6"/>
        <v>72878498</v>
      </c>
      <c r="Y42" s="293">
        <f>[12]DH!H42</f>
        <v>208</v>
      </c>
      <c r="Z42" s="293">
        <f t="shared" si="7"/>
        <v>20429552</v>
      </c>
      <c r="AA42" s="293">
        <f>[12]MC!H42</f>
        <v>165</v>
      </c>
      <c r="AB42" s="293">
        <f t="shared" si="8"/>
        <v>16206135</v>
      </c>
    </row>
    <row r="43" spans="1:28" x14ac:dyDescent="0.2">
      <c r="A43" s="301" t="s">
        <v>38</v>
      </c>
      <c r="B43" s="302" t="s">
        <v>39</v>
      </c>
      <c r="C43" s="300"/>
      <c r="D43" s="300"/>
      <c r="E43" s="300"/>
      <c r="F43" s="300"/>
      <c r="G43" s="333"/>
      <c r="H43" s="293">
        <f>'[12]Don gia'!R42</f>
        <v>0</v>
      </c>
      <c r="I43" s="289">
        <f t="array" ref="I43">SUM(IF($K$7:$AB$7="Số lượng",K43:AB43,0))</f>
        <v>0</v>
      </c>
      <c r="J43" s="289">
        <f t="shared" si="0"/>
        <v>0</v>
      </c>
      <c r="K43" s="293">
        <f>[12]DT!H43</f>
        <v>0</v>
      </c>
      <c r="L43" s="293">
        <f t="shared" si="1"/>
        <v>0</v>
      </c>
      <c r="M43" s="293">
        <f>[12]HH!H43</f>
        <v>0</v>
      </c>
      <c r="N43" s="293">
        <f t="shared" si="1"/>
        <v>0</v>
      </c>
      <c r="O43" s="293">
        <f>[12]VD!H43</f>
        <v>0</v>
      </c>
      <c r="P43" s="293">
        <f t="shared" si="2"/>
        <v>0</v>
      </c>
      <c r="Q43" s="293">
        <f>[12]QY!H43</f>
        <v>0</v>
      </c>
      <c r="R43" s="293">
        <f t="shared" si="3"/>
        <v>0</v>
      </c>
      <c r="S43" s="293">
        <f>[12]UB!H43</f>
        <v>0</v>
      </c>
      <c r="T43" s="293">
        <f t="shared" si="4"/>
        <v>0</v>
      </c>
      <c r="U43" s="293">
        <f>[12]CP!H43</f>
        <v>0</v>
      </c>
      <c r="V43" s="293">
        <f t="shared" si="5"/>
        <v>0</v>
      </c>
      <c r="W43" s="293">
        <f>[12]HL!H43</f>
        <v>0</v>
      </c>
      <c r="X43" s="293">
        <f t="shared" si="6"/>
        <v>0</v>
      </c>
      <c r="Y43" s="293">
        <f>[12]DH!H43</f>
        <v>0</v>
      </c>
      <c r="Z43" s="293">
        <f t="shared" si="7"/>
        <v>0</v>
      </c>
      <c r="AA43" s="293">
        <f>[12]MC!H43</f>
        <v>0</v>
      </c>
      <c r="AB43" s="293">
        <f t="shared" si="8"/>
        <v>0</v>
      </c>
    </row>
    <row r="44" spans="1:28" x14ac:dyDescent="0.2">
      <c r="A44" s="301" t="s">
        <v>21</v>
      </c>
      <c r="B44" s="302" t="s">
        <v>40</v>
      </c>
      <c r="C44" s="300"/>
      <c r="D44" s="300"/>
      <c r="E44" s="300"/>
      <c r="F44" s="300"/>
      <c r="G44" s="333"/>
      <c r="H44" s="293">
        <f>'[12]Don gia'!R43</f>
        <v>0</v>
      </c>
      <c r="I44" s="289">
        <f t="array" ref="I44">SUM(IF($K$7:$AB$7="Số lượng",K44:AB44,0))</f>
        <v>0</v>
      </c>
      <c r="J44" s="289">
        <f t="shared" si="0"/>
        <v>0</v>
      </c>
      <c r="K44" s="293">
        <f>[12]DT!H44</f>
        <v>0</v>
      </c>
      <c r="L44" s="293">
        <f t="shared" si="1"/>
        <v>0</v>
      </c>
      <c r="M44" s="293">
        <f>[12]HH!H44</f>
        <v>0</v>
      </c>
      <c r="N44" s="293">
        <f t="shared" si="1"/>
        <v>0</v>
      </c>
      <c r="O44" s="293">
        <f>[12]VD!H44</f>
        <v>0</v>
      </c>
      <c r="P44" s="293">
        <f t="shared" si="2"/>
        <v>0</v>
      </c>
      <c r="Q44" s="293">
        <f>[12]QY!H44</f>
        <v>0</v>
      </c>
      <c r="R44" s="293">
        <f t="shared" si="3"/>
        <v>0</v>
      </c>
      <c r="S44" s="293">
        <f>[12]UB!H44</f>
        <v>0</v>
      </c>
      <c r="T44" s="293">
        <f t="shared" si="4"/>
        <v>0</v>
      </c>
      <c r="U44" s="293">
        <f>[12]CP!H44</f>
        <v>0</v>
      </c>
      <c r="V44" s="293">
        <f t="shared" si="5"/>
        <v>0</v>
      </c>
      <c r="W44" s="293">
        <f>[12]HL!H44</f>
        <v>0</v>
      </c>
      <c r="X44" s="293">
        <f t="shared" si="6"/>
        <v>0</v>
      </c>
      <c r="Y44" s="293">
        <f>[12]DH!H44</f>
        <v>0</v>
      </c>
      <c r="Z44" s="293">
        <f t="shared" si="7"/>
        <v>0</v>
      </c>
      <c r="AA44" s="293">
        <f>[12]MC!H44</f>
        <v>0</v>
      </c>
      <c r="AB44" s="293">
        <f t="shared" si="8"/>
        <v>0</v>
      </c>
    </row>
    <row r="45" spans="1:28" x14ac:dyDescent="0.2">
      <c r="A45" s="301">
        <v>1</v>
      </c>
      <c r="B45" s="302" t="s">
        <v>41</v>
      </c>
      <c r="C45" s="300"/>
      <c r="D45" s="300"/>
      <c r="E45" s="300"/>
      <c r="F45" s="300"/>
      <c r="G45" s="333"/>
      <c r="H45" s="293">
        <f>'[12]Don gia'!R44</f>
        <v>0</v>
      </c>
      <c r="I45" s="289">
        <f t="array" ref="I45">SUM(IF($K$7:$AB$7="Số lượng",K45:AB45,0))</f>
        <v>0</v>
      </c>
      <c r="J45" s="289">
        <f t="shared" si="0"/>
        <v>0</v>
      </c>
      <c r="K45" s="293">
        <f>[12]DT!H45</f>
        <v>0</v>
      </c>
      <c r="L45" s="293">
        <f t="shared" si="1"/>
        <v>0</v>
      </c>
      <c r="M45" s="293">
        <f>[12]HH!H45</f>
        <v>0</v>
      </c>
      <c r="N45" s="293">
        <f t="shared" si="1"/>
        <v>0</v>
      </c>
      <c r="O45" s="293">
        <f>[12]VD!H45</f>
        <v>0</v>
      </c>
      <c r="P45" s="293">
        <f t="shared" si="2"/>
        <v>0</v>
      </c>
      <c r="Q45" s="293">
        <f>[12]QY!H45</f>
        <v>0</v>
      </c>
      <c r="R45" s="293">
        <f t="shared" si="3"/>
        <v>0</v>
      </c>
      <c r="S45" s="293">
        <f>[12]UB!H45</f>
        <v>0</v>
      </c>
      <c r="T45" s="293">
        <f t="shared" si="4"/>
        <v>0</v>
      </c>
      <c r="U45" s="293">
        <f>[12]CP!H45</f>
        <v>0</v>
      </c>
      <c r="V45" s="293">
        <f t="shared" si="5"/>
        <v>0</v>
      </c>
      <c r="W45" s="293">
        <f>[12]HL!H45</f>
        <v>0</v>
      </c>
      <c r="X45" s="293">
        <f t="shared" si="6"/>
        <v>0</v>
      </c>
      <c r="Y45" s="293">
        <f>[12]DH!H45</f>
        <v>0</v>
      </c>
      <c r="Z45" s="293">
        <f t="shared" si="7"/>
        <v>0</v>
      </c>
      <c r="AA45" s="293">
        <f>[12]MC!H45</f>
        <v>0</v>
      </c>
      <c r="AB45" s="293">
        <f t="shared" si="8"/>
        <v>0</v>
      </c>
    </row>
    <row r="46" spans="1:28" x14ac:dyDescent="0.2">
      <c r="A46" s="298"/>
      <c r="B46" s="299" t="s">
        <v>42</v>
      </c>
      <c r="C46" s="297" t="s">
        <v>334</v>
      </c>
      <c r="D46" s="297" t="s">
        <v>334</v>
      </c>
      <c r="E46" s="297" t="s">
        <v>12</v>
      </c>
      <c r="F46" s="297" t="s">
        <v>1545</v>
      </c>
      <c r="G46" s="331" t="s">
        <v>1546</v>
      </c>
      <c r="H46" s="293">
        <f>'[12]Don gia'!R45</f>
        <v>54233</v>
      </c>
      <c r="I46" s="289">
        <f t="array" ref="I46">SUM(IF($K$7:$AB$7="Số lượng",K46:AB46,0))</f>
        <v>2344</v>
      </c>
      <c r="J46" s="289">
        <f t="shared" si="0"/>
        <v>127122152</v>
      </c>
      <c r="K46" s="293">
        <f>[12]DT!H46</f>
        <v>227</v>
      </c>
      <c r="L46" s="293">
        <f t="shared" si="1"/>
        <v>12310891</v>
      </c>
      <c r="M46" s="293">
        <f>[12]HH!H46</f>
        <v>144</v>
      </c>
      <c r="N46" s="293">
        <f t="shared" si="1"/>
        <v>7809552</v>
      </c>
      <c r="O46" s="293">
        <f>[12]VD!H46</f>
        <v>112</v>
      </c>
      <c r="P46" s="293">
        <f t="shared" si="2"/>
        <v>6074096</v>
      </c>
      <c r="Q46" s="293">
        <f>[12]QY!H46</f>
        <v>157</v>
      </c>
      <c r="R46" s="293">
        <f t="shared" si="3"/>
        <v>8514581</v>
      </c>
      <c r="S46" s="293">
        <f>[12]UB!H46</f>
        <v>336</v>
      </c>
      <c r="T46" s="293">
        <f t="shared" si="4"/>
        <v>18222288</v>
      </c>
      <c r="U46" s="293">
        <f>[12]CP!H46</f>
        <v>262</v>
      </c>
      <c r="V46" s="293">
        <f t="shared" si="5"/>
        <v>14209046</v>
      </c>
      <c r="W46" s="293">
        <f>[12]HL!H46</f>
        <v>711</v>
      </c>
      <c r="X46" s="293">
        <f t="shared" si="6"/>
        <v>38559663</v>
      </c>
      <c r="Y46" s="293">
        <f>[12]DH!H46</f>
        <v>223</v>
      </c>
      <c r="Z46" s="293">
        <f t="shared" si="7"/>
        <v>12093959</v>
      </c>
      <c r="AA46" s="293">
        <f>[12]MC!H46</f>
        <v>172</v>
      </c>
      <c r="AB46" s="293">
        <f t="shared" si="8"/>
        <v>9328076</v>
      </c>
    </row>
    <row r="47" spans="1:28" ht="25.5" hidden="1" x14ac:dyDescent="0.2">
      <c r="A47" s="298"/>
      <c r="B47" s="299" t="s">
        <v>1547</v>
      </c>
      <c r="C47" s="297" t="s">
        <v>334</v>
      </c>
      <c r="D47" s="297" t="s">
        <v>334</v>
      </c>
      <c r="E47" s="297" t="s">
        <v>12</v>
      </c>
      <c r="F47" s="297" t="s">
        <v>1545</v>
      </c>
      <c r="G47" s="331" t="s">
        <v>1548</v>
      </c>
      <c r="H47" s="293">
        <f>'[12]Don gia'!R46</f>
        <v>0</v>
      </c>
      <c r="I47" s="289">
        <f t="array" ref="I47">SUM(IF($K$7:$AB$7="Số lượng",K47:AB47,0))</f>
        <v>202</v>
      </c>
      <c r="J47" s="289">
        <f t="shared" si="0"/>
        <v>0</v>
      </c>
      <c r="K47" s="293">
        <f>[12]DT!H47</f>
        <v>15</v>
      </c>
      <c r="L47" s="293">
        <f t="shared" si="1"/>
        <v>0</v>
      </c>
      <c r="M47" s="293">
        <f>[12]HH!H47</f>
        <v>8</v>
      </c>
      <c r="N47" s="293">
        <f t="shared" si="1"/>
        <v>0</v>
      </c>
      <c r="O47" s="293">
        <f>[12]VD!H47</f>
        <v>4</v>
      </c>
      <c r="P47" s="293">
        <f t="shared" si="2"/>
        <v>0</v>
      </c>
      <c r="Q47" s="293">
        <f>[12]QY!H47</f>
        <v>26</v>
      </c>
      <c r="R47" s="293">
        <f t="shared" si="3"/>
        <v>0</v>
      </c>
      <c r="S47" s="293">
        <f>[12]UB!H47</f>
        <v>0</v>
      </c>
      <c r="T47" s="293">
        <f t="shared" si="4"/>
        <v>0</v>
      </c>
      <c r="U47" s="293">
        <f>[12]CP!H47</f>
        <v>0</v>
      </c>
      <c r="V47" s="293">
        <f t="shared" si="5"/>
        <v>0</v>
      </c>
      <c r="W47" s="293">
        <f>[12]HL!H47</f>
        <v>0</v>
      </c>
      <c r="X47" s="293">
        <f t="shared" si="6"/>
        <v>0</v>
      </c>
      <c r="Y47" s="293">
        <f>[12]DH!H47</f>
        <v>55</v>
      </c>
      <c r="Z47" s="293">
        <f t="shared" si="7"/>
        <v>0</v>
      </c>
      <c r="AA47" s="293">
        <f>[12]MC!H47</f>
        <v>94</v>
      </c>
      <c r="AB47" s="293">
        <f t="shared" si="8"/>
        <v>0</v>
      </c>
    </row>
    <row r="48" spans="1:28" hidden="1" x14ac:dyDescent="0.2">
      <c r="A48" s="298"/>
      <c r="B48" s="300" t="s">
        <v>1502</v>
      </c>
      <c r="C48" s="297"/>
      <c r="D48" s="297"/>
      <c r="E48" s="297"/>
      <c r="F48" s="297"/>
      <c r="G48" s="331"/>
      <c r="H48" s="293">
        <f>'[12]Don gia'!R47</f>
        <v>0</v>
      </c>
      <c r="I48" s="289">
        <f t="array" ref="I48">SUM(IF($K$7:$AB$7="Số lượng",K48:AB48,0))</f>
        <v>0</v>
      </c>
      <c r="J48" s="289">
        <f t="shared" si="0"/>
        <v>0</v>
      </c>
      <c r="K48" s="293">
        <f>[12]DT!H48</f>
        <v>0</v>
      </c>
      <c r="L48" s="293">
        <f t="shared" si="1"/>
        <v>0</v>
      </c>
      <c r="M48" s="293">
        <f>[12]HH!H48</f>
        <v>0</v>
      </c>
      <c r="N48" s="293">
        <f t="shared" si="1"/>
        <v>0</v>
      </c>
      <c r="O48" s="293">
        <f>[12]VD!H48</f>
        <v>0</v>
      </c>
      <c r="P48" s="293">
        <f t="shared" si="2"/>
        <v>0</v>
      </c>
      <c r="Q48" s="293">
        <f>[12]QY!H48</f>
        <v>0</v>
      </c>
      <c r="R48" s="293">
        <f t="shared" si="3"/>
        <v>0</v>
      </c>
      <c r="S48" s="293">
        <f>[12]UB!H48</f>
        <v>0</v>
      </c>
      <c r="T48" s="293">
        <f t="shared" si="4"/>
        <v>0</v>
      </c>
      <c r="U48" s="293">
        <f>[12]CP!H48</f>
        <v>0</v>
      </c>
      <c r="V48" s="293">
        <f t="shared" si="5"/>
        <v>0</v>
      </c>
      <c r="W48" s="293">
        <f>[12]HL!H48</f>
        <v>0</v>
      </c>
      <c r="X48" s="293">
        <f t="shared" si="6"/>
        <v>0</v>
      </c>
      <c r="Y48" s="293">
        <f>[12]DH!H48</f>
        <v>0</v>
      </c>
      <c r="Z48" s="293">
        <f t="shared" si="7"/>
        <v>0</v>
      </c>
      <c r="AA48" s="293">
        <f>[12]MC!H48</f>
        <v>0</v>
      </c>
      <c r="AB48" s="293">
        <f t="shared" si="8"/>
        <v>0</v>
      </c>
    </row>
    <row r="49" spans="1:28" ht="25.5" hidden="1" x14ac:dyDescent="0.2">
      <c r="A49" s="301" t="s">
        <v>21</v>
      </c>
      <c r="B49" s="302" t="s">
        <v>1501</v>
      </c>
      <c r="C49" s="300"/>
      <c r="D49" s="300"/>
      <c r="E49" s="300"/>
      <c r="F49" s="300"/>
      <c r="G49" s="333"/>
      <c r="H49" s="293">
        <f>'[12]Don gia'!R48</f>
        <v>0</v>
      </c>
      <c r="I49" s="289">
        <f t="array" ref="I49">SUM(IF($K$7:$AB$7="Số lượng",K49:AB49,0))</f>
        <v>0</v>
      </c>
      <c r="J49" s="289">
        <f t="shared" si="0"/>
        <v>0</v>
      </c>
      <c r="K49" s="293">
        <f>[12]DT!H49</f>
        <v>0</v>
      </c>
      <c r="L49" s="293">
        <f t="shared" si="1"/>
        <v>0</v>
      </c>
      <c r="M49" s="293">
        <f>[12]HH!H49</f>
        <v>0</v>
      </c>
      <c r="N49" s="293">
        <f t="shared" si="1"/>
        <v>0</v>
      </c>
      <c r="O49" s="293">
        <f>[12]VD!H49</f>
        <v>0</v>
      </c>
      <c r="P49" s="293">
        <f t="shared" si="2"/>
        <v>0</v>
      </c>
      <c r="Q49" s="293">
        <f>[12]QY!H49</f>
        <v>0</v>
      </c>
      <c r="R49" s="293">
        <f t="shared" si="3"/>
        <v>0</v>
      </c>
      <c r="S49" s="293">
        <f>[12]UB!H49</f>
        <v>0</v>
      </c>
      <c r="T49" s="293">
        <f t="shared" si="4"/>
        <v>0</v>
      </c>
      <c r="U49" s="293">
        <f>[12]CP!H49</f>
        <v>0</v>
      </c>
      <c r="V49" s="293">
        <f t="shared" si="5"/>
        <v>0</v>
      </c>
      <c r="W49" s="293">
        <f>[12]HL!H49</f>
        <v>0</v>
      </c>
      <c r="X49" s="293">
        <f t="shared" si="6"/>
        <v>0</v>
      </c>
      <c r="Y49" s="293">
        <f>[12]DH!H49</f>
        <v>0</v>
      </c>
      <c r="Z49" s="293">
        <f t="shared" si="7"/>
        <v>0</v>
      </c>
      <c r="AA49" s="293">
        <f>[12]MC!H49</f>
        <v>0</v>
      </c>
      <c r="AB49" s="293">
        <f t="shared" si="8"/>
        <v>0</v>
      </c>
    </row>
    <row r="50" spans="1:28" ht="25.5" hidden="1" x14ac:dyDescent="0.2">
      <c r="A50" s="298"/>
      <c r="B50" s="299" t="s">
        <v>1500</v>
      </c>
      <c r="C50" s="297" t="s">
        <v>334</v>
      </c>
      <c r="D50" s="297"/>
      <c r="E50" s="297" t="s">
        <v>4</v>
      </c>
      <c r="F50" s="297" t="s">
        <v>1371</v>
      </c>
      <c r="G50" s="331" t="s">
        <v>1498</v>
      </c>
      <c r="H50" s="293">
        <f>'[12]Don gia'!R49</f>
        <v>0</v>
      </c>
      <c r="I50" s="289">
        <f t="array" ref="I50">SUM(IF($K$7:$AB$7="Số lượng",K50:AB50,0))</f>
        <v>51</v>
      </c>
      <c r="J50" s="289">
        <f t="shared" si="0"/>
        <v>0</v>
      </c>
      <c r="K50" s="293">
        <f>[12]DT!H50</f>
        <v>0</v>
      </c>
      <c r="L50" s="293">
        <f t="shared" si="1"/>
        <v>0</v>
      </c>
      <c r="M50" s="293">
        <f>[12]HH!H50</f>
        <v>0</v>
      </c>
      <c r="N50" s="293">
        <f t="shared" si="1"/>
        <v>0</v>
      </c>
      <c r="O50" s="293">
        <f>[12]VD!H50</f>
        <v>1</v>
      </c>
      <c r="P50" s="293">
        <f t="shared" si="2"/>
        <v>0</v>
      </c>
      <c r="Q50" s="293">
        <f>[12]QY!H50</f>
        <v>8</v>
      </c>
      <c r="R50" s="293">
        <f t="shared" si="3"/>
        <v>0</v>
      </c>
      <c r="S50" s="293">
        <f>[12]UB!H50</f>
        <v>0</v>
      </c>
      <c r="T50" s="293">
        <f t="shared" si="4"/>
        <v>0</v>
      </c>
      <c r="U50" s="293">
        <f>[12]CP!H50</f>
        <v>0</v>
      </c>
      <c r="V50" s="293">
        <f t="shared" si="5"/>
        <v>0</v>
      </c>
      <c r="W50" s="293">
        <f>[12]HL!H50</f>
        <v>16</v>
      </c>
      <c r="X50" s="293">
        <f t="shared" si="6"/>
        <v>0</v>
      </c>
      <c r="Y50" s="293">
        <f>[12]DH!H50</f>
        <v>16</v>
      </c>
      <c r="Z50" s="293">
        <f t="shared" si="7"/>
        <v>0</v>
      </c>
      <c r="AA50" s="293">
        <f>[12]MC!H50</f>
        <v>10</v>
      </c>
      <c r="AB50" s="293">
        <f t="shared" si="8"/>
        <v>0</v>
      </c>
    </row>
    <row r="51" spans="1:28" ht="25.5" hidden="1" x14ac:dyDescent="0.2">
      <c r="A51" s="298"/>
      <c r="B51" s="299" t="s">
        <v>1549</v>
      </c>
      <c r="C51" s="297" t="s">
        <v>334</v>
      </c>
      <c r="D51" s="297"/>
      <c r="E51" s="297" t="s">
        <v>4</v>
      </c>
      <c r="F51" s="297" t="s">
        <v>1371</v>
      </c>
      <c r="G51" s="331" t="s">
        <v>1498</v>
      </c>
      <c r="H51" s="293">
        <f>'[12]Don gia'!R50</f>
        <v>0</v>
      </c>
      <c r="I51" s="289">
        <f t="array" ref="I51">SUM(IF($K$7:$AB$7="Số lượng",K51:AB51,0))</f>
        <v>37</v>
      </c>
      <c r="J51" s="289">
        <f t="shared" si="0"/>
        <v>0</v>
      </c>
      <c r="K51" s="293">
        <f>[12]DT!H51</f>
        <v>0</v>
      </c>
      <c r="L51" s="293">
        <f t="shared" si="1"/>
        <v>0</v>
      </c>
      <c r="M51" s="293">
        <f>[12]HH!H51</f>
        <v>0</v>
      </c>
      <c r="N51" s="293">
        <f t="shared" si="1"/>
        <v>0</v>
      </c>
      <c r="O51" s="293">
        <f>[12]VD!H51</f>
        <v>1</v>
      </c>
      <c r="P51" s="293">
        <f t="shared" si="2"/>
        <v>0</v>
      </c>
      <c r="Q51" s="293">
        <f>[12]QY!H51</f>
        <v>4</v>
      </c>
      <c r="R51" s="293">
        <f t="shared" si="3"/>
        <v>0</v>
      </c>
      <c r="S51" s="293">
        <f>[12]UB!H51</f>
        <v>0</v>
      </c>
      <c r="T51" s="293">
        <f t="shared" si="4"/>
        <v>0</v>
      </c>
      <c r="U51" s="293">
        <f>[12]CP!H51</f>
        <v>0</v>
      </c>
      <c r="V51" s="293">
        <f t="shared" si="5"/>
        <v>0</v>
      </c>
      <c r="W51" s="293">
        <f>[12]HL!H51</f>
        <v>10</v>
      </c>
      <c r="X51" s="293">
        <f t="shared" si="6"/>
        <v>0</v>
      </c>
      <c r="Y51" s="293">
        <f>[12]DH!H51</f>
        <v>16</v>
      </c>
      <c r="Z51" s="293">
        <f t="shared" si="7"/>
        <v>0</v>
      </c>
      <c r="AA51" s="293">
        <f>[12]MC!H51</f>
        <v>6</v>
      </c>
      <c r="AB51" s="293">
        <f t="shared" si="8"/>
        <v>0</v>
      </c>
    </row>
    <row r="52" spans="1:28" hidden="1" x14ac:dyDescent="0.2">
      <c r="A52" s="298"/>
      <c r="B52" s="299" t="s">
        <v>14</v>
      </c>
      <c r="C52" s="297" t="s">
        <v>334</v>
      </c>
      <c r="D52" s="297"/>
      <c r="E52" s="297" t="s">
        <v>4</v>
      </c>
      <c r="F52" s="297" t="s">
        <v>1371</v>
      </c>
      <c r="G52" s="331"/>
      <c r="H52" s="293">
        <f>'[12]Don gia'!R51</f>
        <v>0</v>
      </c>
      <c r="I52" s="289">
        <f t="array" ref="I52">SUM(IF($K$7:$AB$7="Số lượng",K52:AB52,0))</f>
        <v>68</v>
      </c>
      <c r="J52" s="289">
        <f t="shared" si="0"/>
        <v>0</v>
      </c>
      <c r="K52" s="293">
        <f>[12]DT!H52</f>
        <v>0</v>
      </c>
      <c r="L52" s="293">
        <f t="shared" si="1"/>
        <v>0</v>
      </c>
      <c r="M52" s="293">
        <f>[12]HH!H52</f>
        <v>0</v>
      </c>
      <c r="N52" s="293">
        <f t="shared" si="1"/>
        <v>0</v>
      </c>
      <c r="O52" s="293">
        <f>[12]VD!H52</f>
        <v>2</v>
      </c>
      <c r="P52" s="293">
        <f t="shared" si="2"/>
        <v>0</v>
      </c>
      <c r="Q52" s="293">
        <f>[12]QY!H52</f>
        <v>7</v>
      </c>
      <c r="R52" s="293">
        <f t="shared" si="3"/>
        <v>0</v>
      </c>
      <c r="S52" s="293">
        <f>[12]UB!H52</f>
        <v>0</v>
      </c>
      <c r="T52" s="293">
        <f t="shared" si="4"/>
        <v>0</v>
      </c>
      <c r="U52" s="293">
        <f>[12]CP!H52</f>
        <v>8</v>
      </c>
      <c r="V52" s="293">
        <f t="shared" si="5"/>
        <v>0</v>
      </c>
      <c r="W52" s="293">
        <f>[12]HL!H52</f>
        <v>21</v>
      </c>
      <c r="X52" s="293">
        <f t="shared" si="6"/>
        <v>0</v>
      </c>
      <c r="Y52" s="293">
        <f>[12]DH!H52</f>
        <v>19</v>
      </c>
      <c r="Z52" s="293">
        <f t="shared" si="7"/>
        <v>0</v>
      </c>
      <c r="AA52" s="293">
        <f>[12]MC!H52</f>
        <v>11</v>
      </c>
      <c r="AB52" s="293">
        <f t="shared" si="8"/>
        <v>0</v>
      </c>
    </row>
    <row r="53" spans="1:28" hidden="1" x14ac:dyDescent="0.2">
      <c r="A53" s="298"/>
      <c r="B53" s="299" t="s">
        <v>1492</v>
      </c>
      <c r="C53" s="297" t="s">
        <v>334</v>
      </c>
      <c r="D53" s="297"/>
      <c r="E53" s="297" t="s">
        <v>4</v>
      </c>
      <c r="F53" s="297" t="s">
        <v>1371</v>
      </c>
      <c r="G53" s="331"/>
      <c r="H53" s="293">
        <f>'[12]Don gia'!R52</f>
        <v>0</v>
      </c>
      <c r="I53" s="289">
        <f t="array" ref="I53">SUM(IF($K$7:$AB$7="Số lượng",K53:AB53,0))</f>
        <v>80</v>
      </c>
      <c r="J53" s="289">
        <f t="shared" si="0"/>
        <v>0</v>
      </c>
      <c r="K53" s="293">
        <f>[12]DT!H53</f>
        <v>0</v>
      </c>
      <c r="L53" s="293">
        <f t="shared" si="1"/>
        <v>0</v>
      </c>
      <c r="M53" s="293">
        <f>[12]HH!H53</f>
        <v>0</v>
      </c>
      <c r="N53" s="293">
        <f t="shared" si="1"/>
        <v>0</v>
      </c>
      <c r="O53" s="293">
        <f>[12]VD!H53</f>
        <v>2</v>
      </c>
      <c r="P53" s="293">
        <f t="shared" si="2"/>
        <v>0</v>
      </c>
      <c r="Q53" s="293">
        <f>[12]QY!H53</f>
        <v>9</v>
      </c>
      <c r="R53" s="293">
        <f t="shared" si="3"/>
        <v>0</v>
      </c>
      <c r="S53" s="293">
        <f>[12]UB!H53</f>
        <v>0</v>
      </c>
      <c r="T53" s="293">
        <f t="shared" si="4"/>
        <v>0</v>
      </c>
      <c r="U53" s="293">
        <f>[12]CP!H53</f>
        <v>9</v>
      </c>
      <c r="V53" s="293">
        <f t="shared" si="5"/>
        <v>0</v>
      </c>
      <c r="W53" s="293">
        <f>[12]HL!H53</f>
        <v>31</v>
      </c>
      <c r="X53" s="293">
        <f t="shared" si="6"/>
        <v>0</v>
      </c>
      <c r="Y53" s="293">
        <f>[12]DH!H53</f>
        <v>18</v>
      </c>
      <c r="Z53" s="293">
        <f t="shared" si="7"/>
        <v>0</v>
      </c>
      <c r="AA53" s="293">
        <f>[12]MC!H53</f>
        <v>11</v>
      </c>
      <c r="AB53" s="293">
        <f t="shared" si="8"/>
        <v>0</v>
      </c>
    </row>
    <row r="54" spans="1:28" hidden="1" x14ac:dyDescent="0.2">
      <c r="A54" s="298"/>
      <c r="B54" s="299" t="s">
        <v>11</v>
      </c>
      <c r="C54" s="297" t="s">
        <v>334</v>
      </c>
      <c r="D54" s="297"/>
      <c r="E54" s="297" t="s">
        <v>12</v>
      </c>
      <c r="F54" s="297" t="s">
        <v>1371</v>
      </c>
      <c r="G54" s="331"/>
      <c r="H54" s="293">
        <f>'[12]Don gia'!R53</f>
        <v>0</v>
      </c>
      <c r="I54" s="289">
        <f t="array" ref="I54">SUM(IF($K$7:$AB$7="Số lượng",K54:AB54,0))</f>
        <v>83</v>
      </c>
      <c r="J54" s="289">
        <f t="shared" si="0"/>
        <v>0</v>
      </c>
      <c r="K54" s="293">
        <f>[12]DT!H54</f>
        <v>0</v>
      </c>
      <c r="L54" s="293">
        <f t="shared" si="1"/>
        <v>0</v>
      </c>
      <c r="M54" s="293">
        <f>[12]HH!H54</f>
        <v>0</v>
      </c>
      <c r="N54" s="293">
        <f t="shared" si="1"/>
        <v>0</v>
      </c>
      <c r="O54" s="293">
        <f>[12]VD!H54</f>
        <v>2</v>
      </c>
      <c r="P54" s="293">
        <f t="shared" si="2"/>
        <v>0</v>
      </c>
      <c r="Q54" s="293">
        <f>[12]QY!H54</f>
        <v>10</v>
      </c>
      <c r="R54" s="293">
        <f t="shared" si="3"/>
        <v>0</v>
      </c>
      <c r="S54" s="293">
        <f>[12]UB!H54</f>
        <v>0</v>
      </c>
      <c r="T54" s="293">
        <f t="shared" si="4"/>
        <v>0</v>
      </c>
      <c r="U54" s="293">
        <f>[12]CP!H54</f>
        <v>9</v>
      </c>
      <c r="V54" s="293">
        <f t="shared" si="5"/>
        <v>0</v>
      </c>
      <c r="W54" s="293">
        <f>[12]HL!H54</f>
        <v>34</v>
      </c>
      <c r="X54" s="293">
        <f t="shared" si="6"/>
        <v>0</v>
      </c>
      <c r="Y54" s="293">
        <f>[12]DH!H54</f>
        <v>18</v>
      </c>
      <c r="Z54" s="293">
        <f t="shared" si="7"/>
        <v>0</v>
      </c>
      <c r="AA54" s="293">
        <f>[12]MC!H54</f>
        <v>10</v>
      </c>
      <c r="AB54" s="293">
        <f t="shared" si="8"/>
        <v>0</v>
      </c>
    </row>
    <row r="55" spans="1:28" hidden="1" x14ac:dyDescent="0.2">
      <c r="A55" s="298"/>
      <c r="B55" s="299" t="s">
        <v>1550</v>
      </c>
      <c r="C55" s="297" t="s">
        <v>334</v>
      </c>
      <c r="D55" s="297"/>
      <c r="E55" s="297" t="s">
        <v>12</v>
      </c>
      <c r="F55" s="297" t="s">
        <v>1371</v>
      </c>
      <c r="G55" s="331"/>
      <c r="H55" s="293">
        <f>'[12]Don gia'!R54</f>
        <v>0</v>
      </c>
      <c r="I55" s="289">
        <f t="array" ref="I55">SUM(IF($K$7:$AB$7="Số lượng",K55:AB55,0))</f>
        <v>89</v>
      </c>
      <c r="J55" s="289">
        <f t="shared" si="0"/>
        <v>0</v>
      </c>
      <c r="K55" s="293">
        <f>[12]DT!H55</f>
        <v>0</v>
      </c>
      <c r="L55" s="293">
        <f t="shared" si="1"/>
        <v>0</v>
      </c>
      <c r="M55" s="293">
        <f>[12]HH!H55</f>
        <v>0</v>
      </c>
      <c r="N55" s="293">
        <f t="shared" si="1"/>
        <v>0</v>
      </c>
      <c r="O55" s="293">
        <f>[12]VD!H55</f>
        <v>2</v>
      </c>
      <c r="P55" s="293">
        <f t="shared" si="2"/>
        <v>0</v>
      </c>
      <c r="Q55" s="293">
        <f>[12]QY!H55</f>
        <v>10</v>
      </c>
      <c r="R55" s="293">
        <f t="shared" si="3"/>
        <v>0</v>
      </c>
      <c r="S55" s="293">
        <f>[12]UB!H55</f>
        <v>0</v>
      </c>
      <c r="T55" s="293">
        <f t="shared" si="4"/>
        <v>0</v>
      </c>
      <c r="U55" s="293">
        <f>[12]CP!H55</f>
        <v>11</v>
      </c>
      <c r="V55" s="293">
        <f t="shared" si="5"/>
        <v>0</v>
      </c>
      <c r="W55" s="293">
        <f>[12]HL!H55</f>
        <v>35</v>
      </c>
      <c r="X55" s="293">
        <f t="shared" si="6"/>
        <v>0</v>
      </c>
      <c r="Y55" s="293">
        <f>[12]DH!H55</f>
        <v>18</v>
      </c>
      <c r="Z55" s="293">
        <f t="shared" si="7"/>
        <v>0</v>
      </c>
      <c r="AA55" s="293">
        <f>[12]MC!H55</f>
        <v>13</v>
      </c>
      <c r="AB55" s="293">
        <f t="shared" si="8"/>
        <v>0</v>
      </c>
    </row>
    <row r="56" spans="1:28" ht="38.25" hidden="1" x14ac:dyDescent="0.2">
      <c r="A56" s="301" t="s">
        <v>43</v>
      </c>
      <c r="B56" s="302" t="s">
        <v>1551</v>
      </c>
      <c r="C56" s="300"/>
      <c r="D56" s="300"/>
      <c r="E56" s="300"/>
      <c r="F56" s="300"/>
      <c r="G56" s="333"/>
      <c r="H56" s="293">
        <f>'[12]Don gia'!R55</f>
        <v>0</v>
      </c>
      <c r="I56" s="289">
        <f t="array" ref="I56">SUM(IF($K$7:$AB$7="Số lượng",K56:AB56,0))</f>
        <v>0</v>
      </c>
      <c r="J56" s="289">
        <f t="shared" si="0"/>
        <v>0</v>
      </c>
      <c r="K56" s="293">
        <f>[12]DT!H56</f>
        <v>0</v>
      </c>
      <c r="L56" s="293">
        <f t="shared" si="1"/>
        <v>0</v>
      </c>
      <c r="M56" s="293">
        <f>[12]HH!H56</f>
        <v>0</v>
      </c>
      <c r="N56" s="293">
        <f t="shared" si="1"/>
        <v>0</v>
      </c>
      <c r="O56" s="293">
        <f>[12]VD!H56</f>
        <v>0</v>
      </c>
      <c r="P56" s="293">
        <f t="shared" si="2"/>
        <v>0</v>
      </c>
      <c r="Q56" s="293">
        <f>[12]QY!H56</f>
        <v>0</v>
      </c>
      <c r="R56" s="293">
        <f t="shared" si="3"/>
        <v>0</v>
      </c>
      <c r="S56" s="293">
        <f>[12]UB!H56</f>
        <v>0</v>
      </c>
      <c r="T56" s="293">
        <f t="shared" si="4"/>
        <v>0</v>
      </c>
      <c r="U56" s="293">
        <f>[12]CP!H56</f>
        <v>0</v>
      </c>
      <c r="V56" s="293">
        <f t="shared" si="5"/>
        <v>0</v>
      </c>
      <c r="W56" s="293">
        <f>[12]HL!H56</f>
        <v>0</v>
      </c>
      <c r="X56" s="293">
        <f t="shared" si="6"/>
        <v>0</v>
      </c>
      <c r="Y56" s="293">
        <f>[12]DH!H56</f>
        <v>0</v>
      </c>
      <c r="Z56" s="293">
        <f t="shared" si="7"/>
        <v>0</v>
      </c>
      <c r="AA56" s="293">
        <f>[12]MC!H56</f>
        <v>0</v>
      </c>
      <c r="AB56" s="293">
        <f t="shared" si="8"/>
        <v>0</v>
      </c>
    </row>
    <row r="57" spans="1:28" hidden="1" x14ac:dyDescent="0.2">
      <c r="A57" s="298"/>
      <c r="B57" s="299" t="s">
        <v>1496</v>
      </c>
      <c r="C57" s="297" t="s">
        <v>334</v>
      </c>
      <c r="D57" s="297"/>
      <c r="E57" s="297" t="s">
        <v>4</v>
      </c>
      <c r="F57" s="297">
        <v>1</v>
      </c>
      <c r="G57" s="331"/>
      <c r="H57" s="293">
        <f>'[12]Don gia'!R56</f>
        <v>0</v>
      </c>
      <c r="I57" s="289">
        <f t="array" ref="I57">SUM(IF($K$7:$AB$7="Số lượng",K57:AB57,0))</f>
        <v>56</v>
      </c>
      <c r="J57" s="289">
        <f t="shared" si="0"/>
        <v>0</v>
      </c>
      <c r="K57" s="293">
        <f>[12]DT!H57</f>
        <v>3</v>
      </c>
      <c r="L57" s="293">
        <f t="shared" si="1"/>
        <v>0</v>
      </c>
      <c r="M57" s="293">
        <f>[12]HH!H57</f>
        <v>0</v>
      </c>
      <c r="N57" s="293">
        <f t="shared" si="1"/>
        <v>0</v>
      </c>
      <c r="O57" s="293">
        <f>[12]VD!H57</f>
        <v>7</v>
      </c>
      <c r="P57" s="293">
        <f t="shared" si="2"/>
        <v>0</v>
      </c>
      <c r="Q57" s="293">
        <f>[12]QY!H57</f>
        <v>9</v>
      </c>
      <c r="R57" s="293">
        <f t="shared" si="3"/>
        <v>0</v>
      </c>
      <c r="S57" s="293">
        <f>[12]UB!H57</f>
        <v>3</v>
      </c>
      <c r="T57" s="293">
        <f t="shared" si="4"/>
        <v>0</v>
      </c>
      <c r="U57" s="293">
        <f>[12]CP!H57</f>
        <v>4</v>
      </c>
      <c r="V57" s="293">
        <f t="shared" si="5"/>
        <v>0</v>
      </c>
      <c r="W57" s="293">
        <f>[12]HL!H57</f>
        <v>14</v>
      </c>
      <c r="X57" s="293">
        <f t="shared" si="6"/>
        <v>0</v>
      </c>
      <c r="Y57" s="293">
        <f>[12]DH!H57</f>
        <v>7</v>
      </c>
      <c r="Z57" s="293">
        <f t="shared" si="7"/>
        <v>0</v>
      </c>
      <c r="AA57" s="293">
        <f>[12]MC!H57</f>
        <v>9</v>
      </c>
      <c r="AB57" s="293">
        <f t="shared" si="8"/>
        <v>0</v>
      </c>
    </row>
    <row r="58" spans="1:28" hidden="1" x14ac:dyDescent="0.2">
      <c r="A58" s="298"/>
      <c r="B58" s="299" t="s">
        <v>11</v>
      </c>
      <c r="C58" s="297" t="s">
        <v>334</v>
      </c>
      <c r="D58" s="297"/>
      <c r="E58" s="297" t="s">
        <v>12</v>
      </c>
      <c r="F58" s="297">
        <v>1</v>
      </c>
      <c r="G58" s="331"/>
      <c r="H58" s="293">
        <f>'[12]Don gia'!R57</f>
        <v>0</v>
      </c>
      <c r="I58" s="289">
        <f t="array" ref="I58">SUM(IF($K$7:$AB$7="Số lượng",K58:AB58,0))</f>
        <v>65</v>
      </c>
      <c r="J58" s="289">
        <f t="shared" si="0"/>
        <v>0</v>
      </c>
      <c r="K58" s="293">
        <f>[12]DT!H58</f>
        <v>6</v>
      </c>
      <c r="L58" s="293">
        <f t="shared" si="1"/>
        <v>0</v>
      </c>
      <c r="M58" s="293">
        <f>[12]HH!H58</f>
        <v>0</v>
      </c>
      <c r="N58" s="293">
        <f t="shared" si="1"/>
        <v>0</v>
      </c>
      <c r="O58" s="293">
        <f>[12]VD!H58</f>
        <v>7</v>
      </c>
      <c r="P58" s="293">
        <f t="shared" si="2"/>
        <v>0</v>
      </c>
      <c r="Q58" s="293">
        <f>[12]QY!H58</f>
        <v>9</v>
      </c>
      <c r="R58" s="293">
        <f t="shared" si="3"/>
        <v>0</v>
      </c>
      <c r="S58" s="293">
        <f>[12]UB!H58</f>
        <v>4</v>
      </c>
      <c r="T58" s="293">
        <f t="shared" si="4"/>
        <v>0</v>
      </c>
      <c r="U58" s="293">
        <f>[12]CP!H58</f>
        <v>6</v>
      </c>
      <c r="V58" s="293">
        <f t="shared" si="5"/>
        <v>0</v>
      </c>
      <c r="W58" s="293">
        <f>[12]HL!H58</f>
        <v>15</v>
      </c>
      <c r="X58" s="293">
        <f t="shared" si="6"/>
        <v>0</v>
      </c>
      <c r="Y58" s="293">
        <f>[12]DH!H58</f>
        <v>7</v>
      </c>
      <c r="Z58" s="293">
        <f t="shared" si="7"/>
        <v>0</v>
      </c>
      <c r="AA58" s="293">
        <f>[12]MC!H58</f>
        <v>11</v>
      </c>
      <c r="AB58" s="293">
        <f t="shared" si="8"/>
        <v>0</v>
      </c>
    </row>
    <row r="59" spans="1:28" hidden="1" x14ac:dyDescent="0.2">
      <c r="A59" s="298"/>
      <c r="B59" s="299" t="s">
        <v>1550</v>
      </c>
      <c r="C59" s="297" t="s">
        <v>334</v>
      </c>
      <c r="D59" s="297"/>
      <c r="E59" s="297" t="s">
        <v>12</v>
      </c>
      <c r="F59" s="297" t="s">
        <v>1371</v>
      </c>
      <c r="G59" s="331"/>
      <c r="H59" s="293">
        <f>'[12]Don gia'!R58</f>
        <v>0</v>
      </c>
      <c r="I59" s="289">
        <f t="array" ref="I59">SUM(IF($K$7:$AB$7="Số lượng",K59:AB59,0))</f>
        <v>99</v>
      </c>
      <c r="J59" s="289">
        <f t="shared" si="0"/>
        <v>0</v>
      </c>
      <c r="K59" s="293">
        <f>[12]DT!H59</f>
        <v>14</v>
      </c>
      <c r="L59" s="293">
        <f t="shared" si="1"/>
        <v>0</v>
      </c>
      <c r="M59" s="293">
        <f>[12]HH!H59</f>
        <v>0</v>
      </c>
      <c r="N59" s="293">
        <f t="shared" si="1"/>
        <v>0</v>
      </c>
      <c r="O59" s="293">
        <f>[12]VD!H59</f>
        <v>8</v>
      </c>
      <c r="P59" s="293">
        <f t="shared" si="2"/>
        <v>0</v>
      </c>
      <c r="Q59" s="293">
        <f>[12]QY!H59</f>
        <v>12</v>
      </c>
      <c r="R59" s="293">
        <f t="shared" si="3"/>
        <v>0</v>
      </c>
      <c r="S59" s="293">
        <f>[12]UB!H59</f>
        <v>6</v>
      </c>
      <c r="T59" s="293">
        <f t="shared" si="4"/>
        <v>0</v>
      </c>
      <c r="U59" s="293">
        <f>[12]CP!H59</f>
        <v>7</v>
      </c>
      <c r="V59" s="293">
        <f t="shared" si="5"/>
        <v>0</v>
      </c>
      <c r="W59" s="293">
        <f>[12]HL!H59</f>
        <v>19</v>
      </c>
      <c r="X59" s="293">
        <f t="shared" si="6"/>
        <v>0</v>
      </c>
      <c r="Y59" s="293">
        <f>[12]DH!H59</f>
        <v>19</v>
      </c>
      <c r="Z59" s="293">
        <f t="shared" si="7"/>
        <v>0</v>
      </c>
      <c r="AA59" s="293">
        <f>[12]MC!H59</f>
        <v>14</v>
      </c>
      <c r="AB59" s="293">
        <f t="shared" si="8"/>
        <v>0</v>
      </c>
    </row>
    <row r="60" spans="1:28" hidden="1" x14ac:dyDescent="0.2">
      <c r="A60" s="298"/>
      <c r="B60" s="299" t="s">
        <v>1493</v>
      </c>
      <c r="C60" s="297"/>
      <c r="D60" s="297" t="s">
        <v>334</v>
      </c>
      <c r="E60" s="297" t="s">
        <v>12</v>
      </c>
      <c r="F60" s="297" t="s">
        <v>1488</v>
      </c>
      <c r="G60" s="331"/>
      <c r="H60" s="293">
        <f>'[12]Don gia'!R59</f>
        <v>0</v>
      </c>
      <c r="I60" s="289">
        <f t="array" ref="I60">SUM(IF($K$7:$AB$7="Số lượng",K60:AB60,0))</f>
        <v>3409</v>
      </c>
      <c r="J60" s="289">
        <f t="shared" si="0"/>
        <v>0</v>
      </c>
      <c r="K60" s="293">
        <f>[12]DT!H60</f>
        <v>450</v>
      </c>
      <c r="L60" s="293">
        <f t="shared" si="1"/>
        <v>0</v>
      </c>
      <c r="M60" s="293">
        <f>[12]HH!H60</f>
        <v>0</v>
      </c>
      <c r="N60" s="293">
        <f t="shared" si="1"/>
        <v>0</v>
      </c>
      <c r="O60" s="293">
        <f>[12]VD!H60</f>
        <v>241</v>
      </c>
      <c r="P60" s="293">
        <f t="shared" si="2"/>
        <v>0</v>
      </c>
      <c r="Q60" s="293">
        <f>[12]QY!H60</f>
        <v>497</v>
      </c>
      <c r="R60" s="293">
        <f t="shared" si="3"/>
        <v>0</v>
      </c>
      <c r="S60" s="293">
        <f>[12]UB!H60</f>
        <v>360</v>
      </c>
      <c r="T60" s="293">
        <f t="shared" si="4"/>
        <v>0</v>
      </c>
      <c r="U60" s="293">
        <f>[12]CP!H60</f>
        <v>135</v>
      </c>
      <c r="V60" s="293">
        <f t="shared" si="5"/>
        <v>0</v>
      </c>
      <c r="W60" s="293">
        <f>[12]HL!H60</f>
        <v>581</v>
      </c>
      <c r="X60" s="293">
        <f t="shared" si="6"/>
        <v>0</v>
      </c>
      <c r="Y60" s="293">
        <f>[12]DH!H60</f>
        <v>456</v>
      </c>
      <c r="Z60" s="293">
        <f t="shared" si="7"/>
        <v>0</v>
      </c>
      <c r="AA60" s="293">
        <f>[12]MC!H60</f>
        <v>689</v>
      </c>
      <c r="AB60" s="293">
        <f t="shared" si="8"/>
        <v>0</v>
      </c>
    </row>
    <row r="61" spans="1:28" hidden="1" x14ac:dyDescent="0.2">
      <c r="A61" s="298"/>
      <c r="B61" s="299" t="s">
        <v>1492</v>
      </c>
      <c r="C61" s="297" t="s">
        <v>334</v>
      </c>
      <c r="D61" s="297"/>
      <c r="E61" s="297" t="s">
        <v>12</v>
      </c>
      <c r="F61" s="297" t="s">
        <v>1371</v>
      </c>
      <c r="G61" s="331"/>
      <c r="H61" s="293">
        <f>'[12]Don gia'!R60</f>
        <v>0</v>
      </c>
      <c r="I61" s="289">
        <f t="array" ref="I61">SUM(IF($K$7:$AB$7="Số lượng",K61:AB61,0))</f>
        <v>95</v>
      </c>
      <c r="J61" s="289">
        <f t="shared" si="0"/>
        <v>0</v>
      </c>
      <c r="K61" s="293">
        <f>[12]DT!H61</f>
        <v>16</v>
      </c>
      <c r="L61" s="293">
        <f t="shared" si="1"/>
        <v>0</v>
      </c>
      <c r="M61" s="293">
        <f>[12]HH!H61</f>
        <v>0</v>
      </c>
      <c r="N61" s="293">
        <f t="shared" si="1"/>
        <v>0</v>
      </c>
      <c r="O61" s="293">
        <f>[12]VD!H61</f>
        <v>6</v>
      </c>
      <c r="P61" s="293">
        <f t="shared" si="2"/>
        <v>0</v>
      </c>
      <c r="Q61" s="293">
        <f>[12]QY!H61</f>
        <v>9</v>
      </c>
      <c r="R61" s="293">
        <f t="shared" si="3"/>
        <v>0</v>
      </c>
      <c r="S61" s="293">
        <f>[12]UB!H61</f>
        <v>10</v>
      </c>
      <c r="T61" s="293">
        <f t="shared" si="4"/>
        <v>0</v>
      </c>
      <c r="U61" s="293">
        <f>[12]CP!H61</f>
        <v>7</v>
      </c>
      <c r="V61" s="293">
        <f t="shared" si="5"/>
        <v>0</v>
      </c>
      <c r="W61" s="293">
        <f>[12]HL!H61</f>
        <v>15</v>
      </c>
      <c r="X61" s="293">
        <f t="shared" si="6"/>
        <v>0</v>
      </c>
      <c r="Y61" s="293">
        <f>[12]DH!H61</f>
        <v>20</v>
      </c>
      <c r="Z61" s="293">
        <f t="shared" si="7"/>
        <v>0</v>
      </c>
      <c r="AA61" s="293">
        <f>[12]MC!H61</f>
        <v>12</v>
      </c>
      <c r="AB61" s="293">
        <f t="shared" si="8"/>
        <v>0</v>
      </c>
    </row>
    <row r="62" spans="1:28" hidden="1" x14ac:dyDescent="0.2">
      <c r="A62" s="298"/>
      <c r="B62" s="299" t="s">
        <v>1491</v>
      </c>
      <c r="C62" s="297" t="s">
        <v>334</v>
      </c>
      <c r="D62" s="297"/>
      <c r="E62" s="297" t="s">
        <v>12</v>
      </c>
      <c r="F62" s="297" t="s">
        <v>1371</v>
      </c>
      <c r="G62" s="331"/>
      <c r="H62" s="293">
        <f>'[12]Don gia'!R61</f>
        <v>0</v>
      </c>
      <c r="I62" s="289">
        <f t="array" ref="I62">SUM(IF($K$7:$AB$7="Số lượng",K62:AB62,0))</f>
        <v>87</v>
      </c>
      <c r="J62" s="289">
        <f t="shared" si="0"/>
        <v>0</v>
      </c>
      <c r="K62" s="293">
        <f>[12]DT!H62</f>
        <v>12</v>
      </c>
      <c r="L62" s="293">
        <f t="shared" si="1"/>
        <v>0</v>
      </c>
      <c r="M62" s="293">
        <f>[12]HH!H62</f>
        <v>0</v>
      </c>
      <c r="N62" s="293">
        <f t="shared" si="1"/>
        <v>0</v>
      </c>
      <c r="O62" s="293">
        <f>[12]VD!H62</f>
        <v>7</v>
      </c>
      <c r="P62" s="293">
        <f t="shared" si="2"/>
        <v>0</v>
      </c>
      <c r="Q62" s="293">
        <f>[12]QY!H62</f>
        <v>10</v>
      </c>
      <c r="R62" s="293">
        <f t="shared" si="3"/>
        <v>0</v>
      </c>
      <c r="S62" s="293">
        <f>[12]UB!H62</f>
        <v>10</v>
      </c>
      <c r="T62" s="293">
        <f t="shared" si="4"/>
        <v>0</v>
      </c>
      <c r="U62" s="293">
        <f>[12]CP!H62</f>
        <v>5</v>
      </c>
      <c r="V62" s="293">
        <f t="shared" si="5"/>
        <v>0</v>
      </c>
      <c r="W62" s="293">
        <f>[12]HL!H62</f>
        <v>15</v>
      </c>
      <c r="X62" s="293">
        <f t="shared" si="6"/>
        <v>0</v>
      </c>
      <c r="Y62" s="293">
        <f>[12]DH!H62</f>
        <v>16</v>
      </c>
      <c r="Z62" s="293">
        <f t="shared" si="7"/>
        <v>0</v>
      </c>
      <c r="AA62" s="293">
        <f>[12]MC!H62</f>
        <v>12</v>
      </c>
      <c r="AB62" s="293">
        <f t="shared" si="8"/>
        <v>0</v>
      </c>
    </row>
    <row r="63" spans="1:28" hidden="1" x14ac:dyDescent="0.2">
      <c r="A63" s="298"/>
      <c r="B63" s="299" t="s">
        <v>1490</v>
      </c>
      <c r="C63" s="297" t="s">
        <v>334</v>
      </c>
      <c r="D63" s="297"/>
      <c r="E63" s="297" t="s">
        <v>12</v>
      </c>
      <c r="F63" s="297" t="s">
        <v>1371</v>
      </c>
      <c r="G63" s="331"/>
      <c r="H63" s="293">
        <f>'[12]Don gia'!R62</f>
        <v>0</v>
      </c>
      <c r="I63" s="289">
        <f t="array" ref="I63">SUM(IF($K$7:$AB$7="Số lượng",K63:AB63,0))</f>
        <v>74</v>
      </c>
      <c r="J63" s="289">
        <f t="shared" si="0"/>
        <v>0</v>
      </c>
      <c r="K63" s="293">
        <f>[12]DT!H63</f>
        <v>13</v>
      </c>
      <c r="L63" s="293">
        <f t="shared" si="1"/>
        <v>0</v>
      </c>
      <c r="M63" s="293">
        <f>[12]HH!H63</f>
        <v>0</v>
      </c>
      <c r="N63" s="293">
        <f t="shared" si="1"/>
        <v>0</v>
      </c>
      <c r="O63" s="293">
        <f>[12]VD!H63</f>
        <v>7</v>
      </c>
      <c r="P63" s="293">
        <f t="shared" si="2"/>
        <v>0</v>
      </c>
      <c r="Q63" s="293">
        <f>[12]QY!H63</f>
        <v>7</v>
      </c>
      <c r="R63" s="293">
        <f t="shared" si="3"/>
        <v>0</v>
      </c>
      <c r="S63" s="293">
        <f>[12]UB!H63</f>
        <v>0</v>
      </c>
      <c r="T63" s="293">
        <f t="shared" si="4"/>
        <v>0</v>
      </c>
      <c r="U63" s="293">
        <f>[12]CP!H63</f>
        <v>6</v>
      </c>
      <c r="V63" s="293">
        <f t="shared" si="5"/>
        <v>0</v>
      </c>
      <c r="W63" s="293">
        <f>[12]HL!H63</f>
        <v>12</v>
      </c>
      <c r="X63" s="293">
        <f t="shared" si="6"/>
        <v>0</v>
      </c>
      <c r="Y63" s="293">
        <f>[12]DH!H63</f>
        <v>20</v>
      </c>
      <c r="Z63" s="293">
        <f t="shared" si="7"/>
        <v>0</v>
      </c>
      <c r="AA63" s="293">
        <f>[12]MC!H63</f>
        <v>9</v>
      </c>
      <c r="AB63" s="293">
        <f t="shared" si="8"/>
        <v>0</v>
      </c>
    </row>
    <row r="64" spans="1:28" ht="25.5" hidden="1" x14ac:dyDescent="0.2">
      <c r="A64" s="298"/>
      <c r="B64" s="299" t="s">
        <v>1489</v>
      </c>
      <c r="C64" s="297"/>
      <c r="D64" s="297" t="s">
        <v>334</v>
      </c>
      <c r="E64" s="297" t="s">
        <v>12</v>
      </c>
      <c r="F64" s="297" t="s">
        <v>1488</v>
      </c>
      <c r="G64" s="331" t="s">
        <v>1552</v>
      </c>
      <c r="H64" s="293">
        <f>'[12]Don gia'!R63</f>
        <v>0</v>
      </c>
      <c r="I64" s="289">
        <f t="array" ref="I64">SUM(IF($K$7:$AB$7="Số lượng",K64:AB64,0))</f>
        <v>2004</v>
      </c>
      <c r="J64" s="289">
        <f t="shared" si="0"/>
        <v>0</v>
      </c>
      <c r="K64" s="293">
        <f>[12]DT!H64</f>
        <v>304</v>
      </c>
      <c r="L64" s="293">
        <f t="shared" si="1"/>
        <v>0</v>
      </c>
      <c r="M64" s="293">
        <f>[12]HH!H64</f>
        <v>0</v>
      </c>
      <c r="N64" s="293">
        <f t="shared" si="1"/>
        <v>0</v>
      </c>
      <c r="O64" s="293">
        <f>[12]VD!H64</f>
        <v>204</v>
      </c>
      <c r="P64" s="293">
        <f t="shared" si="2"/>
        <v>0</v>
      </c>
      <c r="Q64" s="293">
        <f>[12]QY!H64</f>
        <v>295</v>
      </c>
      <c r="R64" s="293">
        <f t="shared" si="3"/>
        <v>0</v>
      </c>
      <c r="S64" s="293">
        <f>[12]UB!H64</f>
        <v>0</v>
      </c>
      <c r="T64" s="293">
        <f t="shared" si="4"/>
        <v>0</v>
      </c>
      <c r="U64" s="293">
        <f>[12]CP!H64</f>
        <v>114</v>
      </c>
      <c r="V64" s="293">
        <f t="shared" si="5"/>
        <v>0</v>
      </c>
      <c r="W64" s="293">
        <f>[12]HL!H64</f>
        <v>378</v>
      </c>
      <c r="X64" s="293">
        <f t="shared" si="6"/>
        <v>0</v>
      </c>
      <c r="Y64" s="293">
        <f>[12]DH!H64</f>
        <v>451</v>
      </c>
      <c r="Z64" s="293">
        <f t="shared" si="7"/>
        <v>0</v>
      </c>
      <c r="AA64" s="293">
        <f>[12]MC!H64</f>
        <v>258</v>
      </c>
      <c r="AB64" s="293">
        <f t="shared" si="8"/>
        <v>0</v>
      </c>
    </row>
    <row r="65" spans="1:28" ht="63.75" hidden="1" x14ac:dyDescent="0.2">
      <c r="A65" s="301" t="s">
        <v>44</v>
      </c>
      <c r="B65" s="302" t="s">
        <v>1553</v>
      </c>
      <c r="C65" s="300"/>
      <c r="D65" s="300"/>
      <c r="E65" s="300"/>
      <c r="F65" s="300"/>
      <c r="G65" s="333"/>
      <c r="H65" s="293">
        <f>'[12]Don gia'!R64</f>
        <v>0</v>
      </c>
      <c r="I65" s="289">
        <f t="array" ref="I65">SUM(IF($K$7:$AB$7="Số lượng",K65:AB65,0))</f>
        <v>0</v>
      </c>
      <c r="J65" s="289">
        <f t="shared" si="0"/>
        <v>0</v>
      </c>
      <c r="K65" s="293">
        <f>[12]DT!H65</f>
        <v>0</v>
      </c>
      <c r="L65" s="293">
        <f t="shared" si="1"/>
        <v>0</v>
      </c>
      <c r="M65" s="293">
        <f>[12]HH!H65</f>
        <v>0</v>
      </c>
      <c r="N65" s="293">
        <f t="shared" si="1"/>
        <v>0</v>
      </c>
      <c r="O65" s="293">
        <f>[12]VD!H65</f>
        <v>0</v>
      </c>
      <c r="P65" s="293">
        <f t="shared" si="2"/>
        <v>0</v>
      </c>
      <c r="Q65" s="293">
        <f>[12]QY!H65</f>
        <v>0</v>
      </c>
      <c r="R65" s="293">
        <f t="shared" si="3"/>
        <v>0</v>
      </c>
      <c r="S65" s="293">
        <f>[12]UB!H65</f>
        <v>0</v>
      </c>
      <c r="T65" s="293">
        <f t="shared" si="4"/>
        <v>0</v>
      </c>
      <c r="U65" s="293">
        <f>[12]CP!H65</f>
        <v>0</v>
      </c>
      <c r="V65" s="293">
        <f t="shared" si="5"/>
        <v>0</v>
      </c>
      <c r="W65" s="293">
        <f>[12]HL!H65</f>
        <v>0</v>
      </c>
      <c r="X65" s="293">
        <f t="shared" si="6"/>
        <v>0</v>
      </c>
      <c r="Y65" s="293">
        <f>[12]DH!H65</f>
        <v>0</v>
      </c>
      <c r="Z65" s="293">
        <f t="shared" si="7"/>
        <v>0</v>
      </c>
      <c r="AA65" s="293">
        <f>[12]MC!H65</f>
        <v>0</v>
      </c>
      <c r="AB65" s="293">
        <f t="shared" si="8"/>
        <v>0</v>
      </c>
    </row>
    <row r="66" spans="1:28" hidden="1" x14ac:dyDescent="0.2">
      <c r="A66" s="298"/>
      <c r="B66" s="299" t="s">
        <v>1554</v>
      </c>
      <c r="C66" s="297" t="s">
        <v>334</v>
      </c>
      <c r="D66" s="297"/>
      <c r="E66" s="297" t="s">
        <v>12</v>
      </c>
      <c r="F66" s="297" t="s">
        <v>1371</v>
      </c>
      <c r="G66" s="331"/>
      <c r="H66" s="293">
        <f>'[12]Don gia'!R65</f>
        <v>0</v>
      </c>
      <c r="I66" s="289">
        <f t="array" ref="I66">SUM(IF($K$7:$AB$7="Số lượng",K66:AB66,0))</f>
        <v>41</v>
      </c>
      <c r="J66" s="289">
        <f t="shared" si="0"/>
        <v>0</v>
      </c>
      <c r="K66" s="293">
        <f>[12]DT!H66</f>
        <v>0</v>
      </c>
      <c r="L66" s="293">
        <f t="shared" si="1"/>
        <v>0</v>
      </c>
      <c r="M66" s="293">
        <f>[12]HH!H66</f>
        <v>7</v>
      </c>
      <c r="N66" s="293">
        <f t="shared" si="1"/>
        <v>0</v>
      </c>
      <c r="O66" s="293">
        <f>[12]VD!H66</f>
        <v>0</v>
      </c>
      <c r="P66" s="293">
        <f t="shared" si="2"/>
        <v>0</v>
      </c>
      <c r="Q66" s="293">
        <f>[12]QY!H66</f>
        <v>7</v>
      </c>
      <c r="R66" s="293">
        <f t="shared" si="3"/>
        <v>0</v>
      </c>
      <c r="S66" s="293">
        <f>[12]UB!H66</f>
        <v>0</v>
      </c>
      <c r="T66" s="293">
        <f t="shared" si="4"/>
        <v>0</v>
      </c>
      <c r="U66" s="293">
        <f>[12]CP!H66</f>
        <v>0</v>
      </c>
      <c r="V66" s="293">
        <f t="shared" si="5"/>
        <v>0</v>
      </c>
      <c r="W66" s="293">
        <f>[12]HL!H66</f>
        <v>12</v>
      </c>
      <c r="X66" s="293">
        <f t="shared" si="6"/>
        <v>0</v>
      </c>
      <c r="Y66" s="293">
        <f>[12]DH!H66</f>
        <v>15</v>
      </c>
      <c r="Z66" s="293">
        <f t="shared" si="7"/>
        <v>0</v>
      </c>
      <c r="AA66" s="293">
        <f>[12]MC!H66</f>
        <v>0</v>
      </c>
      <c r="AB66" s="293">
        <f t="shared" si="8"/>
        <v>0</v>
      </c>
    </row>
    <row r="67" spans="1:28" hidden="1" x14ac:dyDescent="0.2">
      <c r="A67" s="298"/>
      <c r="B67" s="299" t="s">
        <v>1493</v>
      </c>
      <c r="C67" s="297"/>
      <c r="D67" s="297" t="s">
        <v>334</v>
      </c>
      <c r="E67" s="297" t="s">
        <v>12</v>
      </c>
      <c r="F67" s="297" t="s">
        <v>1488</v>
      </c>
      <c r="G67" s="331"/>
      <c r="H67" s="293">
        <f>'[12]Don gia'!R66</f>
        <v>0</v>
      </c>
      <c r="I67" s="289">
        <f t="array" ref="I67">SUM(IF($K$7:$AB$7="Số lượng",K67:AB67,0))</f>
        <v>1124</v>
      </c>
      <c r="J67" s="289">
        <f t="shared" si="0"/>
        <v>0</v>
      </c>
      <c r="K67" s="293">
        <f>[12]DT!H67</f>
        <v>0</v>
      </c>
      <c r="L67" s="293">
        <f t="shared" si="1"/>
        <v>0</v>
      </c>
      <c r="M67" s="293">
        <f>[12]HH!H67</f>
        <v>282</v>
      </c>
      <c r="N67" s="293">
        <f t="shared" si="1"/>
        <v>0</v>
      </c>
      <c r="O67" s="293">
        <f>[12]VD!H67</f>
        <v>0</v>
      </c>
      <c r="P67" s="293">
        <f t="shared" si="2"/>
        <v>0</v>
      </c>
      <c r="Q67" s="293">
        <f>[12]QY!H67</f>
        <v>320</v>
      </c>
      <c r="R67" s="293">
        <f t="shared" si="3"/>
        <v>0</v>
      </c>
      <c r="S67" s="293">
        <f>[12]UB!H67</f>
        <v>0</v>
      </c>
      <c r="T67" s="293">
        <f t="shared" si="4"/>
        <v>0</v>
      </c>
      <c r="U67" s="293">
        <f>[12]CP!H67</f>
        <v>0</v>
      </c>
      <c r="V67" s="293">
        <f t="shared" si="5"/>
        <v>0</v>
      </c>
      <c r="W67" s="293">
        <f>[12]HL!H67</f>
        <v>190</v>
      </c>
      <c r="X67" s="293">
        <f t="shared" si="6"/>
        <v>0</v>
      </c>
      <c r="Y67" s="293">
        <f>[12]DH!H67</f>
        <v>332</v>
      </c>
      <c r="Z67" s="293">
        <f t="shared" si="7"/>
        <v>0</v>
      </c>
      <c r="AA67" s="293">
        <f>[12]MC!H67</f>
        <v>0</v>
      </c>
      <c r="AB67" s="293">
        <f t="shared" si="8"/>
        <v>0</v>
      </c>
    </row>
    <row r="68" spans="1:28" hidden="1" x14ac:dyDescent="0.2">
      <c r="A68" s="298"/>
      <c r="B68" s="299" t="s">
        <v>1496</v>
      </c>
      <c r="C68" s="297" t="s">
        <v>334</v>
      </c>
      <c r="D68" s="297"/>
      <c r="E68" s="297" t="s">
        <v>4</v>
      </c>
      <c r="F68" s="297">
        <v>1</v>
      </c>
      <c r="G68" s="331"/>
      <c r="H68" s="293">
        <f>'[12]Don gia'!R67</f>
        <v>0</v>
      </c>
      <c r="I68" s="289">
        <f t="array" ref="I68">SUM(IF($K$7:$AB$7="Số lượng",K68:AB68,0))</f>
        <v>22</v>
      </c>
      <c r="J68" s="289">
        <f t="shared" si="0"/>
        <v>0</v>
      </c>
      <c r="K68" s="293">
        <f>[12]DT!H68</f>
        <v>0</v>
      </c>
      <c r="L68" s="293">
        <f t="shared" si="1"/>
        <v>0</v>
      </c>
      <c r="M68" s="293">
        <f>[12]HH!H68</f>
        <v>7</v>
      </c>
      <c r="N68" s="293">
        <f t="shared" si="1"/>
        <v>0</v>
      </c>
      <c r="O68" s="293">
        <f>[12]VD!H68</f>
        <v>0</v>
      </c>
      <c r="P68" s="293">
        <f t="shared" si="2"/>
        <v>0</v>
      </c>
      <c r="Q68" s="293">
        <f>[12]QY!H68</f>
        <v>3</v>
      </c>
      <c r="R68" s="293">
        <f t="shared" si="3"/>
        <v>0</v>
      </c>
      <c r="S68" s="293">
        <f>[12]UB!H68</f>
        <v>0</v>
      </c>
      <c r="T68" s="293">
        <f t="shared" si="4"/>
        <v>0</v>
      </c>
      <c r="U68" s="293">
        <f>[12]CP!H68</f>
        <v>0</v>
      </c>
      <c r="V68" s="293">
        <f t="shared" si="5"/>
        <v>0</v>
      </c>
      <c r="W68" s="293">
        <f>[12]HL!H68</f>
        <v>5</v>
      </c>
      <c r="X68" s="293">
        <f t="shared" si="6"/>
        <v>0</v>
      </c>
      <c r="Y68" s="293">
        <f>[12]DH!H68</f>
        <v>6</v>
      </c>
      <c r="Z68" s="293">
        <f t="shared" si="7"/>
        <v>0</v>
      </c>
      <c r="AA68" s="293">
        <f>[12]MC!H68</f>
        <v>1</v>
      </c>
      <c r="AB68" s="293">
        <f t="shared" si="8"/>
        <v>0</v>
      </c>
    </row>
    <row r="69" spans="1:28" hidden="1" x14ac:dyDescent="0.2">
      <c r="A69" s="298"/>
      <c r="B69" s="299" t="s">
        <v>11</v>
      </c>
      <c r="C69" s="297" t="s">
        <v>334</v>
      </c>
      <c r="D69" s="297"/>
      <c r="E69" s="297" t="s">
        <v>12</v>
      </c>
      <c r="F69" s="297">
        <v>1</v>
      </c>
      <c r="G69" s="331"/>
      <c r="H69" s="293">
        <f>'[12]Don gia'!R68</f>
        <v>0</v>
      </c>
      <c r="I69" s="289">
        <f t="array" ref="I69">SUM(IF($K$7:$AB$7="Số lượng",K69:AB69,0))</f>
        <v>23</v>
      </c>
      <c r="J69" s="289">
        <f t="shared" si="0"/>
        <v>0</v>
      </c>
      <c r="K69" s="293">
        <f>[12]DT!H69</f>
        <v>0</v>
      </c>
      <c r="L69" s="293">
        <f t="shared" si="1"/>
        <v>0</v>
      </c>
      <c r="M69" s="293">
        <f>[12]HH!H69</f>
        <v>7</v>
      </c>
      <c r="N69" s="293">
        <f t="shared" si="1"/>
        <v>0</v>
      </c>
      <c r="O69" s="293">
        <f>[12]VD!H69</f>
        <v>0</v>
      </c>
      <c r="P69" s="293">
        <f t="shared" si="2"/>
        <v>0</v>
      </c>
      <c r="Q69" s="293">
        <f>[12]QY!H69</f>
        <v>4</v>
      </c>
      <c r="R69" s="293">
        <f t="shared" si="3"/>
        <v>0</v>
      </c>
      <c r="S69" s="293">
        <f>[12]UB!H69</f>
        <v>0</v>
      </c>
      <c r="T69" s="293">
        <f t="shared" si="4"/>
        <v>0</v>
      </c>
      <c r="U69" s="293">
        <f>[12]CP!H69</f>
        <v>0</v>
      </c>
      <c r="V69" s="293">
        <f t="shared" si="5"/>
        <v>0</v>
      </c>
      <c r="W69" s="293">
        <f>[12]HL!H69</f>
        <v>5</v>
      </c>
      <c r="X69" s="293">
        <f t="shared" si="6"/>
        <v>0</v>
      </c>
      <c r="Y69" s="293">
        <f>[12]DH!H69</f>
        <v>6</v>
      </c>
      <c r="Z69" s="293">
        <f t="shared" si="7"/>
        <v>0</v>
      </c>
      <c r="AA69" s="293">
        <f>[12]MC!H69</f>
        <v>1</v>
      </c>
      <c r="AB69" s="293">
        <f t="shared" si="8"/>
        <v>0</v>
      </c>
    </row>
    <row r="70" spans="1:28" hidden="1" x14ac:dyDescent="0.2">
      <c r="A70" s="298"/>
      <c r="B70" s="299" t="s">
        <v>1550</v>
      </c>
      <c r="C70" s="297" t="s">
        <v>334</v>
      </c>
      <c r="D70" s="297"/>
      <c r="E70" s="297" t="s">
        <v>12</v>
      </c>
      <c r="F70" s="297" t="s">
        <v>1371</v>
      </c>
      <c r="G70" s="331"/>
      <c r="H70" s="293">
        <f>'[12]Don gia'!R69</f>
        <v>0</v>
      </c>
      <c r="I70" s="289">
        <f t="array" ref="I70">SUM(IF($K$7:$AB$7="Số lượng",K70:AB70,0))</f>
        <v>39</v>
      </c>
      <c r="J70" s="289">
        <f t="shared" si="0"/>
        <v>0</v>
      </c>
      <c r="K70" s="293">
        <f>[12]DT!H70</f>
        <v>0</v>
      </c>
      <c r="L70" s="293">
        <f t="shared" si="1"/>
        <v>0</v>
      </c>
      <c r="M70" s="293">
        <f>[12]HH!H70</f>
        <v>7</v>
      </c>
      <c r="N70" s="293">
        <f t="shared" si="1"/>
        <v>0</v>
      </c>
      <c r="O70" s="293">
        <f>[12]VD!H70</f>
        <v>0</v>
      </c>
      <c r="P70" s="293">
        <f t="shared" si="2"/>
        <v>0</v>
      </c>
      <c r="Q70" s="293">
        <f>[12]QY!H70</f>
        <v>5</v>
      </c>
      <c r="R70" s="293">
        <f t="shared" si="3"/>
        <v>0</v>
      </c>
      <c r="S70" s="293">
        <f>[12]UB!H70</f>
        <v>0</v>
      </c>
      <c r="T70" s="293">
        <f t="shared" si="4"/>
        <v>0</v>
      </c>
      <c r="U70" s="293">
        <f>[12]CP!H70</f>
        <v>0</v>
      </c>
      <c r="V70" s="293">
        <f t="shared" si="5"/>
        <v>0</v>
      </c>
      <c r="W70" s="293">
        <f>[12]HL!H70</f>
        <v>12</v>
      </c>
      <c r="X70" s="293">
        <f t="shared" si="6"/>
        <v>0</v>
      </c>
      <c r="Y70" s="293">
        <f>[12]DH!H70</f>
        <v>15</v>
      </c>
      <c r="Z70" s="293">
        <f t="shared" si="7"/>
        <v>0</v>
      </c>
      <c r="AA70" s="293">
        <f>[12]MC!H70</f>
        <v>0</v>
      </c>
      <c r="AB70" s="293">
        <f t="shared" si="8"/>
        <v>0</v>
      </c>
    </row>
    <row r="71" spans="1:28" hidden="1" x14ac:dyDescent="0.2">
      <c r="A71" s="298"/>
      <c r="B71" s="299" t="s">
        <v>1490</v>
      </c>
      <c r="C71" s="297" t="s">
        <v>334</v>
      </c>
      <c r="D71" s="297"/>
      <c r="E71" s="297" t="s">
        <v>12</v>
      </c>
      <c r="F71" s="297" t="s">
        <v>1371</v>
      </c>
      <c r="G71" s="331"/>
      <c r="H71" s="293">
        <f>'[12]Don gia'!R70</f>
        <v>0</v>
      </c>
      <c r="I71" s="289">
        <f t="array" ref="I71">SUM(IF($K$7:$AB$7="Số lượng",K71:AB71,0))</f>
        <v>78</v>
      </c>
      <c r="J71" s="289">
        <f t="shared" si="0"/>
        <v>0</v>
      </c>
      <c r="K71" s="293">
        <f>[12]DT!H71</f>
        <v>0</v>
      </c>
      <c r="L71" s="293">
        <f t="shared" si="1"/>
        <v>0</v>
      </c>
      <c r="M71" s="293">
        <f>[12]HH!H71</f>
        <v>6</v>
      </c>
      <c r="N71" s="293">
        <f t="shared" si="1"/>
        <v>0</v>
      </c>
      <c r="O71" s="293">
        <f>[12]VD!H71</f>
        <v>0</v>
      </c>
      <c r="P71" s="293">
        <f t="shared" si="2"/>
        <v>0</v>
      </c>
      <c r="Q71" s="293">
        <f>[12]QY!H71</f>
        <v>4</v>
      </c>
      <c r="R71" s="293">
        <f t="shared" si="3"/>
        <v>0</v>
      </c>
      <c r="S71" s="293">
        <f>[12]UB!H71</f>
        <v>0</v>
      </c>
      <c r="T71" s="293">
        <f t="shared" si="4"/>
        <v>0</v>
      </c>
      <c r="U71" s="293">
        <f>[12]CP!H71</f>
        <v>0</v>
      </c>
      <c r="V71" s="293">
        <f t="shared" si="5"/>
        <v>0</v>
      </c>
      <c r="W71" s="293">
        <f>[12]HL!H71</f>
        <v>49</v>
      </c>
      <c r="X71" s="293">
        <f t="shared" si="6"/>
        <v>0</v>
      </c>
      <c r="Y71" s="293">
        <f>[12]DH!H71</f>
        <v>18</v>
      </c>
      <c r="Z71" s="293">
        <f t="shared" si="7"/>
        <v>0</v>
      </c>
      <c r="AA71" s="293">
        <f>[12]MC!H71</f>
        <v>1</v>
      </c>
      <c r="AB71" s="293">
        <f t="shared" si="8"/>
        <v>0</v>
      </c>
    </row>
    <row r="72" spans="1:28" ht="25.5" hidden="1" x14ac:dyDescent="0.2">
      <c r="A72" s="298"/>
      <c r="B72" s="299" t="s">
        <v>1489</v>
      </c>
      <c r="C72" s="297"/>
      <c r="D72" s="297" t="s">
        <v>334</v>
      </c>
      <c r="E72" s="297" t="s">
        <v>12</v>
      </c>
      <c r="F72" s="297" t="s">
        <v>1488</v>
      </c>
      <c r="G72" s="331" t="s">
        <v>1555</v>
      </c>
      <c r="H72" s="293">
        <f>'[12]Don gia'!R71</f>
        <v>0</v>
      </c>
      <c r="I72" s="289">
        <f t="array" ref="I72">SUM(IF($K$7:$AB$7="Số lượng",K72:AB72,0))</f>
        <v>766</v>
      </c>
      <c r="J72" s="289">
        <f t="shared" si="0"/>
        <v>0</v>
      </c>
      <c r="K72" s="293">
        <f>[12]DT!H72</f>
        <v>0</v>
      </c>
      <c r="L72" s="293">
        <f t="shared" si="1"/>
        <v>0</v>
      </c>
      <c r="M72" s="293">
        <f>[12]HH!H72</f>
        <v>138</v>
      </c>
      <c r="N72" s="293">
        <f t="shared" si="1"/>
        <v>0</v>
      </c>
      <c r="O72" s="293">
        <f>[12]VD!H72</f>
        <v>0</v>
      </c>
      <c r="P72" s="293">
        <f t="shared" si="2"/>
        <v>0</v>
      </c>
      <c r="Q72" s="293">
        <f>[12]QY!H72</f>
        <v>80</v>
      </c>
      <c r="R72" s="293">
        <f t="shared" si="3"/>
        <v>0</v>
      </c>
      <c r="S72" s="293">
        <f>[12]UB!H72</f>
        <v>0</v>
      </c>
      <c r="T72" s="293">
        <f t="shared" si="4"/>
        <v>0</v>
      </c>
      <c r="U72" s="293">
        <f>[12]CP!H72</f>
        <v>0</v>
      </c>
      <c r="V72" s="293">
        <f t="shared" si="5"/>
        <v>0</v>
      </c>
      <c r="W72" s="293">
        <f>[12]HL!H72</f>
        <v>143</v>
      </c>
      <c r="X72" s="293">
        <f t="shared" si="6"/>
        <v>0</v>
      </c>
      <c r="Y72" s="293">
        <f>[12]DH!H72</f>
        <v>405</v>
      </c>
      <c r="Z72" s="293">
        <f t="shared" si="7"/>
        <v>0</v>
      </c>
      <c r="AA72" s="293">
        <f>[12]MC!H72</f>
        <v>0</v>
      </c>
      <c r="AB72" s="293">
        <f t="shared" si="8"/>
        <v>0</v>
      </c>
    </row>
    <row r="73" spans="1:28" x14ac:dyDescent="0.2">
      <c r="A73" s="298"/>
      <c r="B73" s="300" t="s">
        <v>45</v>
      </c>
      <c r="C73" s="297"/>
      <c r="D73" s="297"/>
      <c r="E73" s="297"/>
      <c r="F73" s="297"/>
      <c r="G73" s="331"/>
      <c r="H73" s="293">
        <f>'[12]Don gia'!R72</f>
        <v>0</v>
      </c>
      <c r="I73" s="289">
        <f t="array" ref="I73">SUM(IF($K$7:$AB$7="Số lượng",K73:AB73,0))</f>
        <v>0</v>
      </c>
      <c r="J73" s="289">
        <f t="shared" si="0"/>
        <v>0</v>
      </c>
      <c r="K73" s="293"/>
      <c r="L73" s="293">
        <f t="shared" si="1"/>
        <v>0</v>
      </c>
      <c r="M73" s="293"/>
      <c r="N73" s="293">
        <f t="shared" si="1"/>
        <v>0</v>
      </c>
      <c r="O73" s="293"/>
      <c r="P73" s="293">
        <f t="shared" si="2"/>
        <v>0</v>
      </c>
      <c r="Q73" s="293"/>
      <c r="R73" s="293">
        <f t="shared" si="3"/>
        <v>0</v>
      </c>
      <c r="S73" s="293"/>
      <c r="T73" s="293">
        <f t="shared" si="4"/>
        <v>0</v>
      </c>
      <c r="U73" s="293"/>
      <c r="V73" s="293">
        <f t="shared" si="5"/>
        <v>0</v>
      </c>
      <c r="W73" s="293"/>
      <c r="X73" s="293">
        <f t="shared" si="6"/>
        <v>0</v>
      </c>
      <c r="Y73" s="293"/>
      <c r="Z73" s="293">
        <f t="shared" si="7"/>
        <v>0</v>
      </c>
      <c r="AA73" s="293"/>
      <c r="AB73" s="293">
        <f t="shared" si="8"/>
        <v>0</v>
      </c>
    </row>
    <row r="74" spans="1:28" x14ac:dyDescent="0.2">
      <c r="A74" s="301" t="s">
        <v>34</v>
      </c>
      <c r="B74" s="302" t="s">
        <v>46</v>
      </c>
      <c r="C74" s="300"/>
      <c r="D74" s="300"/>
      <c r="E74" s="300"/>
      <c r="F74" s="300"/>
      <c r="G74" s="333"/>
      <c r="H74" s="293">
        <f>'[12]Don gia'!R73</f>
        <v>0</v>
      </c>
      <c r="I74" s="289">
        <f t="array" ref="I74">SUM(IF($K$7:$AB$7="Số lượng",K74:AB74,0))</f>
        <v>0</v>
      </c>
      <c r="J74" s="289">
        <f t="shared" ref="J74:J137" si="9">I74*H74</f>
        <v>0</v>
      </c>
      <c r="K74" s="293"/>
      <c r="L74" s="293">
        <f t="shared" ref="L74:N137" si="10">K74*$H74</f>
        <v>0</v>
      </c>
      <c r="M74" s="293"/>
      <c r="N74" s="293">
        <f t="shared" si="10"/>
        <v>0</v>
      </c>
      <c r="O74" s="293"/>
      <c r="P74" s="293">
        <f t="shared" ref="P74:P137" si="11">O74*$H74</f>
        <v>0</v>
      </c>
      <c r="Q74" s="293"/>
      <c r="R74" s="293">
        <f t="shared" ref="R74:R137" si="12">Q74*$H74</f>
        <v>0</v>
      </c>
      <c r="S74" s="293"/>
      <c r="T74" s="293">
        <f t="shared" ref="T74:T137" si="13">S74*$H74</f>
        <v>0</v>
      </c>
      <c r="U74" s="293"/>
      <c r="V74" s="293">
        <f t="shared" ref="V74:V137" si="14">U74*$H74</f>
        <v>0</v>
      </c>
      <c r="W74" s="293"/>
      <c r="X74" s="293">
        <f t="shared" ref="X74:X137" si="15">W74*$H74</f>
        <v>0</v>
      </c>
      <c r="Y74" s="293"/>
      <c r="Z74" s="293">
        <f t="shared" ref="Z74:Z137" si="16">Y74*$H74</f>
        <v>0</v>
      </c>
      <c r="AA74" s="293"/>
      <c r="AB74" s="293">
        <f t="shared" ref="AB74:AB137" si="17">AA74*$H74</f>
        <v>0</v>
      </c>
    </row>
    <row r="75" spans="1:28" x14ac:dyDescent="0.2">
      <c r="A75" s="301">
        <v>1</v>
      </c>
      <c r="B75" s="302" t="s">
        <v>47</v>
      </c>
      <c r="C75" s="300"/>
      <c r="D75" s="300"/>
      <c r="E75" s="300"/>
      <c r="F75" s="300"/>
      <c r="G75" s="333"/>
      <c r="H75" s="293">
        <f>'[12]Don gia'!R74</f>
        <v>0</v>
      </c>
      <c r="I75" s="289">
        <f t="array" ref="I75">SUM(IF($K$7:$AB$7="Số lượng",K75:AB75,0))</f>
        <v>0</v>
      </c>
      <c r="J75" s="289">
        <f t="shared" si="9"/>
        <v>0</v>
      </c>
      <c r="K75" s="293">
        <f>[12]DT!H75</f>
        <v>0</v>
      </c>
      <c r="L75" s="293">
        <f t="shared" si="10"/>
        <v>0</v>
      </c>
      <c r="M75" s="293">
        <f>[12]HH!H75</f>
        <v>0</v>
      </c>
      <c r="N75" s="293">
        <f t="shared" si="10"/>
        <v>0</v>
      </c>
      <c r="O75" s="293">
        <f>[12]VD!H75</f>
        <v>0</v>
      </c>
      <c r="P75" s="293">
        <f t="shared" si="11"/>
        <v>0</v>
      </c>
      <c r="Q75" s="293">
        <f>[12]QY!H75</f>
        <v>0</v>
      </c>
      <c r="R75" s="293">
        <f t="shared" si="12"/>
        <v>0</v>
      </c>
      <c r="S75" s="293">
        <f>[12]UB!H75</f>
        <v>0</v>
      </c>
      <c r="T75" s="293">
        <f t="shared" si="13"/>
        <v>0</v>
      </c>
      <c r="U75" s="293">
        <f>[12]CP!H75</f>
        <v>0</v>
      </c>
      <c r="V75" s="293">
        <f t="shared" si="14"/>
        <v>0</v>
      </c>
      <c r="W75" s="293">
        <f>[12]HL!H75</f>
        <v>0</v>
      </c>
      <c r="X75" s="293">
        <f t="shared" si="15"/>
        <v>0</v>
      </c>
      <c r="Y75" s="293">
        <f>[12]DH!H75</f>
        <v>0</v>
      </c>
      <c r="Z75" s="293">
        <f t="shared" si="16"/>
        <v>0</v>
      </c>
      <c r="AA75" s="293">
        <f>[12]MC!H75</f>
        <v>0</v>
      </c>
      <c r="AB75" s="293">
        <f t="shared" si="17"/>
        <v>0</v>
      </c>
    </row>
    <row r="76" spans="1:28" x14ac:dyDescent="0.2">
      <c r="A76" s="298"/>
      <c r="B76" s="299" t="s">
        <v>48</v>
      </c>
      <c r="C76" s="297" t="s">
        <v>334</v>
      </c>
      <c r="D76" s="297"/>
      <c r="E76" s="297" t="s">
        <v>12</v>
      </c>
      <c r="F76" s="297" t="s">
        <v>1371</v>
      </c>
      <c r="G76" s="331" t="s">
        <v>1546</v>
      </c>
      <c r="H76" s="293">
        <f>'[12]Don gia'!R75</f>
        <v>116700</v>
      </c>
      <c r="I76" s="289">
        <f t="array" ref="I76">SUM(IF($K$7:$AB$7="Số lượng",K76:AB76,0))</f>
        <v>157</v>
      </c>
      <c r="J76" s="289">
        <f t="shared" si="9"/>
        <v>18321900</v>
      </c>
      <c r="K76" s="293">
        <f>[12]DT!H76</f>
        <v>22</v>
      </c>
      <c r="L76" s="293">
        <f t="shared" si="10"/>
        <v>2567400</v>
      </c>
      <c r="M76" s="293">
        <f>[12]HH!H76</f>
        <v>15</v>
      </c>
      <c r="N76" s="293">
        <f t="shared" si="10"/>
        <v>1750500</v>
      </c>
      <c r="O76" s="293">
        <f>[12]VD!H76</f>
        <v>14</v>
      </c>
      <c r="P76" s="293">
        <f t="shared" si="11"/>
        <v>1633800</v>
      </c>
      <c r="Q76" s="293">
        <f>[12]QY!H76</f>
        <v>2</v>
      </c>
      <c r="R76" s="293">
        <f t="shared" si="12"/>
        <v>233400</v>
      </c>
      <c r="S76" s="293">
        <f>[12]UB!H76</f>
        <v>0</v>
      </c>
      <c r="T76" s="293">
        <f t="shared" si="13"/>
        <v>0</v>
      </c>
      <c r="U76" s="293">
        <f>[12]CP!H76</f>
        <v>20</v>
      </c>
      <c r="V76" s="293">
        <f t="shared" si="14"/>
        <v>2334000</v>
      </c>
      <c r="W76" s="293">
        <f>[12]HL!H76</f>
        <v>46</v>
      </c>
      <c r="X76" s="293">
        <f t="shared" si="15"/>
        <v>5368200</v>
      </c>
      <c r="Y76" s="293">
        <f>[12]DH!H76</f>
        <v>24</v>
      </c>
      <c r="Z76" s="293">
        <f t="shared" si="16"/>
        <v>2800800</v>
      </c>
      <c r="AA76" s="293">
        <f>[12]MC!H76</f>
        <v>14</v>
      </c>
      <c r="AB76" s="293">
        <f t="shared" si="17"/>
        <v>1633800</v>
      </c>
    </row>
    <row r="77" spans="1:28" hidden="1" x14ac:dyDescent="0.2">
      <c r="A77" s="298"/>
      <c r="B77" s="299" t="s">
        <v>1556</v>
      </c>
      <c r="C77" s="297" t="s">
        <v>334</v>
      </c>
      <c r="D77" s="297"/>
      <c r="E77" s="297" t="s">
        <v>49</v>
      </c>
      <c r="F77" s="297" t="s">
        <v>1371</v>
      </c>
      <c r="G77" s="331" t="s">
        <v>1548</v>
      </c>
      <c r="H77" s="293">
        <f>'[12]Don gia'!R76</f>
        <v>0</v>
      </c>
      <c r="I77" s="289">
        <f t="array" ref="I77">SUM(IF($K$7:$AB$7="Số lượng",K77:AB77,0))</f>
        <v>20</v>
      </c>
      <c r="J77" s="289">
        <f t="shared" si="9"/>
        <v>0</v>
      </c>
      <c r="K77" s="293">
        <f>[12]DT!H77</f>
        <v>0</v>
      </c>
      <c r="L77" s="293">
        <f t="shared" si="10"/>
        <v>0</v>
      </c>
      <c r="M77" s="293">
        <f>[12]HH!H77</f>
        <v>0</v>
      </c>
      <c r="N77" s="293">
        <f t="shared" si="10"/>
        <v>0</v>
      </c>
      <c r="O77" s="293">
        <f>[12]VD!H77</f>
        <v>1</v>
      </c>
      <c r="P77" s="293">
        <f t="shared" si="11"/>
        <v>0</v>
      </c>
      <c r="Q77" s="293">
        <f>[12]QY!H77</f>
        <v>1</v>
      </c>
      <c r="R77" s="293">
        <f t="shared" si="12"/>
        <v>0</v>
      </c>
      <c r="S77" s="293">
        <f>[12]UB!H77</f>
        <v>0</v>
      </c>
      <c r="T77" s="293">
        <f t="shared" si="13"/>
        <v>0</v>
      </c>
      <c r="U77" s="293">
        <f>[12]CP!H77</f>
        <v>0</v>
      </c>
      <c r="V77" s="293">
        <f t="shared" si="14"/>
        <v>0</v>
      </c>
      <c r="W77" s="293">
        <f>[12]HL!H77</f>
        <v>0</v>
      </c>
      <c r="X77" s="293">
        <f t="shared" si="15"/>
        <v>0</v>
      </c>
      <c r="Y77" s="293">
        <f>[12]DH!H77</f>
        <v>12</v>
      </c>
      <c r="Z77" s="293">
        <f t="shared" si="16"/>
        <v>0</v>
      </c>
      <c r="AA77" s="293">
        <f>[12]MC!H77</f>
        <v>6</v>
      </c>
      <c r="AB77" s="293">
        <f t="shared" si="17"/>
        <v>0</v>
      </c>
    </row>
    <row r="78" spans="1:28" x14ac:dyDescent="0.2">
      <c r="A78" s="301">
        <v>2</v>
      </c>
      <c r="B78" s="302" t="s">
        <v>50</v>
      </c>
      <c r="C78" s="300"/>
      <c r="D78" s="300"/>
      <c r="E78" s="300"/>
      <c r="F78" s="300"/>
      <c r="G78" s="333"/>
      <c r="H78" s="293">
        <f>'[12]Don gia'!R77</f>
        <v>0</v>
      </c>
      <c r="I78" s="289">
        <f t="array" ref="I78">SUM(IF($K$7:$AB$7="Số lượng",K78:AB78,0))</f>
        <v>0</v>
      </c>
      <c r="J78" s="289">
        <f t="shared" si="9"/>
        <v>0</v>
      </c>
      <c r="K78" s="293"/>
      <c r="L78" s="293">
        <f t="shared" si="10"/>
        <v>0</v>
      </c>
      <c r="M78" s="293"/>
      <c r="N78" s="293">
        <f t="shared" si="10"/>
        <v>0</v>
      </c>
      <c r="O78" s="293"/>
      <c r="P78" s="293">
        <f t="shared" si="11"/>
        <v>0</v>
      </c>
      <c r="Q78" s="293"/>
      <c r="R78" s="293">
        <f t="shared" si="12"/>
        <v>0</v>
      </c>
      <c r="S78" s="293"/>
      <c r="T78" s="293">
        <f t="shared" si="13"/>
        <v>0</v>
      </c>
      <c r="U78" s="293"/>
      <c r="V78" s="293">
        <f t="shared" si="14"/>
        <v>0</v>
      </c>
      <c r="W78" s="293"/>
      <c r="X78" s="293">
        <f t="shared" si="15"/>
        <v>0</v>
      </c>
      <c r="Y78" s="293"/>
      <c r="Z78" s="293">
        <f t="shared" si="16"/>
        <v>0</v>
      </c>
      <c r="AA78" s="293"/>
      <c r="AB78" s="293">
        <f t="shared" si="17"/>
        <v>0</v>
      </c>
    </row>
    <row r="79" spans="1:28" x14ac:dyDescent="0.2">
      <c r="A79" s="298"/>
      <c r="B79" s="299" t="s">
        <v>51</v>
      </c>
      <c r="C79" s="297" t="s">
        <v>334</v>
      </c>
      <c r="D79" s="297"/>
      <c r="E79" s="297" t="s">
        <v>12</v>
      </c>
      <c r="F79" s="297" t="s">
        <v>1371</v>
      </c>
      <c r="G79" s="331" t="s">
        <v>1546</v>
      </c>
      <c r="H79" s="293">
        <f>'[12]Don gia'!R78</f>
        <v>191494</v>
      </c>
      <c r="I79" s="289">
        <f t="array" ref="I79">SUM(IF($K$7:$AB$7="Số lượng",K79:AB79,0))</f>
        <v>152</v>
      </c>
      <c r="J79" s="289">
        <f t="shared" si="9"/>
        <v>29107088</v>
      </c>
      <c r="K79" s="293">
        <f>[12]DT!H79</f>
        <v>22</v>
      </c>
      <c r="L79" s="293">
        <f t="shared" si="10"/>
        <v>4212868</v>
      </c>
      <c r="M79" s="293">
        <f>[12]HH!H79</f>
        <v>15</v>
      </c>
      <c r="N79" s="293">
        <f t="shared" si="10"/>
        <v>2872410</v>
      </c>
      <c r="O79" s="293">
        <f>[12]VD!H79</f>
        <v>14</v>
      </c>
      <c r="P79" s="293">
        <f t="shared" si="11"/>
        <v>2680916</v>
      </c>
      <c r="Q79" s="293">
        <f>[12]QY!H79</f>
        <v>1</v>
      </c>
      <c r="R79" s="293">
        <f t="shared" si="12"/>
        <v>191494</v>
      </c>
      <c r="S79" s="293">
        <f>[12]UB!H79</f>
        <v>0</v>
      </c>
      <c r="T79" s="293">
        <f t="shared" si="13"/>
        <v>0</v>
      </c>
      <c r="U79" s="293">
        <f>[12]CP!H79</f>
        <v>19</v>
      </c>
      <c r="V79" s="293">
        <f t="shared" si="14"/>
        <v>3638386</v>
      </c>
      <c r="W79" s="293">
        <f>[12]HL!H79</f>
        <v>44</v>
      </c>
      <c r="X79" s="293">
        <f t="shared" si="15"/>
        <v>8425736</v>
      </c>
      <c r="Y79" s="293">
        <f>[12]DH!H79</f>
        <v>23</v>
      </c>
      <c r="Z79" s="293">
        <f t="shared" si="16"/>
        <v>4404362</v>
      </c>
      <c r="AA79" s="293">
        <f>[12]MC!H79</f>
        <v>14</v>
      </c>
      <c r="AB79" s="293">
        <f t="shared" si="17"/>
        <v>2680916</v>
      </c>
    </row>
    <row r="80" spans="1:28" x14ac:dyDescent="0.2">
      <c r="A80" s="301">
        <v>3</v>
      </c>
      <c r="B80" s="302" t="s">
        <v>52</v>
      </c>
      <c r="C80" s="300"/>
      <c r="D80" s="300"/>
      <c r="E80" s="300"/>
      <c r="F80" s="300"/>
      <c r="G80" s="333"/>
      <c r="H80" s="293">
        <f>'[12]Don gia'!R79</f>
        <v>0</v>
      </c>
      <c r="I80" s="289">
        <f t="array" ref="I80">SUM(IF($K$7:$AB$7="Số lượng",K80:AB80,0))</f>
        <v>0</v>
      </c>
      <c r="J80" s="289">
        <f t="shared" si="9"/>
        <v>0</v>
      </c>
      <c r="K80" s="293"/>
      <c r="L80" s="293">
        <f t="shared" si="10"/>
        <v>0</v>
      </c>
      <c r="M80" s="293"/>
      <c r="N80" s="293">
        <f t="shared" si="10"/>
        <v>0</v>
      </c>
      <c r="O80" s="293"/>
      <c r="P80" s="293">
        <f t="shared" si="11"/>
        <v>0</v>
      </c>
      <c r="Q80" s="293"/>
      <c r="R80" s="293">
        <f t="shared" si="12"/>
        <v>0</v>
      </c>
      <c r="S80" s="293"/>
      <c r="T80" s="293">
        <f t="shared" si="13"/>
        <v>0</v>
      </c>
      <c r="U80" s="293"/>
      <c r="V80" s="293">
        <f t="shared" si="14"/>
        <v>0</v>
      </c>
      <c r="W80" s="293"/>
      <c r="X80" s="293">
        <f t="shared" si="15"/>
        <v>0</v>
      </c>
      <c r="Y80" s="293"/>
      <c r="Z80" s="293">
        <f t="shared" si="16"/>
        <v>0</v>
      </c>
      <c r="AA80" s="293"/>
      <c r="AB80" s="293">
        <f t="shared" si="17"/>
        <v>0</v>
      </c>
    </row>
    <row r="81" spans="1:28" x14ac:dyDescent="0.2">
      <c r="A81" s="298"/>
      <c r="B81" s="299" t="s">
        <v>53</v>
      </c>
      <c r="C81" s="297" t="s">
        <v>334</v>
      </c>
      <c r="D81" s="297"/>
      <c r="E81" s="297" t="s">
        <v>12</v>
      </c>
      <c r="F81" s="297" t="s">
        <v>1371</v>
      </c>
      <c r="G81" s="331" t="s">
        <v>1544</v>
      </c>
      <c r="H81" s="293">
        <f>'[12]Don gia'!R80</f>
        <v>116450</v>
      </c>
      <c r="I81" s="289">
        <f t="array" ref="I81">SUM(IF($K$7:$AB$7="Số lượng",K81:AB81,0))</f>
        <v>158</v>
      </c>
      <c r="J81" s="289">
        <f t="shared" si="9"/>
        <v>18399100</v>
      </c>
      <c r="K81" s="293">
        <f>[12]DT!H81</f>
        <v>23</v>
      </c>
      <c r="L81" s="293">
        <f t="shared" si="10"/>
        <v>2678350</v>
      </c>
      <c r="M81" s="293">
        <f>[12]HH!H81</f>
        <v>15</v>
      </c>
      <c r="N81" s="293">
        <f t="shared" si="10"/>
        <v>1746750</v>
      </c>
      <c r="O81" s="293">
        <f>[12]VD!H81</f>
        <v>14</v>
      </c>
      <c r="P81" s="293">
        <f t="shared" si="11"/>
        <v>1630300</v>
      </c>
      <c r="Q81" s="293">
        <f>[12]QY!H81</f>
        <v>2</v>
      </c>
      <c r="R81" s="293">
        <f t="shared" si="12"/>
        <v>232900</v>
      </c>
      <c r="S81" s="293">
        <f>[12]UB!H81</f>
        <v>0</v>
      </c>
      <c r="T81" s="293">
        <f t="shared" si="13"/>
        <v>0</v>
      </c>
      <c r="U81" s="293">
        <f>[12]CP!H81</f>
        <v>19</v>
      </c>
      <c r="V81" s="293">
        <f t="shared" si="14"/>
        <v>2212550</v>
      </c>
      <c r="W81" s="293">
        <f>[12]HL!H81</f>
        <v>47</v>
      </c>
      <c r="X81" s="293">
        <f t="shared" si="15"/>
        <v>5473150</v>
      </c>
      <c r="Y81" s="293">
        <f>[12]DH!H81</f>
        <v>24</v>
      </c>
      <c r="Z81" s="293">
        <f t="shared" si="16"/>
        <v>2794800</v>
      </c>
      <c r="AA81" s="293">
        <f>[12]MC!H81</f>
        <v>14</v>
      </c>
      <c r="AB81" s="293">
        <f t="shared" si="17"/>
        <v>1630300</v>
      </c>
    </row>
    <row r="82" spans="1:28" hidden="1" x14ac:dyDescent="0.2">
      <c r="A82" s="298"/>
      <c r="B82" s="299" t="s">
        <v>1557</v>
      </c>
      <c r="C82" s="297" t="s">
        <v>334</v>
      </c>
      <c r="D82" s="297"/>
      <c r="E82" s="297" t="s">
        <v>49</v>
      </c>
      <c r="F82" s="297" t="s">
        <v>1371</v>
      </c>
      <c r="G82" s="331" t="s">
        <v>1548</v>
      </c>
      <c r="H82" s="293">
        <f>'[12]Don gia'!R81</f>
        <v>0</v>
      </c>
      <c r="I82" s="289">
        <f t="array" ref="I82">SUM(IF($K$7:$AB$7="Số lượng",K82:AB82,0))</f>
        <v>15</v>
      </c>
      <c r="J82" s="289">
        <f t="shared" si="9"/>
        <v>0</v>
      </c>
      <c r="K82" s="293">
        <f>[12]DT!H82</f>
        <v>0</v>
      </c>
      <c r="L82" s="293">
        <f t="shared" si="10"/>
        <v>0</v>
      </c>
      <c r="M82" s="293">
        <f>[12]HH!H82</f>
        <v>0</v>
      </c>
      <c r="N82" s="293">
        <f t="shared" si="10"/>
        <v>0</v>
      </c>
      <c r="O82" s="293">
        <f>[12]VD!H82</f>
        <v>1</v>
      </c>
      <c r="P82" s="293">
        <f t="shared" si="11"/>
        <v>0</v>
      </c>
      <c r="Q82" s="293">
        <f>[12]QY!H82</f>
        <v>1</v>
      </c>
      <c r="R82" s="293">
        <f t="shared" si="12"/>
        <v>0</v>
      </c>
      <c r="S82" s="293">
        <f>[12]UB!H82</f>
        <v>0</v>
      </c>
      <c r="T82" s="293">
        <f t="shared" si="13"/>
        <v>0</v>
      </c>
      <c r="U82" s="293">
        <f>[12]CP!H82</f>
        <v>0</v>
      </c>
      <c r="V82" s="293">
        <f t="shared" si="14"/>
        <v>0</v>
      </c>
      <c r="W82" s="293">
        <f>[12]HL!H82</f>
        <v>0</v>
      </c>
      <c r="X82" s="293">
        <f t="shared" si="15"/>
        <v>0</v>
      </c>
      <c r="Y82" s="293">
        <f>[12]DH!H82</f>
        <v>10</v>
      </c>
      <c r="Z82" s="293">
        <f t="shared" si="16"/>
        <v>0</v>
      </c>
      <c r="AA82" s="293">
        <f>[12]MC!H82</f>
        <v>3</v>
      </c>
      <c r="AB82" s="293">
        <f t="shared" si="17"/>
        <v>0</v>
      </c>
    </row>
    <row r="83" spans="1:28" hidden="1" x14ac:dyDescent="0.2">
      <c r="A83" s="301">
        <v>5</v>
      </c>
      <c r="B83" s="302" t="s">
        <v>1558</v>
      </c>
      <c r="C83" s="300"/>
      <c r="D83" s="300"/>
      <c r="E83" s="300"/>
      <c r="F83" s="300"/>
      <c r="G83" s="333"/>
      <c r="H83" s="293">
        <f>'[12]Don gia'!R82</f>
        <v>0</v>
      </c>
      <c r="I83" s="289">
        <f t="array" ref="I83">SUM(IF($K$7:$AB$7="Số lượng",K83:AB83,0))</f>
        <v>0</v>
      </c>
      <c r="J83" s="289">
        <f t="shared" si="9"/>
        <v>0</v>
      </c>
      <c r="K83" s="293"/>
      <c r="L83" s="293">
        <f t="shared" si="10"/>
        <v>0</v>
      </c>
      <c r="M83" s="293"/>
      <c r="N83" s="293">
        <f t="shared" si="10"/>
        <v>0</v>
      </c>
      <c r="O83" s="293"/>
      <c r="P83" s="293">
        <f t="shared" si="11"/>
        <v>0</v>
      </c>
      <c r="Q83" s="293"/>
      <c r="R83" s="293">
        <f t="shared" si="12"/>
        <v>0</v>
      </c>
      <c r="S83" s="293"/>
      <c r="T83" s="293">
        <f t="shared" si="13"/>
        <v>0</v>
      </c>
      <c r="U83" s="293"/>
      <c r="V83" s="293">
        <f t="shared" si="14"/>
        <v>0</v>
      </c>
      <c r="W83" s="293"/>
      <c r="X83" s="293">
        <f t="shared" si="15"/>
        <v>0</v>
      </c>
      <c r="Y83" s="293"/>
      <c r="Z83" s="293">
        <f t="shared" si="16"/>
        <v>0</v>
      </c>
      <c r="AA83" s="293"/>
      <c r="AB83" s="293">
        <f t="shared" si="17"/>
        <v>0</v>
      </c>
    </row>
    <row r="84" spans="1:28" ht="25.5" hidden="1" x14ac:dyDescent="0.2">
      <c r="A84" s="298"/>
      <c r="B84" s="299" t="s">
        <v>1559</v>
      </c>
      <c r="C84" s="297" t="s">
        <v>334</v>
      </c>
      <c r="D84" s="297"/>
      <c r="E84" s="297" t="s">
        <v>49</v>
      </c>
      <c r="F84" s="297" t="s">
        <v>1371</v>
      </c>
      <c r="G84" s="331" t="s">
        <v>1548</v>
      </c>
      <c r="H84" s="293">
        <f>'[12]Don gia'!R83</f>
        <v>0</v>
      </c>
      <c r="I84" s="289">
        <f t="array" ref="I84">SUM(IF($K$7:$AB$7="Số lượng",K84:AB84,0))</f>
        <v>16</v>
      </c>
      <c r="J84" s="289">
        <f t="shared" si="9"/>
        <v>0</v>
      </c>
      <c r="K84" s="293">
        <f>[12]DT!H84</f>
        <v>0</v>
      </c>
      <c r="L84" s="293">
        <f t="shared" si="10"/>
        <v>0</v>
      </c>
      <c r="M84" s="293">
        <f>[12]HH!H84</f>
        <v>0</v>
      </c>
      <c r="N84" s="293">
        <f t="shared" si="10"/>
        <v>0</v>
      </c>
      <c r="O84" s="293">
        <f>[12]VD!H84</f>
        <v>1</v>
      </c>
      <c r="P84" s="293">
        <f t="shared" si="11"/>
        <v>0</v>
      </c>
      <c r="Q84" s="293">
        <f>[12]QY!H84</f>
        <v>1</v>
      </c>
      <c r="R84" s="293">
        <f t="shared" si="12"/>
        <v>0</v>
      </c>
      <c r="S84" s="293">
        <f>[12]UB!H84</f>
        <v>0</v>
      </c>
      <c r="T84" s="293">
        <f t="shared" si="13"/>
        <v>0</v>
      </c>
      <c r="U84" s="293">
        <f>[12]CP!H84</f>
        <v>0</v>
      </c>
      <c r="V84" s="293">
        <f t="shared" si="14"/>
        <v>0</v>
      </c>
      <c r="W84" s="293">
        <f>[12]HL!H84</f>
        <v>0</v>
      </c>
      <c r="X84" s="293">
        <f t="shared" si="15"/>
        <v>0</v>
      </c>
      <c r="Y84" s="293">
        <f>[12]DH!H84</f>
        <v>10</v>
      </c>
      <c r="Z84" s="293">
        <f t="shared" si="16"/>
        <v>0</v>
      </c>
      <c r="AA84" s="293">
        <f>[12]MC!H84</f>
        <v>4</v>
      </c>
      <c r="AB84" s="293">
        <f t="shared" si="17"/>
        <v>0</v>
      </c>
    </row>
    <row r="85" spans="1:28" x14ac:dyDescent="0.2">
      <c r="A85" s="301">
        <v>6</v>
      </c>
      <c r="B85" s="302" t="s">
        <v>54</v>
      </c>
      <c r="C85" s="300"/>
      <c r="D85" s="300"/>
      <c r="E85" s="300"/>
      <c r="F85" s="300"/>
      <c r="G85" s="333"/>
      <c r="H85" s="293">
        <f>'[12]Don gia'!R84</f>
        <v>0</v>
      </c>
      <c r="I85" s="289">
        <f t="array" ref="I85">SUM(IF($K$7:$AB$7="Số lượng",K85:AB85,0))</f>
        <v>0</v>
      </c>
      <c r="J85" s="289">
        <f t="shared" si="9"/>
        <v>0</v>
      </c>
      <c r="K85" s="293"/>
      <c r="L85" s="293">
        <f t="shared" si="10"/>
        <v>0</v>
      </c>
      <c r="M85" s="293"/>
      <c r="N85" s="293">
        <f t="shared" si="10"/>
        <v>0</v>
      </c>
      <c r="O85" s="293"/>
      <c r="P85" s="293">
        <f t="shared" si="11"/>
        <v>0</v>
      </c>
      <c r="Q85" s="293"/>
      <c r="R85" s="293">
        <f t="shared" si="12"/>
        <v>0</v>
      </c>
      <c r="S85" s="293"/>
      <c r="T85" s="293">
        <f t="shared" si="13"/>
        <v>0</v>
      </c>
      <c r="U85" s="293"/>
      <c r="V85" s="293">
        <f t="shared" si="14"/>
        <v>0</v>
      </c>
      <c r="W85" s="293"/>
      <c r="X85" s="293">
        <f t="shared" si="15"/>
        <v>0</v>
      </c>
      <c r="Y85" s="293"/>
      <c r="Z85" s="293">
        <f t="shared" si="16"/>
        <v>0</v>
      </c>
      <c r="AA85" s="293"/>
      <c r="AB85" s="293">
        <f t="shared" si="17"/>
        <v>0</v>
      </c>
    </row>
    <row r="86" spans="1:28" ht="25.5" x14ac:dyDescent="0.2">
      <c r="A86" s="298"/>
      <c r="B86" s="299" t="s">
        <v>55</v>
      </c>
      <c r="C86" s="297" t="s">
        <v>334</v>
      </c>
      <c r="D86" s="297"/>
      <c r="E86" s="297" t="s">
        <v>12</v>
      </c>
      <c r="F86" s="297" t="s">
        <v>1371</v>
      </c>
      <c r="G86" s="331" t="s">
        <v>1544</v>
      </c>
      <c r="H86" s="293">
        <f>'[12]Don gia'!R85</f>
        <v>154194</v>
      </c>
      <c r="I86" s="289">
        <f t="array" ref="I86">SUM(IF($K$7:$AB$7="Số lượng",K86:AB86,0))</f>
        <v>160</v>
      </c>
      <c r="J86" s="289">
        <f t="shared" si="9"/>
        <v>24671040</v>
      </c>
      <c r="K86" s="293">
        <f>[12]DT!H86</f>
        <v>23</v>
      </c>
      <c r="L86" s="293">
        <f t="shared" si="10"/>
        <v>3546462</v>
      </c>
      <c r="M86" s="293">
        <f>[12]HH!H86</f>
        <v>15</v>
      </c>
      <c r="N86" s="293">
        <f t="shared" si="10"/>
        <v>2312910</v>
      </c>
      <c r="O86" s="293">
        <f>[12]VD!H86</f>
        <v>14</v>
      </c>
      <c r="P86" s="293">
        <f t="shared" si="11"/>
        <v>2158716</v>
      </c>
      <c r="Q86" s="293">
        <f>[12]QY!H86</f>
        <v>2</v>
      </c>
      <c r="R86" s="293">
        <f t="shared" si="12"/>
        <v>308388</v>
      </c>
      <c r="S86" s="293">
        <f>[12]UB!H86</f>
        <v>0</v>
      </c>
      <c r="T86" s="293">
        <f t="shared" si="13"/>
        <v>0</v>
      </c>
      <c r="U86" s="293">
        <f>[12]CP!H86</f>
        <v>20</v>
      </c>
      <c r="V86" s="293">
        <f t="shared" si="14"/>
        <v>3083880</v>
      </c>
      <c r="W86" s="293">
        <f>[12]HL!H86</f>
        <v>47</v>
      </c>
      <c r="X86" s="293">
        <f t="shared" si="15"/>
        <v>7247118</v>
      </c>
      <c r="Y86" s="293">
        <f>[12]DH!H86</f>
        <v>24</v>
      </c>
      <c r="Z86" s="293">
        <f t="shared" si="16"/>
        <v>3700656</v>
      </c>
      <c r="AA86" s="293">
        <f>[12]MC!H86</f>
        <v>15</v>
      </c>
      <c r="AB86" s="293">
        <f t="shared" si="17"/>
        <v>2312910</v>
      </c>
    </row>
    <row r="87" spans="1:28" hidden="1" x14ac:dyDescent="0.2">
      <c r="A87" s="298"/>
      <c r="B87" s="299" t="s">
        <v>1560</v>
      </c>
      <c r="C87" s="297" t="s">
        <v>334</v>
      </c>
      <c r="D87" s="297"/>
      <c r="E87" s="297" t="s">
        <v>49</v>
      </c>
      <c r="F87" s="297" t="s">
        <v>1371</v>
      </c>
      <c r="G87" s="331" t="s">
        <v>1548</v>
      </c>
      <c r="H87" s="293">
        <f>'[12]Don gia'!R86</f>
        <v>0</v>
      </c>
      <c r="I87" s="289">
        <f t="array" ref="I87">SUM(IF($K$7:$AB$7="Số lượng",K87:AB87,0))</f>
        <v>14</v>
      </c>
      <c r="J87" s="289">
        <f t="shared" si="9"/>
        <v>0</v>
      </c>
      <c r="K87" s="293">
        <f>[12]DT!H87</f>
        <v>0</v>
      </c>
      <c r="L87" s="293">
        <f t="shared" si="10"/>
        <v>0</v>
      </c>
      <c r="M87" s="293">
        <f>[12]HH!H87</f>
        <v>0</v>
      </c>
      <c r="N87" s="293">
        <f t="shared" si="10"/>
        <v>0</v>
      </c>
      <c r="O87" s="293">
        <f>[12]VD!H87</f>
        <v>1</v>
      </c>
      <c r="P87" s="293">
        <f t="shared" si="11"/>
        <v>0</v>
      </c>
      <c r="Q87" s="293">
        <f>[12]QY!H87</f>
        <v>1</v>
      </c>
      <c r="R87" s="293">
        <f t="shared" si="12"/>
        <v>0</v>
      </c>
      <c r="S87" s="293">
        <f>[12]UB!H87</f>
        <v>0</v>
      </c>
      <c r="T87" s="293">
        <f t="shared" si="13"/>
        <v>0</v>
      </c>
      <c r="U87" s="293">
        <f>[12]CP!H87</f>
        <v>0</v>
      </c>
      <c r="V87" s="293">
        <f t="shared" si="14"/>
        <v>0</v>
      </c>
      <c r="W87" s="293">
        <f>[12]HL!H87</f>
        <v>0</v>
      </c>
      <c r="X87" s="293">
        <f t="shared" si="15"/>
        <v>0</v>
      </c>
      <c r="Y87" s="293">
        <f>[12]DH!H87</f>
        <v>9</v>
      </c>
      <c r="Z87" s="293">
        <f t="shared" si="16"/>
        <v>0</v>
      </c>
      <c r="AA87" s="293">
        <f>[12]MC!H87</f>
        <v>3</v>
      </c>
      <c r="AB87" s="293">
        <f t="shared" si="17"/>
        <v>0</v>
      </c>
    </row>
    <row r="88" spans="1:28" x14ac:dyDescent="0.2">
      <c r="A88" s="301">
        <v>7</v>
      </c>
      <c r="B88" s="302" t="s">
        <v>56</v>
      </c>
      <c r="C88" s="300"/>
      <c r="D88" s="300"/>
      <c r="E88" s="300"/>
      <c r="F88" s="300"/>
      <c r="G88" s="333"/>
      <c r="H88" s="293">
        <f>'[12]Don gia'!R87</f>
        <v>0</v>
      </c>
      <c r="I88" s="289">
        <f t="array" ref="I88">SUM(IF($K$7:$AB$7="Số lượng",K88:AB88,0))</f>
        <v>0</v>
      </c>
      <c r="J88" s="289">
        <f t="shared" si="9"/>
        <v>0</v>
      </c>
      <c r="K88" s="293"/>
      <c r="L88" s="293">
        <f t="shared" si="10"/>
        <v>0</v>
      </c>
      <c r="M88" s="293"/>
      <c r="N88" s="293">
        <f t="shared" si="10"/>
        <v>0</v>
      </c>
      <c r="O88" s="293"/>
      <c r="P88" s="293">
        <f t="shared" si="11"/>
        <v>0</v>
      </c>
      <c r="Q88" s="293"/>
      <c r="R88" s="293">
        <f t="shared" si="12"/>
        <v>0</v>
      </c>
      <c r="S88" s="293"/>
      <c r="T88" s="293">
        <f t="shared" si="13"/>
        <v>0</v>
      </c>
      <c r="U88" s="293"/>
      <c r="V88" s="293">
        <f t="shared" si="14"/>
        <v>0</v>
      </c>
      <c r="W88" s="293"/>
      <c r="X88" s="293">
        <f t="shared" si="15"/>
        <v>0</v>
      </c>
      <c r="Y88" s="293"/>
      <c r="Z88" s="293">
        <f t="shared" si="16"/>
        <v>0</v>
      </c>
      <c r="AA88" s="293"/>
      <c r="AB88" s="293">
        <f t="shared" si="17"/>
        <v>0</v>
      </c>
    </row>
    <row r="89" spans="1:28" x14ac:dyDescent="0.2">
      <c r="A89" s="298"/>
      <c r="B89" s="299" t="s">
        <v>57</v>
      </c>
      <c r="C89" s="297" t="s">
        <v>334</v>
      </c>
      <c r="D89" s="297"/>
      <c r="E89" s="297" t="s">
        <v>12</v>
      </c>
      <c r="F89" s="297" t="s">
        <v>1371</v>
      </c>
      <c r="G89" s="331" t="s">
        <v>1544</v>
      </c>
      <c r="H89" s="293">
        <f>'[12]Don gia'!R88</f>
        <v>90400</v>
      </c>
      <c r="I89" s="289">
        <f t="array" ref="I89">SUM(IF($K$7:$AB$7="Số lượng",K89:AB89,0))</f>
        <v>159</v>
      </c>
      <c r="J89" s="289">
        <f t="shared" si="9"/>
        <v>14373600</v>
      </c>
      <c r="K89" s="293">
        <f>[12]DT!H89</f>
        <v>22</v>
      </c>
      <c r="L89" s="293">
        <f t="shared" si="10"/>
        <v>1988800</v>
      </c>
      <c r="M89" s="293">
        <f>[12]HH!H89</f>
        <v>15</v>
      </c>
      <c r="N89" s="293">
        <f t="shared" si="10"/>
        <v>1356000</v>
      </c>
      <c r="O89" s="293">
        <f>[12]VD!H89</f>
        <v>14</v>
      </c>
      <c r="P89" s="293">
        <f t="shared" si="11"/>
        <v>1265600</v>
      </c>
      <c r="Q89" s="293">
        <f>[12]QY!H89</f>
        <v>2</v>
      </c>
      <c r="R89" s="293">
        <f t="shared" si="12"/>
        <v>180800</v>
      </c>
      <c r="S89" s="293">
        <f>[12]UB!H89</f>
        <v>0</v>
      </c>
      <c r="T89" s="293">
        <f t="shared" si="13"/>
        <v>0</v>
      </c>
      <c r="U89" s="293">
        <f>[12]CP!H89</f>
        <v>20</v>
      </c>
      <c r="V89" s="293">
        <f t="shared" si="14"/>
        <v>1808000</v>
      </c>
      <c r="W89" s="293">
        <f>[12]HL!H89</f>
        <v>47</v>
      </c>
      <c r="X89" s="293">
        <f t="shared" si="15"/>
        <v>4248800</v>
      </c>
      <c r="Y89" s="293">
        <f>[12]DH!H89</f>
        <v>22</v>
      </c>
      <c r="Z89" s="293">
        <f t="shared" si="16"/>
        <v>1988800</v>
      </c>
      <c r="AA89" s="293">
        <f>[12]MC!H89</f>
        <v>17</v>
      </c>
      <c r="AB89" s="293">
        <f t="shared" si="17"/>
        <v>1536800</v>
      </c>
    </row>
    <row r="90" spans="1:28" hidden="1" x14ac:dyDescent="0.2">
      <c r="A90" s="298"/>
      <c r="B90" s="299" t="s">
        <v>1561</v>
      </c>
      <c r="C90" s="297" t="s">
        <v>334</v>
      </c>
      <c r="D90" s="297"/>
      <c r="E90" s="297" t="s">
        <v>49</v>
      </c>
      <c r="F90" s="297" t="s">
        <v>1371</v>
      </c>
      <c r="G90" s="331" t="s">
        <v>1548</v>
      </c>
      <c r="H90" s="293">
        <f>'[12]Don gia'!R89</f>
        <v>0</v>
      </c>
      <c r="I90" s="289">
        <f t="array" ref="I90">SUM(IF($K$7:$AB$7="Số lượng",K90:AB90,0))</f>
        <v>23</v>
      </c>
      <c r="J90" s="289">
        <f t="shared" si="9"/>
        <v>0</v>
      </c>
      <c r="K90" s="293">
        <f>[12]DT!H90</f>
        <v>0</v>
      </c>
      <c r="L90" s="293">
        <f t="shared" si="10"/>
        <v>0</v>
      </c>
      <c r="M90" s="293">
        <f>[12]HH!H90</f>
        <v>0</v>
      </c>
      <c r="N90" s="293">
        <f t="shared" si="10"/>
        <v>0</v>
      </c>
      <c r="O90" s="293">
        <f>[12]VD!H90</f>
        <v>1</v>
      </c>
      <c r="P90" s="293">
        <f t="shared" si="11"/>
        <v>0</v>
      </c>
      <c r="Q90" s="293">
        <f>[12]QY!H90</f>
        <v>1</v>
      </c>
      <c r="R90" s="293">
        <f t="shared" si="12"/>
        <v>0</v>
      </c>
      <c r="S90" s="293">
        <f>[12]UB!H90</f>
        <v>0</v>
      </c>
      <c r="T90" s="293">
        <f t="shared" si="13"/>
        <v>0</v>
      </c>
      <c r="U90" s="293">
        <f>[12]CP!H90</f>
        <v>0</v>
      </c>
      <c r="V90" s="293">
        <f t="shared" si="14"/>
        <v>0</v>
      </c>
      <c r="W90" s="293">
        <f>[12]HL!H90</f>
        <v>0</v>
      </c>
      <c r="X90" s="293">
        <f t="shared" si="15"/>
        <v>0</v>
      </c>
      <c r="Y90" s="293">
        <f>[12]DH!H90</f>
        <v>12</v>
      </c>
      <c r="Z90" s="293">
        <f t="shared" si="16"/>
        <v>0</v>
      </c>
      <c r="AA90" s="293">
        <f>[12]MC!H90</f>
        <v>9</v>
      </c>
      <c r="AB90" s="293">
        <f t="shared" si="17"/>
        <v>0</v>
      </c>
    </row>
    <row r="91" spans="1:28" x14ac:dyDescent="0.2">
      <c r="A91" s="301">
        <v>8</v>
      </c>
      <c r="B91" s="302" t="s">
        <v>58</v>
      </c>
      <c r="C91" s="300"/>
      <c r="D91" s="300"/>
      <c r="E91" s="300"/>
      <c r="F91" s="300"/>
      <c r="G91" s="333"/>
      <c r="H91" s="293">
        <f>'[12]Don gia'!R90</f>
        <v>0</v>
      </c>
      <c r="I91" s="289">
        <f t="array" ref="I91">SUM(IF($K$7:$AB$7="Số lượng",K91:AB91,0))</f>
        <v>0</v>
      </c>
      <c r="J91" s="289">
        <f t="shared" si="9"/>
        <v>0</v>
      </c>
      <c r="K91" s="293"/>
      <c r="L91" s="293">
        <f t="shared" si="10"/>
        <v>0</v>
      </c>
      <c r="M91" s="293"/>
      <c r="N91" s="293">
        <f t="shared" si="10"/>
        <v>0</v>
      </c>
      <c r="O91" s="293"/>
      <c r="P91" s="293">
        <f t="shared" si="11"/>
        <v>0</v>
      </c>
      <c r="Q91" s="293"/>
      <c r="R91" s="293">
        <f t="shared" si="12"/>
        <v>0</v>
      </c>
      <c r="S91" s="293"/>
      <c r="T91" s="293">
        <f t="shared" si="13"/>
        <v>0</v>
      </c>
      <c r="U91" s="293"/>
      <c r="V91" s="293">
        <f t="shared" si="14"/>
        <v>0</v>
      </c>
      <c r="W91" s="293"/>
      <c r="X91" s="293">
        <f t="shared" si="15"/>
        <v>0</v>
      </c>
      <c r="Y91" s="293"/>
      <c r="Z91" s="293">
        <f t="shared" si="16"/>
        <v>0</v>
      </c>
      <c r="AA91" s="293"/>
      <c r="AB91" s="293">
        <f t="shared" si="17"/>
        <v>0</v>
      </c>
    </row>
    <row r="92" spans="1:28" ht="25.5" x14ac:dyDescent="0.2">
      <c r="A92" s="298"/>
      <c r="B92" s="299" t="s">
        <v>59</v>
      </c>
      <c r="C92" s="297" t="s">
        <v>334</v>
      </c>
      <c r="D92" s="297"/>
      <c r="E92" s="297" t="s">
        <v>49</v>
      </c>
      <c r="F92" s="297" t="s">
        <v>1371</v>
      </c>
      <c r="G92" s="331" t="s">
        <v>1544</v>
      </c>
      <c r="H92" s="293">
        <f>'[12]Don gia'!R91</f>
        <v>53400</v>
      </c>
      <c r="I92" s="289">
        <f t="array" ref="I92">SUM(IF($K$7:$AB$7="Số lượng",K92:AB92,0))</f>
        <v>154</v>
      </c>
      <c r="J92" s="289">
        <f t="shared" si="9"/>
        <v>8223600</v>
      </c>
      <c r="K92" s="293">
        <f>[12]DT!H92</f>
        <v>23</v>
      </c>
      <c r="L92" s="293">
        <f t="shared" si="10"/>
        <v>1228200</v>
      </c>
      <c r="M92" s="293">
        <f>[12]HH!H92</f>
        <v>15</v>
      </c>
      <c r="N92" s="293">
        <f t="shared" si="10"/>
        <v>801000</v>
      </c>
      <c r="O92" s="293">
        <f>[12]VD!H92</f>
        <v>14</v>
      </c>
      <c r="P92" s="293">
        <f t="shared" si="11"/>
        <v>747600</v>
      </c>
      <c r="Q92" s="293">
        <f>[12]QY!H92</f>
        <v>2</v>
      </c>
      <c r="R92" s="293">
        <f t="shared" si="12"/>
        <v>106800</v>
      </c>
      <c r="S92" s="293">
        <f>[12]UB!H92</f>
        <v>0</v>
      </c>
      <c r="T92" s="293">
        <f t="shared" si="13"/>
        <v>0</v>
      </c>
      <c r="U92" s="293">
        <f>[12]CP!H92</f>
        <v>18</v>
      </c>
      <c r="V92" s="293">
        <f t="shared" si="14"/>
        <v>961200</v>
      </c>
      <c r="W92" s="293">
        <f>[12]HL!H92</f>
        <v>45</v>
      </c>
      <c r="X92" s="293">
        <f t="shared" si="15"/>
        <v>2403000</v>
      </c>
      <c r="Y92" s="293">
        <f>[12]DH!H92</f>
        <v>24</v>
      </c>
      <c r="Z92" s="293">
        <f t="shared" si="16"/>
        <v>1281600</v>
      </c>
      <c r="AA92" s="293">
        <f>[12]MC!H92</f>
        <v>13</v>
      </c>
      <c r="AB92" s="293">
        <f t="shared" si="17"/>
        <v>694200</v>
      </c>
    </row>
    <row r="93" spans="1:28" x14ac:dyDescent="0.2">
      <c r="A93" s="298"/>
      <c r="B93" s="299" t="s">
        <v>60</v>
      </c>
      <c r="C93" s="297" t="s">
        <v>334</v>
      </c>
      <c r="D93" s="297"/>
      <c r="E93" s="297" t="s">
        <v>12</v>
      </c>
      <c r="F93" s="297" t="s">
        <v>1371</v>
      </c>
      <c r="G93" s="331" t="s">
        <v>1544</v>
      </c>
      <c r="H93" s="293">
        <f>'[12]Don gia'!R92</f>
        <v>150571</v>
      </c>
      <c r="I93" s="289">
        <f t="array" ref="I93">SUM(IF($K$7:$AB$7="Số lượng",K93:AB93,0))</f>
        <v>156</v>
      </c>
      <c r="J93" s="289">
        <f t="shared" si="9"/>
        <v>23489076</v>
      </c>
      <c r="K93" s="293">
        <f>[12]DT!H93</f>
        <v>23</v>
      </c>
      <c r="L93" s="293">
        <f t="shared" si="10"/>
        <v>3463133</v>
      </c>
      <c r="M93" s="293">
        <f>[12]HH!H93</f>
        <v>15</v>
      </c>
      <c r="N93" s="293">
        <f t="shared" si="10"/>
        <v>2258565</v>
      </c>
      <c r="O93" s="293">
        <f>[12]VD!H93</f>
        <v>14</v>
      </c>
      <c r="P93" s="293">
        <f t="shared" si="11"/>
        <v>2107994</v>
      </c>
      <c r="Q93" s="293">
        <f>[12]QY!H93</f>
        <v>2</v>
      </c>
      <c r="R93" s="293">
        <f t="shared" si="12"/>
        <v>301142</v>
      </c>
      <c r="S93" s="293">
        <f>[12]UB!H93</f>
        <v>0</v>
      </c>
      <c r="T93" s="293">
        <f t="shared" si="13"/>
        <v>0</v>
      </c>
      <c r="U93" s="293">
        <f>[12]CP!H93</f>
        <v>20</v>
      </c>
      <c r="V93" s="293">
        <f t="shared" si="14"/>
        <v>3011420</v>
      </c>
      <c r="W93" s="293">
        <f>[12]HL!H93</f>
        <v>45</v>
      </c>
      <c r="X93" s="293">
        <f t="shared" si="15"/>
        <v>6775695</v>
      </c>
      <c r="Y93" s="293">
        <f>[12]DH!H93</f>
        <v>24</v>
      </c>
      <c r="Z93" s="293">
        <f t="shared" si="16"/>
        <v>3613704</v>
      </c>
      <c r="AA93" s="293">
        <f>[12]MC!H93</f>
        <v>13</v>
      </c>
      <c r="AB93" s="293">
        <f t="shared" si="17"/>
        <v>1957423</v>
      </c>
    </row>
    <row r="94" spans="1:28" hidden="1" x14ac:dyDescent="0.2">
      <c r="A94" s="298"/>
      <c r="B94" s="299" t="s">
        <v>1562</v>
      </c>
      <c r="C94" s="297" t="s">
        <v>334</v>
      </c>
      <c r="D94" s="297"/>
      <c r="E94" s="297" t="s">
        <v>49</v>
      </c>
      <c r="F94" s="297" t="s">
        <v>1371</v>
      </c>
      <c r="G94" s="331" t="s">
        <v>1548</v>
      </c>
      <c r="H94" s="293">
        <f>'[12]Don gia'!R93</f>
        <v>0</v>
      </c>
      <c r="I94" s="289">
        <f t="array" ref="I94">SUM(IF($K$7:$AB$7="Số lượng",K94:AB94,0))</f>
        <v>15</v>
      </c>
      <c r="J94" s="289">
        <f t="shared" si="9"/>
        <v>0</v>
      </c>
      <c r="K94" s="293">
        <f>[12]DT!H94</f>
        <v>0</v>
      </c>
      <c r="L94" s="293">
        <f t="shared" si="10"/>
        <v>0</v>
      </c>
      <c r="M94" s="293">
        <f>[12]HH!H94</f>
        <v>0</v>
      </c>
      <c r="N94" s="293">
        <f t="shared" si="10"/>
        <v>0</v>
      </c>
      <c r="O94" s="293">
        <f>[12]VD!H94</f>
        <v>1</v>
      </c>
      <c r="P94" s="293">
        <f t="shared" si="11"/>
        <v>0</v>
      </c>
      <c r="Q94" s="293">
        <f>[12]QY!H94</f>
        <v>1</v>
      </c>
      <c r="R94" s="293">
        <f t="shared" si="12"/>
        <v>0</v>
      </c>
      <c r="S94" s="293">
        <f>[12]UB!H94</f>
        <v>0</v>
      </c>
      <c r="T94" s="293">
        <f t="shared" si="13"/>
        <v>0</v>
      </c>
      <c r="U94" s="293">
        <f>[12]CP!H94</f>
        <v>0</v>
      </c>
      <c r="V94" s="293">
        <f t="shared" si="14"/>
        <v>0</v>
      </c>
      <c r="W94" s="293">
        <f>[12]HL!H94</f>
        <v>0</v>
      </c>
      <c r="X94" s="293">
        <f t="shared" si="15"/>
        <v>0</v>
      </c>
      <c r="Y94" s="293">
        <f>[12]DH!H94</f>
        <v>10</v>
      </c>
      <c r="Z94" s="293">
        <f t="shared" si="16"/>
        <v>0</v>
      </c>
      <c r="AA94" s="293">
        <f>[12]MC!H94</f>
        <v>3</v>
      </c>
      <c r="AB94" s="293">
        <f t="shared" si="17"/>
        <v>0</v>
      </c>
    </row>
    <row r="95" spans="1:28" x14ac:dyDescent="0.2">
      <c r="A95" s="301" t="s">
        <v>61</v>
      </c>
      <c r="B95" s="302" t="s">
        <v>62</v>
      </c>
      <c r="C95" s="300"/>
      <c r="D95" s="300"/>
      <c r="E95" s="300"/>
      <c r="F95" s="300"/>
      <c r="G95" s="333"/>
      <c r="H95" s="293">
        <f>'[12]Don gia'!R94</f>
        <v>0</v>
      </c>
      <c r="I95" s="289">
        <f t="array" ref="I95">SUM(IF($K$7:$AB$7="Số lượng",K95:AB95,0))</f>
        <v>0</v>
      </c>
      <c r="J95" s="289">
        <f t="shared" si="9"/>
        <v>0</v>
      </c>
      <c r="K95" s="293">
        <f>[12]DT!H95</f>
        <v>0</v>
      </c>
      <c r="L95" s="293">
        <f t="shared" si="10"/>
        <v>0</v>
      </c>
      <c r="M95" s="293">
        <f>[12]HH!H95</f>
        <v>0</v>
      </c>
      <c r="N95" s="293">
        <f t="shared" si="10"/>
        <v>0</v>
      </c>
      <c r="O95" s="293">
        <f>[12]VD!H95</f>
        <v>0</v>
      </c>
      <c r="P95" s="293">
        <f t="shared" si="11"/>
        <v>0</v>
      </c>
      <c r="Q95" s="293">
        <f>[12]QY!H95</f>
        <v>0</v>
      </c>
      <c r="R95" s="293">
        <f t="shared" si="12"/>
        <v>0</v>
      </c>
      <c r="S95" s="293">
        <f>[12]UB!H95</f>
        <v>0</v>
      </c>
      <c r="T95" s="293">
        <f t="shared" si="13"/>
        <v>0</v>
      </c>
      <c r="U95" s="293">
        <f>[12]CP!H95</f>
        <v>0</v>
      </c>
      <c r="V95" s="293">
        <f t="shared" si="14"/>
        <v>0</v>
      </c>
      <c r="W95" s="293">
        <f>[12]HL!H95</f>
        <v>0</v>
      </c>
      <c r="X95" s="293">
        <f t="shared" si="15"/>
        <v>0</v>
      </c>
      <c r="Y95" s="293">
        <f>[12]DH!H95</f>
        <v>0</v>
      </c>
      <c r="Z95" s="293">
        <f t="shared" si="16"/>
        <v>0</v>
      </c>
      <c r="AA95" s="293">
        <f>[12]MC!H95</f>
        <v>0</v>
      </c>
      <c r="AB95" s="293">
        <f t="shared" si="17"/>
        <v>0</v>
      </c>
    </row>
    <row r="96" spans="1:28" x14ac:dyDescent="0.2">
      <c r="A96" s="298"/>
      <c r="B96" s="299" t="s">
        <v>63</v>
      </c>
      <c r="C96" s="297" t="s">
        <v>334</v>
      </c>
      <c r="D96" s="297" t="s">
        <v>334</v>
      </c>
      <c r="E96" s="297" t="s">
        <v>12</v>
      </c>
      <c r="F96" s="297" t="s">
        <v>1473</v>
      </c>
      <c r="G96" s="331" t="s">
        <v>1544</v>
      </c>
      <c r="H96" s="293">
        <f>'[12]Don gia'!R95</f>
        <v>1953450</v>
      </c>
      <c r="I96" s="289">
        <f t="array" ref="I96">SUM(IF($K$7:$AB$7="Số lượng",K96:AB96,0))</f>
        <v>2046</v>
      </c>
      <c r="J96" s="289">
        <f t="shared" si="9"/>
        <v>3996758700</v>
      </c>
      <c r="K96" s="293">
        <f>[12]DT!H96</f>
        <v>311</v>
      </c>
      <c r="L96" s="293">
        <f t="shared" si="10"/>
        <v>607522950</v>
      </c>
      <c r="M96" s="293">
        <f>[12]HH!H96</f>
        <v>175</v>
      </c>
      <c r="N96" s="293">
        <f t="shared" si="10"/>
        <v>341853750</v>
      </c>
      <c r="O96" s="293">
        <f>[12]VD!H96</f>
        <v>126</v>
      </c>
      <c r="P96" s="293">
        <f t="shared" si="11"/>
        <v>246134700</v>
      </c>
      <c r="Q96" s="293">
        <f>[12]QY!H96</f>
        <v>133</v>
      </c>
      <c r="R96" s="293">
        <f t="shared" si="12"/>
        <v>259808850</v>
      </c>
      <c r="S96" s="293">
        <f>[12]UB!H96</f>
        <v>346</v>
      </c>
      <c r="T96" s="293">
        <f t="shared" si="13"/>
        <v>675893700</v>
      </c>
      <c r="U96" s="293">
        <f>[12]CP!H96</f>
        <v>299</v>
      </c>
      <c r="V96" s="293">
        <f t="shared" si="14"/>
        <v>584081550</v>
      </c>
      <c r="W96" s="293">
        <f>[12]HL!H96</f>
        <v>452</v>
      </c>
      <c r="X96" s="293">
        <f t="shared" si="15"/>
        <v>882959400</v>
      </c>
      <c r="Y96" s="293">
        <f>[12]DH!H96</f>
        <v>87</v>
      </c>
      <c r="Z96" s="293">
        <f t="shared" si="16"/>
        <v>169950150</v>
      </c>
      <c r="AA96" s="293">
        <f>[12]MC!H96</f>
        <v>117</v>
      </c>
      <c r="AB96" s="293">
        <f t="shared" si="17"/>
        <v>228553650</v>
      </c>
    </row>
    <row r="97" spans="1:28" ht="25.5" x14ac:dyDescent="0.2">
      <c r="A97" s="298"/>
      <c r="B97" s="299" t="s">
        <v>64</v>
      </c>
      <c r="C97" s="297" t="s">
        <v>334</v>
      </c>
      <c r="D97" s="297" t="s">
        <v>334</v>
      </c>
      <c r="E97" s="297" t="s">
        <v>12</v>
      </c>
      <c r="F97" s="297" t="s">
        <v>1563</v>
      </c>
      <c r="G97" s="331" t="s">
        <v>1544</v>
      </c>
      <c r="H97" s="293">
        <f>'[12]Don gia'!R96</f>
        <v>3646543</v>
      </c>
      <c r="I97" s="289">
        <f t="array" ref="I97">SUM(IF($K$7:$AB$7="Số lượng",K97:AB97,0))</f>
        <v>412</v>
      </c>
      <c r="J97" s="289">
        <f t="shared" si="9"/>
        <v>1502375716</v>
      </c>
      <c r="K97" s="293">
        <f>[12]DT!H97</f>
        <v>50</v>
      </c>
      <c r="L97" s="293">
        <f t="shared" si="10"/>
        <v>182327150</v>
      </c>
      <c r="M97" s="293">
        <f>[12]HH!H97</f>
        <v>35</v>
      </c>
      <c r="N97" s="293">
        <f t="shared" si="10"/>
        <v>127629005</v>
      </c>
      <c r="O97" s="293">
        <f>[12]VD!H97</f>
        <v>27</v>
      </c>
      <c r="P97" s="293">
        <f t="shared" si="11"/>
        <v>98456661</v>
      </c>
      <c r="Q97" s="293">
        <f>[12]QY!H97</f>
        <v>46</v>
      </c>
      <c r="R97" s="293">
        <f t="shared" si="12"/>
        <v>167740978</v>
      </c>
      <c r="S97" s="293">
        <f>[12]UB!H97</f>
        <v>36</v>
      </c>
      <c r="T97" s="293">
        <f t="shared" si="13"/>
        <v>131275548</v>
      </c>
      <c r="U97" s="293">
        <f>[12]CP!H97</f>
        <v>30</v>
      </c>
      <c r="V97" s="293">
        <f t="shared" si="14"/>
        <v>109396290</v>
      </c>
      <c r="W97" s="293">
        <f>[12]HL!H97</f>
        <v>106</v>
      </c>
      <c r="X97" s="293">
        <f t="shared" si="15"/>
        <v>386533558</v>
      </c>
      <c r="Y97" s="293">
        <f>[12]DH!H97</f>
        <v>50</v>
      </c>
      <c r="Z97" s="293">
        <f t="shared" si="16"/>
        <v>182327150</v>
      </c>
      <c r="AA97" s="293">
        <f>[12]MC!H97</f>
        <v>32</v>
      </c>
      <c r="AB97" s="293">
        <f t="shared" si="17"/>
        <v>116689376</v>
      </c>
    </row>
    <row r="98" spans="1:28" x14ac:dyDescent="0.2">
      <c r="A98" s="298"/>
      <c r="B98" s="299" t="s">
        <v>65</v>
      </c>
      <c r="C98" s="297" t="s">
        <v>334</v>
      </c>
      <c r="D98" s="297" t="s">
        <v>334</v>
      </c>
      <c r="E98" s="297" t="s">
        <v>12</v>
      </c>
      <c r="F98" s="297" t="s">
        <v>1473</v>
      </c>
      <c r="G98" s="331" t="s">
        <v>1564</v>
      </c>
      <c r="H98" s="293">
        <f>'[12]Don gia'!R97</f>
        <v>236708</v>
      </c>
      <c r="I98" s="289">
        <f t="array" ref="I98">SUM(IF($K$7:$AB$7="Số lượng",K98:AB98,0))</f>
        <v>3026</v>
      </c>
      <c r="J98" s="289">
        <f t="shared" si="9"/>
        <v>716278408</v>
      </c>
      <c r="K98" s="293">
        <f>[12]DT!H98</f>
        <v>371</v>
      </c>
      <c r="L98" s="293">
        <f t="shared" si="10"/>
        <v>87818668</v>
      </c>
      <c r="M98" s="293">
        <f>[12]HH!H98</f>
        <v>175</v>
      </c>
      <c r="N98" s="293">
        <f t="shared" si="10"/>
        <v>41423900</v>
      </c>
      <c r="O98" s="293">
        <f>[12]VD!H98</f>
        <v>136</v>
      </c>
      <c r="P98" s="293">
        <f t="shared" si="11"/>
        <v>32192288</v>
      </c>
      <c r="Q98" s="293">
        <f>[12]QY!H98</f>
        <v>140</v>
      </c>
      <c r="R98" s="293">
        <f t="shared" si="12"/>
        <v>33139120</v>
      </c>
      <c r="S98" s="293">
        <f>[12]UB!H98</f>
        <v>727</v>
      </c>
      <c r="T98" s="293">
        <f t="shared" si="13"/>
        <v>172086716</v>
      </c>
      <c r="U98" s="293">
        <f>[12]CP!H98</f>
        <v>294</v>
      </c>
      <c r="V98" s="293">
        <f t="shared" si="14"/>
        <v>69592152</v>
      </c>
      <c r="W98" s="293">
        <f>[12]HL!H98</f>
        <v>815</v>
      </c>
      <c r="X98" s="293">
        <f t="shared" si="15"/>
        <v>192917020</v>
      </c>
      <c r="Y98" s="293">
        <f>[12]DH!H98</f>
        <v>157</v>
      </c>
      <c r="Z98" s="293">
        <f t="shared" si="16"/>
        <v>37163156</v>
      </c>
      <c r="AA98" s="293">
        <f>[12]MC!H98</f>
        <v>211</v>
      </c>
      <c r="AB98" s="293">
        <f t="shared" si="17"/>
        <v>49945388</v>
      </c>
    </row>
    <row r="99" spans="1:28" x14ac:dyDescent="0.2">
      <c r="A99" s="298"/>
      <c r="B99" s="300" t="s">
        <v>66</v>
      </c>
      <c r="C99" s="297"/>
      <c r="D99" s="297"/>
      <c r="E99" s="297"/>
      <c r="F99" s="297"/>
      <c r="G99" s="331"/>
      <c r="H99" s="293">
        <f>'[12]Don gia'!R98</f>
        <v>0</v>
      </c>
      <c r="I99" s="289">
        <f t="array" ref="I99">SUM(IF($K$7:$AB$7="Số lượng",K99:AB99,0))</f>
        <v>0</v>
      </c>
      <c r="J99" s="289">
        <f t="shared" si="9"/>
        <v>0</v>
      </c>
      <c r="K99" s="293"/>
      <c r="L99" s="293">
        <f t="shared" si="10"/>
        <v>0</v>
      </c>
      <c r="M99" s="293"/>
      <c r="N99" s="293">
        <f t="shared" si="10"/>
        <v>0</v>
      </c>
      <c r="O99" s="293"/>
      <c r="P99" s="293">
        <f t="shared" si="11"/>
        <v>0</v>
      </c>
      <c r="Q99" s="293"/>
      <c r="R99" s="293">
        <f t="shared" si="12"/>
        <v>0</v>
      </c>
      <c r="S99" s="293"/>
      <c r="T99" s="293">
        <f t="shared" si="13"/>
        <v>0</v>
      </c>
      <c r="U99" s="293"/>
      <c r="V99" s="293">
        <f t="shared" si="14"/>
        <v>0</v>
      </c>
      <c r="W99" s="293"/>
      <c r="X99" s="293">
        <f t="shared" si="15"/>
        <v>0</v>
      </c>
      <c r="Y99" s="293"/>
      <c r="Z99" s="293">
        <f t="shared" si="16"/>
        <v>0</v>
      </c>
      <c r="AA99" s="293"/>
      <c r="AB99" s="293">
        <f t="shared" si="17"/>
        <v>0</v>
      </c>
    </row>
    <row r="100" spans="1:28" x14ac:dyDescent="0.2">
      <c r="A100" s="301"/>
      <c r="B100" s="300" t="s">
        <v>67</v>
      </c>
      <c r="C100" s="300"/>
      <c r="D100" s="300"/>
      <c r="E100" s="300"/>
      <c r="F100" s="300"/>
      <c r="G100" s="333"/>
      <c r="H100" s="293">
        <f>'[12]Don gia'!R99</f>
        <v>0</v>
      </c>
      <c r="I100" s="289">
        <f t="array" ref="I100">SUM(IF($K$7:$AB$7="Số lượng",K100:AB100,0))</f>
        <v>0</v>
      </c>
      <c r="J100" s="289">
        <f t="shared" si="9"/>
        <v>0</v>
      </c>
      <c r="K100" s="293">
        <f>[12]DT!H100</f>
        <v>0</v>
      </c>
      <c r="L100" s="293">
        <f t="shared" si="10"/>
        <v>0</v>
      </c>
      <c r="M100" s="293">
        <f>[12]HH!H100</f>
        <v>0</v>
      </c>
      <c r="N100" s="293">
        <f t="shared" si="10"/>
        <v>0</v>
      </c>
      <c r="O100" s="293">
        <f>[12]VD!H100</f>
        <v>0</v>
      </c>
      <c r="P100" s="293">
        <f t="shared" si="11"/>
        <v>0</v>
      </c>
      <c r="Q100" s="293">
        <f>[12]QY!H100</f>
        <v>0</v>
      </c>
      <c r="R100" s="293">
        <f t="shared" si="12"/>
        <v>0</v>
      </c>
      <c r="S100" s="293">
        <f>[12]UB!H100</f>
        <v>0</v>
      </c>
      <c r="T100" s="293">
        <f t="shared" si="13"/>
        <v>0</v>
      </c>
      <c r="U100" s="293">
        <f>[12]CP!H100</f>
        <v>0</v>
      </c>
      <c r="V100" s="293">
        <f t="shared" si="14"/>
        <v>0</v>
      </c>
      <c r="W100" s="293">
        <f>[12]HL!H100</f>
        <v>0</v>
      </c>
      <c r="X100" s="293">
        <f t="shared" si="15"/>
        <v>0</v>
      </c>
      <c r="Y100" s="293">
        <f>[12]DH!H100</f>
        <v>0</v>
      </c>
      <c r="Z100" s="293">
        <f t="shared" si="16"/>
        <v>0</v>
      </c>
      <c r="AA100" s="293">
        <f>[12]MC!H100</f>
        <v>0</v>
      </c>
      <c r="AB100" s="293">
        <f t="shared" si="17"/>
        <v>0</v>
      </c>
    </row>
    <row r="101" spans="1:28" x14ac:dyDescent="0.2">
      <c r="A101" s="301"/>
      <c r="B101" s="302" t="s">
        <v>68</v>
      </c>
      <c r="C101" s="300"/>
      <c r="D101" s="300"/>
      <c r="E101" s="300"/>
      <c r="F101" s="300"/>
      <c r="G101" s="333"/>
      <c r="H101" s="293">
        <f>'[12]Don gia'!R100</f>
        <v>0</v>
      </c>
      <c r="I101" s="289">
        <f t="array" ref="I101">SUM(IF($K$7:$AB$7="Số lượng",K101:AB101,0))</f>
        <v>0</v>
      </c>
      <c r="J101" s="289">
        <f t="shared" si="9"/>
        <v>0</v>
      </c>
      <c r="K101" s="293"/>
      <c r="L101" s="293">
        <f t="shared" si="10"/>
        <v>0</v>
      </c>
      <c r="M101" s="293"/>
      <c r="N101" s="293">
        <f t="shared" si="10"/>
        <v>0</v>
      </c>
      <c r="O101" s="293"/>
      <c r="P101" s="293">
        <f t="shared" si="11"/>
        <v>0</v>
      </c>
      <c r="Q101" s="293"/>
      <c r="R101" s="293">
        <f t="shared" si="12"/>
        <v>0</v>
      </c>
      <c r="S101" s="293"/>
      <c r="T101" s="293">
        <f t="shared" si="13"/>
        <v>0</v>
      </c>
      <c r="U101" s="293"/>
      <c r="V101" s="293">
        <f t="shared" si="14"/>
        <v>0</v>
      </c>
      <c r="W101" s="293"/>
      <c r="X101" s="293">
        <f t="shared" si="15"/>
        <v>0</v>
      </c>
      <c r="Y101" s="293"/>
      <c r="Z101" s="293">
        <f t="shared" si="16"/>
        <v>0</v>
      </c>
      <c r="AA101" s="293"/>
      <c r="AB101" s="293">
        <f t="shared" si="17"/>
        <v>0</v>
      </c>
    </row>
    <row r="102" spans="1:28" x14ac:dyDescent="0.2">
      <c r="A102" s="301" t="s">
        <v>21</v>
      </c>
      <c r="B102" s="302" t="s">
        <v>69</v>
      </c>
      <c r="C102" s="300"/>
      <c r="D102" s="300"/>
      <c r="E102" s="300"/>
      <c r="F102" s="300"/>
      <c r="G102" s="333"/>
      <c r="H102" s="293">
        <f>'[12]Don gia'!R101</f>
        <v>0</v>
      </c>
      <c r="I102" s="289">
        <f t="array" ref="I102">SUM(IF($K$7:$AB$7="Số lượng",K102:AB102,0))</f>
        <v>0</v>
      </c>
      <c r="J102" s="289">
        <f t="shared" si="9"/>
        <v>0</v>
      </c>
      <c r="K102" s="293">
        <f>[12]DT!H102</f>
        <v>0</v>
      </c>
      <c r="L102" s="293">
        <f t="shared" si="10"/>
        <v>0</v>
      </c>
      <c r="M102" s="293">
        <f>[12]HH!H102</f>
        <v>0</v>
      </c>
      <c r="N102" s="293">
        <f t="shared" si="10"/>
        <v>0</v>
      </c>
      <c r="O102" s="293">
        <f>[12]VD!H102</f>
        <v>0</v>
      </c>
      <c r="P102" s="293">
        <f t="shared" si="11"/>
        <v>0</v>
      </c>
      <c r="Q102" s="293">
        <f>[12]QY!H102</f>
        <v>0</v>
      </c>
      <c r="R102" s="293">
        <f t="shared" si="12"/>
        <v>0</v>
      </c>
      <c r="S102" s="293">
        <f>[12]UB!H102</f>
        <v>0</v>
      </c>
      <c r="T102" s="293">
        <f t="shared" si="13"/>
        <v>0</v>
      </c>
      <c r="U102" s="293">
        <f>[12]CP!H102</f>
        <v>0</v>
      </c>
      <c r="V102" s="293">
        <f t="shared" si="14"/>
        <v>0</v>
      </c>
      <c r="W102" s="293">
        <f>[12]HL!H102</f>
        <v>0</v>
      </c>
      <c r="X102" s="293">
        <f t="shared" si="15"/>
        <v>0</v>
      </c>
      <c r="Y102" s="293">
        <f>[12]DH!H102</f>
        <v>0</v>
      </c>
      <c r="Z102" s="293">
        <f t="shared" si="16"/>
        <v>0</v>
      </c>
      <c r="AA102" s="293">
        <f>[12]MC!H102</f>
        <v>0</v>
      </c>
      <c r="AB102" s="293">
        <f t="shared" si="17"/>
        <v>0</v>
      </c>
    </row>
    <row r="103" spans="1:28" x14ac:dyDescent="0.2">
      <c r="A103" s="301">
        <v>1</v>
      </c>
      <c r="B103" s="302" t="s">
        <v>70</v>
      </c>
      <c r="C103" s="300"/>
      <c r="D103" s="300"/>
      <c r="E103" s="300"/>
      <c r="F103" s="300"/>
      <c r="G103" s="333"/>
      <c r="H103" s="293">
        <f>'[12]Don gia'!R102</f>
        <v>0</v>
      </c>
      <c r="I103" s="289">
        <f t="array" ref="I103">SUM(IF($K$7:$AB$7="Số lượng",K103:AB103,0))</f>
        <v>0</v>
      </c>
      <c r="J103" s="289">
        <f t="shared" si="9"/>
        <v>0</v>
      </c>
      <c r="K103" s="293">
        <f>[12]DT!H103</f>
        <v>0</v>
      </c>
      <c r="L103" s="293">
        <f t="shared" si="10"/>
        <v>0</v>
      </c>
      <c r="M103" s="293">
        <f>[12]HH!H103</f>
        <v>0</v>
      </c>
      <c r="N103" s="293">
        <f t="shared" si="10"/>
        <v>0</v>
      </c>
      <c r="O103" s="293">
        <f>[12]VD!H103</f>
        <v>0</v>
      </c>
      <c r="P103" s="293">
        <f t="shared" si="11"/>
        <v>0</v>
      </c>
      <c r="Q103" s="293">
        <f>[12]QY!H103</f>
        <v>0</v>
      </c>
      <c r="R103" s="293">
        <f t="shared" si="12"/>
        <v>0</v>
      </c>
      <c r="S103" s="293">
        <f>[12]UB!H103</f>
        <v>0</v>
      </c>
      <c r="T103" s="293">
        <f t="shared" si="13"/>
        <v>0</v>
      </c>
      <c r="U103" s="293">
        <f>[12]CP!H103</f>
        <v>0</v>
      </c>
      <c r="V103" s="293">
        <f t="shared" si="14"/>
        <v>0</v>
      </c>
      <c r="W103" s="293">
        <f>[12]HL!H103</f>
        <v>0</v>
      </c>
      <c r="X103" s="293">
        <f t="shared" si="15"/>
        <v>0</v>
      </c>
      <c r="Y103" s="293">
        <f>[12]DH!H103</f>
        <v>0</v>
      </c>
      <c r="Z103" s="293">
        <f t="shared" si="16"/>
        <v>0</v>
      </c>
      <c r="AA103" s="293">
        <f>[12]MC!H103</f>
        <v>0</v>
      </c>
      <c r="AB103" s="293">
        <f t="shared" si="17"/>
        <v>0</v>
      </c>
    </row>
    <row r="104" spans="1:28" ht="25.5" x14ac:dyDescent="0.2">
      <c r="A104" s="298"/>
      <c r="B104" s="299" t="s">
        <v>71</v>
      </c>
      <c r="C104" s="297" t="s">
        <v>334</v>
      </c>
      <c r="D104" s="297" t="s">
        <v>334</v>
      </c>
      <c r="E104" s="297" t="s">
        <v>49</v>
      </c>
      <c r="F104" s="297" t="s">
        <v>1545</v>
      </c>
      <c r="G104" s="331"/>
      <c r="H104" s="293">
        <f>'[12]Don gia'!R103</f>
        <v>16536</v>
      </c>
      <c r="I104" s="289">
        <f t="array" ref="I104">SUM(IF($K$7:$AB$7="Số lượng",K104:AB104,0))</f>
        <v>1218</v>
      </c>
      <c r="J104" s="289">
        <f t="shared" si="9"/>
        <v>20140848</v>
      </c>
      <c r="K104" s="293">
        <f>[12]DT!H104</f>
        <v>185</v>
      </c>
      <c r="L104" s="293">
        <f t="shared" si="10"/>
        <v>3059160</v>
      </c>
      <c r="M104" s="293">
        <f>[12]HH!H104</f>
        <v>120</v>
      </c>
      <c r="N104" s="293">
        <f t="shared" si="10"/>
        <v>1984320</v>
      </c>
      <c r="O104" s="293">
        <f>[12]VD!H104</f>
        <v>140</v>
      </c>
      <c r="P104" s="293">
        <f t="shared" si="11"/>
        <v>2315040</v>
      </c>
      <c r="Q104" s="293">
        <f>[12]QY!H104</f>
        <v>32</v>
      </c>
      <c r="R104" s="293">
        <f t="shared" si="12"/>
        <v>529152</v>
      </c>
      <c r="S104" s="293">
        <f>[12]UB!H104</f>
        <v>0</v>
      </c>
      <c r="T104" s="293">
        <f t="shared" si="13"/>
        <v>0</v>
      </c>
      <c r="U104" s="293">
        <f>[12]CP!H104</f>
        <v>200</v>
      </c>
      <c r="V104" s="293">
        <f t="shared" si="14"/>
        <v>3307200</v>
      </c>
      <c r="W104" s="293">
        <f>[12]HL!H104</f>
        <v>312</v>
      </c>
      <c r="X104" s="293">
        <f t="shared" si="15"/>
        <v>5159232</v>
      </c>
      <c r="Y104" s="293">
        <f>[12]DH!H104</f>
        <v>150</v>
      </c>
      <c r="Z104" s="293">
        <f t="shared" si="16"/>
        <v>2480400</v>
      </c>
      <c r="AA104" s="293">
        <f>[12]MC!H104</f>
        <v>79</v>
      </c>
      <c r="AB104" s="293">
        <f t="shared" si="17"/>
        <v>1306344</v>
      </c>
    </row>
    <row r="105" spans="1:28" x14ac:dyDescent="0.2">
      <c r="A105" s="301" t="s">
        <v>43</v>
      </c>
      <c r="B105" s="302" t="s">
        <v>72</v>
      </c>
      <c r="C105" s="300"/>
      <c r="D105" s="300"/>
      <c r="E105" s="300"/>
      <c r="F105" s="300"/>
      <c r="G105" s="333"/>
      <c r="H105" s="293">
        <f>'[12]Don gia'!R104</f>
        <v>0</v>
      </c>
      <c r="I105" s="289">
        <f t="array" ref="I105">SUM(IF($K$7:$AB$7="Số lượng",K105:AB105,0))</f>
        <v>0</v>
      </c>
      <c r="J105" s="289">
        <f t="shared" si="9"/>
        <v>0</v>
      </c>
      <c r="K105" s="293">
        <f>[12]DT!H105</f>
        <v>0</v>
      </c>
      <c r="L105" s="293">
        <f t="shared" si="10"/>
        <v>0</v>
      </c>
      <c r="M105" s="293">
        <f>[12]HH!H105</f>
        <v>0</v>
      </c>
      <c r="N105" s="293">
        <f t="shared" si="10"/>
        <v>0</v>
      </c>
      <c r="O105" s="293">
        <f>[12]VD!H105</f>
        <v>0</v>
      </c>
      <c r="P105" s="293">
        <f t="shared" si="11"/>
        <v>0</v>
      </c>
      <c r="Q105" s="293">
        <f>[12]QY!H105</f>
        <v>0</v>
      </c>
      <c r="R105" s="293">
        <f t="shared" si="12"/>
        <v>0</v>
      </c>
      <c r="S105" s="293">
        <f>[12]UB!H105</f>
        <v>0</v>
      </c>
      <c r="T105" s="293">
        <f t="shared" si="13"/>
        <v>0</v>
      </c>
      <c r="U105" s="293">
        <f>[12]CP!H105</f>
        <v>0</v>
      </c>
      <c r="V105" s="293">
        <f t="shared" si="14"/>
        <v>0</v>
      </c>
      <c r="W105" s="293">
        <f>[12]HL!H105</f>
        <v>0</v>
      </c>
      <c r="X105" s="293">
        <f t="shared" si="15"/>
        <v>0</v>
      </c>
      <c r="Y105" s="293">
        <f>[12]DH!H105</f>
        <v>0</v>
      </c>
      <c r="Z105" s="293">
        <f t="shared" si="16"/>
        <v>0</v>
      </c>
      <c r="AA105" s="293">
        <f>[12]MC!H105</f>
        <v>0</v>
      </c>
      <c r="AB105" s="293">
        <f t="shared" si="17"/>
        <v>0</v>
      </c>
    </row>
    <row r="106" spans="1:28" x14ac:dyDescent="0.2">
      <c r="A106" s="301">
        <v>1</v>
      </c>
      <c r="B106" s="302" t="s">
        <v>73</v>
      </c>
      <c r="C106" s="300"/>
      <c r="D106" s="300"/>
      <c r="E106" s="300"/>
      <c r="F106" s="300"/>
      <c r="G106" s="333"/>
      <c r="H106" s="293">
        <f>'[12]Don gia'!R105</f>
        <v>0</v>
      </c>
      <c r="I106" s="289">
        <f t="array" ref="I106">SUM(IF($K$7:$AB$7="Số lượng",K106:AB106,0))</f>
        <v>0</v>
      </c>
      <c r="J106" s="289">
        <f t="shared" si="9"/>
        <v>0</v>
      </c>
      <c r="K106" s="293">
        <f>[12]DT!H106</f>
        <v>0</v>
      </c>
      <c r="L106" s="293">
        <f t="shared" si="10"/>
        <v>0</v>
      </c>
      <c r="M106" s="293">
        <f>[12]HH!H106</f>
        <v>0</v>
      </c>
      <c r="N106" s="293">
        <f t="shared" si="10"/>
        <v>0</v>
      </c>
      <c r="O106" s="293">
        <f>[12]VD!H106</f>
        <v>0</v>
      </c>
      <c r="P106" s="293">
        <f t="shared" si="11"/>
        <v>0</v>
      </c>
      <c r="Q106" s="293">
        <f>[12]QY!H106</f>
        <v>0</v>
      </c>
      <c r="R106" s="293">
        <f t="shared" si="12"/>
        <v>0</v>
      </c>
      <c r="S106" s="293">
        <f>[12]UB!H106</f>
        <v>0</v>
      </c>
      <c r="T106" s="293">
        <f t="shared" si="13"/>
        <v>0</v>
      </c>
      <c r="U106" s="293">
        <f>[12]CP!H106</f>
        <v>0</v>
      </c>
      <c r="V106" s="293">
        <f t="shared" si="14"/>
        <v>0</v>
      </c>
      <c r="W106" s="293">
        <f>[12]HL!H106</f>
        <v>0</v>
      </c>
      <c r="X106" s="293">
        <f t="shared" si="15"/>
        <v>0</v>
      </c>
      <c r="Y106" s="293">
        <f>[12]DH!H106</f>
        <v>0</v>
      </c>
      <c r="Z106" s="293">
        <f t="shared" si="16"/>
        <v>0</v>
      </c>
      <c r="AA106" s="293">
        <f>[12]MC!H106</f>
        <v>0</v>
      </c>
      <c r="AB106" s="293">
        <f t="shared" si="17"/>
        <v>0</v>
      </c>
    </row>
    <row r="107" spans="1:28" ht="25.5" x14ac:dyDescent="0.2">
      <c r="A107" s="298"/>
      <c r="B107" s="299" t="s">
        <v>74</v>
      </c>
      <c r="C107" s="297" t="s">
        <v>334</v>
      </c>
      <c r="D107" s="297" t="s">
        <v>334</v>
      </c>
      <c r="E107" s="297" t="s">
        <v>12</v>
      </c>
      <c r="F107" s="297" t="s">
        <v>1371</v>
      </c>
      <c r="G107" s="331"/>
      <c r="H107" s="293">
        <f>'[12]Don gia'!R106</f>
        <v>94788</v>
      </c>
      <c r="I107" s="289">
        <f t="array" ref="I107">SUM(IF($K$7:$AB$7="Số lượng",K107:AB107,0))</f>
        <v>176</v>
      </c>
      <c r="J107" s="289">
        <f t="shared" si="9"/>
        <v>16682688</v>
      </c>
      <c r="K107" s="293">
        <f>[12]DT!H107</f>
        <v>24</v>
      </c>
      <c r="L107" s="293">
        <f t="shared" si="10"/>
        <v>2274912</v>
      </c>
      <c r="M107" s="293">
        <f>[12]HH!H107</f>
        <v>15</v>
      </c>
      <c r="N107" s="293">
        <f t="shared" si="10"/>
        <v>1421820</v>
      </c>
      <c r="O107" s="293">
        <f>[12]VD!H107</f>
        <v>17</v>
      </c>
      <c r="P107" s="293">
        <f t="shared" si="11"/>
        <v>1611396</v>
      </c>
      <c r="Q107" s="293">
        <f>[12]QY!H107</f>
        <v>4</v>
      </c>
      <c r="R107" s="293">
        <f t="shared" si="12"/>
        <v>379152</v>
      </c>
      <c r="S107" s="293">
        <f>[12]UB!H107</f>
        <v>0</v>
      </c>
      <c r="T107" s="293">
        <f t="shared" si="13"/>
        <v>0</v>
      </c>
      <c r="U107" s="293">
        <f>[12]CP!H107</f>
        <v>25</v>
      </c>
      <c r="V107" s="293">
        <f t="shared" si="14"/>
        <v>2369700</v>
      </c>
      <c r="W107" s="293">
        <f>[12]HL!H107</f>
        <v>51</v>
      </c>
      <c r="X107" s="293">
        <f t="shared" si="15"/>
        <v>4834188</v>
      </c>
      <c r="Y107" s="293">
        <f>[12]DH!H107</f>
        <v>24</v>
      </c>
      <c r="Z107" s="293">
        <f t="shared" si="16"/>
        <v>2274912</v>
      </c>
      <c r="AA107" s="293">
        <f>[12]MC!H107</f>
        <v>16</v>
      </c>
      <c r="AB107" s="293">
        <f t="shared" si="17"/>
        <v>1516608</v>
      </c>
    </row>
    <row r="108" spans="1:28" x14ac:dyDescent="0.2">
      <c r="A108" s="301" t="s">
        <v>44</v>
      </c>
      <c r="B108" s="302" t="s">
        <v>75</v>
      </c>
      <c r="C108" s="300"/>
      <c r="D108" s="300"/>
      <c r="E108" s="300"/>
      <c r="F108" s="300"/>
      <c r="G108" s="333"/>
      <c r="H108" s="293">
        <f>'[12]Don gia'!R107</f>
        <v>0</v>
      </c>
      <c r="I108" s="289">
        <f t="array" ref="I108">SUM(IF($K$7:$AB$7="Số lượng",K108:AB108,0))</f>
        <v>0</v>
      </c>
      <c r="J108" s="289">
        <f t="shared" si="9"/>
        <v>0</v>
      </c>
      <c r="K108" s="293">
        <f>[12]DT!H108</f>
        <v>0</v>
      </c>
      <c r="L108" s="293">
        <f t="shared" si="10"/>
        <v>0</v>
      </c>
      <c r="M108" s="293">
        <f>[12]HH!H108</f>
        <v>0</v>
      </c>
      <c r="N108" s="293">
        <f t="shared" si="10"/>
        <v>0</v>
      </c>
      <c r="O108" s="293">
        <f>[12]VD!H108</f>
        <v>0</v>
      </c>
      <c r="P108" s="293">
        <f t="shared" si="11"/>
        <v>0</v>
      </c>
      <c r="Q108" s="293">
        <f>[12]QY!H108</f>
        <v>0</v>
      </c>
      <c r="R108" s="293">
        <f t="shared" si="12"/>
        <v>0</v>
      </c>
      <c r="S108" s="293">
        <f>[12]UB!H108</f>
        <v>0</v>
      </c>
      <c r="T108" s="293">
        <f t="shared" si="13"/>
        <v>0</v>
      </c>
      <c r="U108" s="293">
        <f>[12]CP!H108</f>
        <v>0</v>
      </c>
      <c r="V108" s="293">
        <f t="shared" si="14"/>
        <v>0</v>
      </c>
      <c r="W108" s="293">
        <f>[12]HL!H108</f>
        <v>0</v>
      </c>
      <c r="X108" s="293">
        <f t="shared" si="15"/>
        <v>0</v>
      </c>
      <c r="Y108" s="293">
        <f>[12]DH!H108</f>
        <v>0</v>
      </c>
      <c r="Z108" s="293">
        <f t="shared" si="16"/>
        <v>0</v>
      </c>
      <c r="AA108" s="293">
        <f>[12]MC!H108</f>
        <v>0</v>
      </c>
      <c r="AB108" s="293">
        <f t="shared" si="17"/>
        <v>0</v>
      </c>
    </row>
    <row r="109" spans="1:28" x14ac:dyDescent="0.2">
      <c r="A109" s="298"/>
      <c r="B109" s="299" t="s">
        <v>76</v>
      </c>
      <c r="C109" s="297" t="s">
        <v>334</v>
      </c>
      <c r="D109" s="297" t="s">
        <v>334</v>
      </c>
      <c r="E109" s="297" t="s">
        <v>12</v>
      </c>
      <c r="F109" s="297" t="s">
        <v>1371</v>
      </c>
      <c r="G109" s="331"/>
      <c r="H109" s="293">
        <f>'[12]Don gia'!R108</f>
        <v>277625</v>
      </c>
      <c r="I109" s="289">
        <f t="array" ref="I109">SUM(IF($K$7:$AB$7="Số lượng",K109:AB109,0))</f>
        <v>174</v>
      </c>
      <c r="J109" s="289">
        <f t="shared" si="9"/>
        <v>48306750</v>
      </c>
      <c r="K109" s="293">
        <f>[12]DT!H109</f>
        <v>23</v>
      </c>
      <c r="L109" s="293">
        <f t="shared" si="10"/>
        <v>6385375</v>
      </c>
      <c r="M109" s="293">
        <f>[12]HH!H109</f>
        <v>15</v>
      </c>
      <c r="N109" s="293">
        <f t="shared" si="10"/>
        <v>4164375</v>
      </c>
      <c r="O109" s="293">
        <f>[12]VD!H109</f>
        <v>17</v>
      </c>
      <c r="P109" s="293">
        <f t="shared" si="11"/>
        <v>4719625</v>
      </c>
      <c r="Q109" s="293">
        <f>[12]QY!H109</f>
        <v>4</v>
      </c>
      <c r="R109" s="293">
        <f t="shared" si="12"/>
        <v>1110500</v>
      </c>
      <c r="S109" s="293">
        <f>[12]UB!H109</f>
        <v>0</v>
      </c>
      <c r="T109" s="293">
        <f t="shared" si="13"/>
        <v>0</v>
      </c>
      <c r="U109" s="293">
        <f>[12]CP!H109</f>
        <v>25</v>
      </c>
      <c r="V109" s="293">
        <f t="shared" si="14"/>
        <v>6940625</v>
      </c>
      <c r="W109" s="293">
        <f>[12]HL!H109</f>
        <v>51</v>
      </c>
      <c r="X109" s="293">
        <f t="shared" si="15"/>
        <v>14158875</v>
      </c>
      <c r="Y109" s="293">
        <f>[12]DH!H109</f>
        <v>24</v>
      </c>
      <c r="Z109" s="293">
        <f t="shared" si="16"/>
        <v>6663000</v>
      </c>
      <c r="AA109" s="293">
        <f>[12]MC!H109</f>
        <v>15</v>
      </c>
      <c r="AB109" s="293">
        <f t="shared" si="17"/>
        <v>4164375</v>
      </c>
    </row>
    <row r="110" spans="1:28" ht="25.5" x14ac:dyDescent="0.2">
      <c r="A110" s="301" t="s">
        <v>77</v>
      </c>
      <c r="B110" s="302" t="s">
        <v>78</v>
      </c>
      <c r="C110" s="300"/>
      <c r="D110" s="300"/>
      <c r="E110" s="300"/>
      <c r="F110" s="300"/>
      <c r="G110" s="333"/>
      <c r="H110" s="293">
        <f>'[12]Don gia'!R109</f>
        <v>0</v>
      </c>
      <c r="I110" s="289">
        <f t="array" ref="I110">SUM(IF($K$7:$AB$7="Số lượng",K110:AB110,0))</f>
        <v>0</v>
      </c>
      <c r="J110" s="289">
        <f t="shared" si="9"/>
        <v>0</v>
      </c>
      <c r="K110" s="293">
        <f>[12]DT!H110</f>
        <v>0</v>
      </c>
      <c r="L110" s="293">
        <f t="shared" si="10"/>
        <v>0</v>
      </c>
      <c r="M110" s="293">
        <f>[12]HH!H110</f>
        <v>0</v>
      </c>
      <c r="N110" s="293">
        <f t="shared" si="10"/>
        <v>0</v>
      </c>
      <c r="O110" s="293">
        <f>[12]VD!H110</f>
        <v>0</v>
      </c>
      <c r="P110" s="293">
        <f t="shared" si="11"/>
        <v>0</v>
      </c>
      <c r="Q110" s="293">
        <f>[12]QY!H110</f>
        <v>0</v>
      </c>
      <c r="R110" s="293">
        <f t="shared" si="12"/>
        <v>0</v>
      </c>
      <c r="S110" s="293">
        <f>[12]UB!H110</f>
        <v>0</v>
      </c>
      <c r="T110" s="293">
        <f t="shared" si="13"/>
        <v>0</v>
      </c>
      <c r="U110" s="293">
        <f>[12]CP!H110</f>
        <v>0</v>
      </c>
      <c r="V110" s="293">
        <f t="shared" si="14"/>
        <v>0</v>
      </c>
      <c r="W110" s="293">
        <f>[12]HL!H110</f>
        <v>0</v>
      </c>
      <c r="X110" s="293">
        <f t="shared" si="15"/>
        <v>0</v>
      </c>
      <c r="Y110" s="293">
        <f>[12]DH!H110</f>
        <v>0</v>
      </c>
      <c r="Z110" s="293">
        <f t="shared" si="16"/>
        <v>0</v>
      </c>
      <c r="AA110" s="293">
        <f>[12]MC!H110</f>
        <v>0</v>
      </c>
      <c r="AB110" s="293">
        <f t="shared" si="17"/>
        <v>0</v>
      </c>
    </row>
    <row r="111" spans="1:28" ht="25.5" x14ac:dyDescent="0.2">
      <c r="A111" s="301">
        <v>1</v>
      </c>
      <c r="B111" s="302" t="s">
        <v>79</v>
      </c>
      <c r="C111" s="300"/>
      <c r="D111" s="300"/>
      <c r="E111" s="300"/>
      <c r="F111" s="300"/>
      <c r="G111" s="333"/>
      <c r="H111" s="293">
        <f>'[12]Don gia'!R110</f>
        <v>0</v>
      </c>
      <c r="I111" s="289">
        <f t="array" ref="I111">SUM(IF($K$7:$AB$7="Số lượng",K111:AB111,0))</f>
        <v>0</v>
      </c>
      <c r="J111" s="289">
        <f t="shared" si="9"/>
        <v>0</v>
      </c>
      <c r="K111" s="293"/>
      <c r="L111" s="293">
        <f t="shared" si="10"/>
        <v>0</v>
      </c>
      <c r="M111" s="293"/>
      <c r="N111" s="293">
        <f t="shared" si="10"/>
        <v>0</v>
      </c>
      <c r="O111" s="293"/>
      <c r="P111" s="293">
        <f t="shared" si="11"/>
        <v>0</v>
      </c>
      <c r="Q111" s="293"/>
      <c r="R111" s="293">
        <f t="shared" si="12"/>
        <v>0</v>
      </c>
      <c r="S111" s="293"/>
      <c r="T111" s="293">
        <f t="shared" si="13"/>
        <v>0</v>
      </c>
      <c r="U111" s="293"/>
      <c r="V111" s="293">
        <f t="shared" si="14"/>
        <v>0</v>
      </c>
      <c r="W111" s="293"/>
      <c r="X111" s="293">
        <f t="shared" si="15"/>
        <v>0</v>
      </c>
      <c r="Y111" s="293"/>
      <c r="Z111" s="293">
        <f t="shared" si="16"/>
        <v>0</v>
      </c>
      <c r="AA111" s="293"/>
      <c r="AB111" s="293">
        <f t="shared" si="17"/>
        <v>0</v>
      </c>
    </row>
    <row r="112" spans="1:28" ht="25.5" x14ac:dyDescent="0.2">
      <c r="A112" s="298"/>
      <c r="B112" s="299" t="s">
        <v>80</v>
      </c>
      <c r="C112" s="297" t="s">
        <v>334</v>
      </c>
      <c r="D112" s="297" t="s">
        <v>334</v>
      </c>
      <c r="E112" s="297" t="s">
        <v>49</v>
      </c>
      <c r="F112" s="297" t="s">
        <v>1371</v>
      </c>
      <c r="G112" s="331"/>
      <c r="H112" s="293">
        <f>'[12]Don gia'!R111</f>
        <v>142331</v>
      </c>
      <c r="I112" s="289">
        <f t="array" ref="I112">SUM(IF($K$7:$AB$7="Số lượng",K112:AB112,0))</f>
        <v>177</v>
      </c>
      <c r="J112" s="289">
        <f t="shared" si="9"/>
        <v>25192587</v>
      </c>
      <c r="K112" s="293">
        <f>[12]DT!H112</f>
        <v>23</v>
      </c>
      <c r="L112" s="293">
        <f t="shared" si="10"/>
        <v>3273613</v>
      </c>
      <c r="M112" s="293">
        <f>[12]HH!H112</f>
        <v>15</v>
      </c>
      <c r="N112" s="293">
        <f t="shared" si="10"/>
        <v>2134965</v>
      </c>
      <c r="O112" s="293">
        <f>[12]VD!H112</f>
        <v>17</v>
      </c>
      <c r="P112" s="293">
        <f t="shared" si="11"/>
        <v>2419627</v>
      </c>
      <c r="Q112" s="293">
        <f>[12]QY!H112</f>
        <v>4</v>
      </c>
      <c r="R112" s="293">
        <f t="shared" si="12"/>
        <v>569324</v>
      </c>
      <c r="S112" s="293">
        <f>[12]UB!H112</f>
        <v>0</v>
      </c>
      <c r="T112" s="293">
        <f t="shared" si="13"/>
        <v>0</v>
      </c>
      <c r="U112" s="293">
        <f>[12]CP!H112</f>
        <v>25</v>
      </c>
      <c r="V112" s="293">
        <f t="shared" si="14"/>
        <v>3558275</v>
      </c>
      <c r="W112" s="293">
        <f>[12]HL!H112</f>
        <v>51</v>
      </c>
      <c r="X112" s="293">
        <f t="shared" si="15"/>
        <v>7258881</v>
      </c>
      <c r="Y112" s="293">
        <f>[12]DH!H112</f>
        <v>25</v>
      </c>
      <c r="Z112" s="293">
        <f t="shared" si="16"/>
        <v>3558275</v>
      </c>
      <c r="AA112" s="293">
        <f>[12]MC!H112</f>
        <v>17</v>
      </c>
      <c r="AB112" s="293">
        <f t="shared" si="17"/>
        <v>2419627</v>
      </c>
    </row>
    <row r="113" spans="1:28" ht="25.5" x14ac:dyDescent="0.2">
      <c r="A113" s="301" t="s">
        <v>1565</v>
      </c>
      <c r="B113" s="302" t="s">
        <v>1566</v>
      </c>
      <c r="C113" s="300"/>
      <c r="D113" s="300"/>
      <c r="E113" s="300"/>
      <c r="F113" s="300"/>
      <c r="G113" s="333"/>
      <c r="H113" s="293">
        <f>'[12]Don gia'!R112</f>
        <v>0</v>
      </c>
      <c r="I113" s="289">
        <f t="array" ref="I113">SUM(IF($K$7:$AB$7="Số lượng",K113:AB113,0))</f>
        <v>0</v>
      </c>
      <c r="J113" s="289">
        <f t="shared" si="9"/>
        <v>0</v>
      </c>
      <c r="K113" s="293"/>
      <c r="L113" s="293">
        <f t="shared" si="10"/>
        <v>0</v>
      </c>
      <c r="M113" s="293"/>
      <c r="N113" s="293">
        <f t="shared" si="10"/>
        <v>0</v>
      </c>
      <c r="O113" s="293"/>
      <c r="P113" s="293">
        <f t="shared" si="11"/>
        <v>0</v>
      </c>
      <c r="Q113" s="293"/>
      <c r="R113" s="293">
        <f t="shared" si="12"/>
        <v>0</v>
      </c>
      <c r="S113" s="293"/>
      <c r="T113" s="293">
        <f t="shared" si="13"/>
        <v>0</v>
      </c>
      <c r="U113" s="293"/>
      <c r="V113" s="293">
        <f t="shared" si="14"/>
        <v>0</v>
      </c>
      <c r="W113" s="293"/>
      <c r="X113" s="293">
        <f t="shared" si="15"/>
        <v>0</v>
      </c>
      <c r="Y113" s="293"/>
      <c r="Z113" s="293">
        <f t="shared" si="16"/>
        <v>0</v>
      </c>
      <c r="AA113" s="293"/>
      <c r="AB113" s="293">
        <f t="shared" si="17"/>
        <v>0</v>
      </c>
    </row>
    <row r="114" spans="1:28" ht="25.5" x14ac:dyDescent="0.2">
      <c r="A114" s="301">
        <v>2</v>
      </c>
      <c r="B114" s="302" t="s">
        <v>1567</v>
      </c>
      <c r="C114" s="300"/>
      <c r="D114" s="300"/>
      <c r="E114" s="300"/>
      <c r="F114" s="300"/>
      <c r="G114" s="333"/>
      <c r="H114" s="293">
        <f>'[12]Don gia'!R113</f>
        <v>0</v>
      </c>
      <c r="I114" s="289">
        <f t="array" ref="I114">SUM(IF($K$7:$AB$7="Số lượng",K114:AB114,0))</f>
        <v>0</v>
      </c>
      <c r="J114" s="289">
        <f t="shared" si="9"/>
        <v>0</v>
      </c>
      <c r="K114" s="293">
        <f>[12]DT!H114</f>
        <v>0</v>
      </c>
      <c r="L114" s="293">
        <f t="shared" si="10"/>
        <v>0</v>
      </c>
      <c r="M114" s="293">
        <f>[12]HH!H114</f>
        <v>0</v>
      </c>
      <c r="N114" s="293">
        <f t="shared" si="10"/>
        <v>0</v>
      </c>
      <c r="O114" s="293">
        <f>[12]VD!H114</f>
        <v>0</v>
      </c>
      <c r="P114" s="293">
        <f t="shared" si="11"/>
        <v>0</v>
      </c>
      <c r="Q114" s="293">
        <f>[12]QY!H114</f>
        <v>0</v>
      </c>
      <c r="R114" s="293">
        <f t="shared" si="12"/>
        <v>0</v>
      </c>
      <c r="S114" s="293">
        <f>[12]UB!H114</f>
        <v>0</v>
      </c>
      <c r="T114" s="293">
        <f t="shared" si="13"/>
        <v>0</v>
      </c>
      <c r="U114" s="293">
        <f>[12]CP!H114</f>
        <v>0</v>
      </c>
      <c r="V114" s="293">
        <f t="shared" si="14"/>
        <v>0</v>
      </c>
      <c r="W114" s="293">
        <f>[12]HL!H114</f>
        <v>0</v>
      </c>
      <c r="X114" s="293">
        <f t="shared" si="15"/>
        <v>0</v>
      </c>
      <c r="Y114" s="293">
        <f>[12]DH!H114</f>
        <v>0</v>
      </c>
      <c r="Z114" s="293">
        <f t="shared" si="16"/>
        <v>0</v>
      </c>
      <c r="AA114" s="293">
        <f>[12]MC!H114</f>
        <v>0</v>
      </c>
      <c r="AB114" s="293">
        <f t="shared" si="17"/>
        <v>0</v>
      </c>
    </row>
    <row r="115" spans="1:28" x14ac:dyDescent="0.2">
      <c r="A115" s="298"/>
      <c r="B115" s="299" t="s">
        <v>1568</v>
      </c>
      <c r="C115" s="297" t="s">
        <v>334</v>
      </c>
      <c r="D115" s="297" t="s">
        <v>334</v>
      </c>
      <c r="E115" s="297" t="s">
        <v>49</v>
      </c>
      <c r="F115" s="297" t="s">
        <v>1371</v>
      </c>
      <c r="G115" s="331"/>
      <c r="H115" s="293">
        <f>'[12]Don gia'!R114</f>
        <v>0</v>
      </c>
      <c r="I115" s="289">
        <f t="array" ref="I115">SUM(IF($K$7:$AB$7="Số lượng",K115:AB115,0))</f>
        <v>168</v>
      </c>
      <c r="J115" s="289">
        <f t="shared" si="9"/>
        <v>0</v>
      </c>
      <c r="K115" s="293">
        <f>[12]DT!H115</f>
        <v>22</v>
      </c>
      <c r="L115" s="293">
        <f t="shared" si="10"/>
        <v>0</v>
      </c>
      <c r="M115" s="293">
        <f>[12]HH!H115</f>
        <v>15</v>
      </c>
      <c r="N115" s="293">
        <f t="shared" si="10"/>
        <v>0</v>
      </c>
      <c r="O115" s="293">
        <f>[12]VD!H115</f>
        <v>17</v>
      </c>
      <c r="P115" s="293">
        <f t="shared" si="11"/>
        <v>0</v>
      </c>
      <c r="Q115" s="293">
        <f>[12]QY!H115</f>
        <v>5</v>
      </c>
      <c r="R115" s="293">
        <f t="shared" si="12"/>
        <v>0</v>
      </c>
      <c r="S115" s="293">
        <f>[12]UB!H115</f>
        <v>0</v>
      </c>
      <c r="T115" s="293">
        <f t="shared" si="13"/>
        <v>0</v>
      </c>
      <c r="U115" s="293">
        <f>[12]CP!H115</f>
        <v>23</v>
      </c>
      <c r="V115" s="293">
        <f t="shared" si="14"/>
        <v>0</v>
      </c>
      <c r="W115" s="293">
        <f>[12]HL!H115</f>
        <v>48</v>
      </c>
      <c r="X115" s="293">
        <f t="shared" si="15"/>
        <v>0</v>
      </c>
      <c r="Y115" s="293">
        <f>[12]DH!H115</f>
        <v>23</v>
      </c>
      <c r="Z115" s="293">
        <f t="shared" si="16"/>
        <v>0</v>
      </c>
      <c r="AA115" s="293">
        <f>[12]MC!H115</f>
        <v>15</v>
      </c>
      <c r="AB115" s="293">
        <f t="shared" si="17"/>
        <v>0</v>
      </c>
    </row>
    <row r="116" spans="1:28" hidden="1" x14ac:dyDescent="0.2">
      <c r="A116" s="301"/>
      <c r="B116" s="302" t="s">
        <v>1569</v>
      </c>
      <c r="C116" s="300"/>
      <c r="D116" s="300"/>
      <c r="E116" s="300"/>
      <c r="F116" s="300"/>
      <c r="G116" s="333"/>
      <c r="H116" s="293">
        <f>'[12]Don gia'!R115</f>
        <v>0</v>
      </c>
      <c r="I116" s="289">
        <f t="array" ref="I116">SUM(IF($K$7:$AB$7="Số lượng",K116:AB116,0))</f>
        <v>1</v>
      </c>
      <c r="J116" s="289">
        <f t="shared" si="9"/>
        <v>0</v>
      </c>
      <c r="K116" s="293">
        <f>[12]DT!H116</f>
        <v>0</v>
      </c>
      <c r="L116" s="293">
        <f t="shared" si="10"/>
        <v>0</v>
      </c>
      <c r="M116" s="293">
        <f>[12]HH!H116</f>
        <v>0</v>
      </c>
      <c r="N116" s="293">
        <f t="shared" si="10"/>
        <v>0</v>
      </c>
      <c r="O116" s="293">
        <f>[12]VD!H116</f>
        <v>0</v>
      </c>
      <c r="P116" s="293">
        <f t="shared" si="11"/>
        <v>0</v>
      </c>
      <c r="Q116" s="293">
        <f>[12]QY!H116</f>
        <v>0</v>
      </c>
      <c r="R116" s="293">
        <f t="shared" si="12"/>
        <v>0</v>
      </c>
      <c r="S116" s="293">
        <f>[12]UB!H116</f>
        <v>0</v>
      </c>
      <c r="T116" s="293">
        <f t="shared" si="13"/>
        <v>0</v>
      </c>
      <c r="U116" s="293">
        <f>[12]CP!H116</f>
        <v>0</v>
      </c>
      <c r="V116" s="293">
        <f t="shared" si="14"/>
        <v>0</v>
      </c>
      <c r="W116" s="293">
        <f>[12]HL!H116</f>
        <v>0</v>
      </c>
      <c r="X116" s="293">
        <f t="shared" si="15"/>
        <v>0</v>
      </c>
      <c r="Y116" s="293">
        <f>[12]DH!H116</f>
        <v>0</v>
      </c>
      <c r="Z116" s="293">
        <f t="shared" si="16"/>
        <v>0</v>
      </c>
      <c r="AA116" s="293">
        <f>[12]MC!H116</f>
        <v>1</v>
      </c>
      <c r="AB116" s="293">
        <f t="shared" si="17"/>
        <v>0</v>
      </c>
    </row>
    <row r="117" spans="1:28" hidden="1" x14ac:dyDescent="0.2">
      <c r="A117" s="301" t="s">
        <v>21</v>
      </c>
      <c r="B117" s="302" t="s">
        <v>1570</v>
      </c>
      <c r="C117" s="300"/>
      <c r="D117" s="300"/>
      <c r="E117" s="300"/>
      <c r="F117" s="300"/>
      <c r="G117" s="333"/>
      <c r="H117" s="293">
        <f>'[12]Don gia'!R116</f>
        <v>0</v>
      </c>
      <c r="I117" s="289">
        <f t="array" ref="I117">SUM(IF($K$7:$AB$7="Số lượng",K117:AB117,0))</f>
        <v>1</v>
      </c>
      <c r="J117" s="289">
        <f t="shared" si="9"/>
        <v>0</v>
      </c>
      <c r="K117" s="293">
        <f>[12]DT!H117</f>
        <v>0</v>
      </c>
      <c r="L117" s="293">
        <f t="shared" si="10"/>
        <v>0</v>
      </c>
      <c r="M117" s="293">
        <f>[12]HH!H117</f>
        <v>0</v>
      </c>
      <c r="N117" s="293">
        <f t="shared" si="10"/>
        <v>0</v>
      </c>
      <c r="O117" s="293">
        <f>[12]VD!H117</f>
        <v>0</v>
      </c>
      <c r="P117" s="293">
        <f t="shared" si="11"/>
        <v>0</v>
      </c>
      <c r="Q117" s="293">
        <f>[12]QY!H117</f>
        <v>0</v>
      </c>
      <c r="R117" s="293">
        <f t="shared" si="12"/>
        <v>0</v>
      </c>
      <c r="S117" s="293">
        <f>[12]UB!H117</f>
        <v>0</v>
      </c>
      <c r="T117" s="293">
        <f t="shared" si="13"/>
        <v>0</v>
      </c>
      <c r="U117" s="293">
        <f>[12]CP!H117</f>
        <v>0</v>
      </c>
      <c r="V117" s="293">
        <f t="shared" si="14"/>
        <v>0</v>
      </c>
      <c r="W117" s="293">
        <f>[12]HL!H117</f>
        <v>0</v>
      </c>
      <c r="X117" s="293">
        <f t="shared" si="15"/>
        <v>0</v>
      </c>
      <c r="Y117" s="293">
        <f>[12]DH!H117</f>
        <v>0</v>
      </c>
      <c r="Z117" s="293">
        <f t="shared" si="16"/>
        <v>0</v>
      </c>
      <c r="AA117" s="293">
        <f>[12]MC!H117</f>
        <v>1</v>
      </c>
      <c r="AB117" s="293">
        <f t="shared" si="17"/>
        <v>0</v>
      </c>
    </row>
    <row r="118" spans="1:28" hidden="1" x14ac:dyDescent="0.2">
      <c r="A118" s="301">
        <v>1</v>
      </c>
      <c r="B118" s="302" t="s">
        <v>1571</v>
      </c>
      <c r="C118" s="300"/>
      <c r="D118" s="300"/>
      <c r="E118" s="300"/>
      <c r="F118" s="300"/>
      <c r="G118" s="333"/>
      <c r="H118" s="293">
        <f>'[12]Don gia'!R117</f>
        <v>0</v>
      </c>
      <c r="I118" s="289">
        <f t="array" ref="I118">SUM(IF($K$7:$AB$7="Số lượng",K118:AB118,0))</f>
        <v>1</v>
      </c>
      <c r="J118" s="289">
        <f t="shared" si="9"/>
        <v>0</v>
      </c>
      <c r="K118" s="293">
        <f>[12]DT!H118</f>
        <v>0</v>
      </c>
      <c r="L118" s="293">
        <f t="shared" si="10"/>
        <v>0</v>
      </c>
      <c r="M118" s="293">
        <f>[12]HH!H118</f>
        <v>0</v>
      </c>
      <c r="N118" s="293">
        <f t="shared" si="10"/>
        <v>0</v>
      </c>
      <c r="O118" s="293">
        <f>[12]VD!H118</f>
        <v>0</v>
      </c>
      <c r="P118" s="293">
        <f t="shared" si="11"/>
        <v>0</v>
      </c>
      <c r="Q118" s="293">
        <f>[12]QY!H118</f>
        <v>0</v>
      </c>
      <c r="R118" s="293">
        <f t="shared" si="12"/>
        <v>0</v>
      </c>
      <c r="S118" s="293">
        <f>[12]UB!H118</f>
        <v>0</v>
      </c>
      <c r="T118" s="293">
        <f t="shared" si="13"/>
        <v>0</v>
      </c>
      <c r="U118" s="293">
        <f>[12]CP!H118</f>
        <v>0</v>
      </c>
      <c r="V118" s="293">
        <f t="shared" si="14"/>
        <v>0</v>
      </c>
      <c r="W118" s="293">
        <f>[12]HL!H118</f>
        <v>0</v>
      </c>
      <c r="X118" s="293">
        <f t="shared" si="15"/>
        <v>0</v>
      </c>
      <c r="Y118" s="293">
        <f>[12]DH!H118</f>
        <v>0</v>
      </c>
      <c r="Z118" s="293">
        <f t="shared" si="16"/>
        <v>0</v>
      </c>
      <c r="AA118" s="293">
        <f>[12]MC!H118</f>
        <v>1</v>
      </c>
      <c r="AB118" s="293">
        <f t="shared" si="17"/>
        <v>0</v>
      </c>
    </row>
    <row r="119" spans="1:28" ht="25.5" hidden="1" x14ac:dyDescent="0.2">
      <c r="A119" s="298"/>
      <c r="B119" s="299" t="s">
        <v>1572</v>
      </c>
      <c r="C119" s="297" t="s">
        <v>334</v>
      </c>
      <c r="D119" s="297" t="s">
        <v>334</v>
      </c>
      <c r="E119" s="297" t="s">
        <v>49</v>
      </c>
      <c r="F119" s="297" t="s">
        <v>1371</v>
      </c>
      <c r="G119" s="331"/>
      <c r="H119" s="293">
        <f>'[12]Don gia'!R118</f>
        <v>0</v>
      </c>
      <c r="I119" s="289">
        <f t="array" ref="I119">SUM(IF($K$7:$AB$7="Số lượng",K119:AB119,0))</f>
        <v>35</v>
      </c>
      <c r="J119" s="289">
        <f t="shared" si="9"/>
        <v>0</v>
      </c>
      <c r="K119" s="293">
        <f>[12]DT!H119</f>
        <v>3</v>
      </c>
      <c r="L119" s="293">
        <f t="shared" si="10"/>
        <v>0</v>
      </c>
      <c r="M119" s="293">
        <f>[12]HH!H119</f>
        <v>0</v>
      </c>
      <c r="N119" s="293">
        <f t="shared" si="10"/>
        <v>0</v>
      </c>
      <c r="O119" s="293">
        <f>[12]VD!H119</f>
        <v>2</v>
      </c>
      <c r="P119" s="293">
        <f t="shared" si="11"/>
        <v>0</v>
      </c>
      <c r="Q119" s="293">
        <f>[12]QY!H119</f>
        <v>3</v>
      </c>
      <c r="R119" s="293">
        <f t="shared" si="12"/>
        <v>0</v>
      </c>
      <c r="S119" s="293">
        <f>[12]UB!H119</f>
        <v>0</v>
      </c>
      <c r="T119" s="293">
        <f t="shared" si="13"/>
        <v>0</v>
      </c>
      <c r="U119" s="293">
        <f>[12]CP!H119</f>
        <v>4</v>
      </c>
      <c r="V119" s="293">
        <f t="shared" si="14"/>
        <v>0</v>
      </c>
      <c r="W119" s="293">
        <f>[12]HL!H119</f>
        <v>0</v>
      </c>
      <c r="X119" s="293">
        <f t="shared" si="15"/>
        <v>0</v>
      </c>
      <c r="Y119" s="293">
        <f>[12]DH!H119</f>
        <v>19</v>
      </c>
      <c r="Z119" s="293">
        <f t="shared" si="16"/>
        <v>0</v>
      </c>
      <c r="AA119" s="293">
        <f>[12]MC!H119</f>
        <v>4</v>
      </c>
      <c r="AB119" s="293">
        <f t="shared" si="17"/>
        <v>0</v>
      </c>
    </row>
    <row r="120" spans="1:28" ht="25.5" hidden="1" x14ac:dyDescent="0.2">
      <c r="A120" s="301" t="s">
        <v>44</v>
      </c>
      <c r="B120" s="302" t="s">
        <v>1573</v>
      </c>
      <c r="C120" s="300"/>
      <c r="D120" s="300"/>
      <c r="E120" s="300"/>
      <c r="F120" s="300"/>
      <c r="G120" s="333"/>
      <c r="H120" s="293">
        <f>'[12]Don gia'!R119</f>
        <v>0</v>
      </c>
      <c r="I120" s="289">
        <f t="array" ref="I120">SUM(IF($K$7:$AB$7="Số lượng",K120:AB120,0))</f>
        <v>0</v>
      </c>
      <c r="J120" s="289">
        <f t="shared" si="9"/>
        <v>0</v>
      </c>
      <c r="K120" s="293"/>
      <c r="L120" s="293">
        <f t="shared" si="10"/>
        <v>0</v>
      </c>
      <c r="M120" s="293"/>
      <c r="N120" s="293">
        <f t="shared" si="10"/>
        <v>0</v>
      </c>
      <c r="O120" s="293"/>
      <c r="P120" s="293">
        <f t="shared" si="11"/>
        <v>0</v>
      </c>
      <c r="Q120" s="293"/>
      <c r="R120" s="293">
        <f t="shared" si="12"/>
        <v>0</v>
      </c>
      <c r="S120" s="293"/>
      <c r="T120" s="293">
        <f t="shared" si="13"/>
        <v>0</v>
      </c>
      <c r="U120" s="293"/>
      <c r="V120" s="293">
        <f t="shared" si="14"/>
        <v>0</v>
      </c>
      <c r="W120" s="293"/>
      <c r="X120" s="293">
        <f t="shared" si="15"/>
        <v>0</v>
      </c>
      <c r="Y120" s="293"/>
      <c r="Z120" s="293">
        <f t="shared" si="16"/>
        <v>0</v>
      </c>
      <c r="AA120" s="293"/>
      <c r="AB120" s="293">
        <f t="shared" si="17"/>
        <v>0</v>
      </c>
    </row>
    <row r="121" spans="1:28" hidden="1" x14ac:dyDescent="0.2">
      <c r="A121" s="298"/>
      <c r="B121" s="299" t="s">
        <v>1574</v>
      </c>
      <c r="C121" s="297" t="s">
        <v>334</v>
      </c>
      <c r="D121" s="297" t="s">
        <v>334</v>
      </c>
      <c r="E121" s="297" t="s">
        <v>49</v>
      </c>
      <c r="F121" s="297" t="s">
        <v>1371</v>
      </c>
      <c r="G121" s="331"/>
      <c r="H121" s="293">
        <f>'[12]Don gia'!R120</f>
        <v>0</v>
      </c>
      <c r="I121" s="289">
        <f t="array" ref="I121">SUM(IF($K$7:$AB$7="Số lượng",K121:AB121,0))</f>
        <v>36</v>
      </c>
      <c r="J121" s="289">
        <f t="shared" si="9"/>
        <v>0</v>
      </c>
      <c r="K121" s="293">
        <f>[12]DT!H121</f>
        <v>3</v>
      </c>
      <c r="L121" s="293">
        <f t="shared" si="10"/>
        <v>0</v>
      </c>
      <c r="M121" s="293">
        <f>[12]HH!H121</f>
        <v>0</v>
      </c>
      <c r="N121" s="293">
        <f t="shared" si="10"/>
        <v>0</v>
      </c>
      <c r="O121" s="293">
        <f>[12]VD!H121</f>
        <v>2</v>
      </c>
      <c r="P121" s="293">
        <f t="shared" si="11"/>
        <v>0</v>
      </c>
      <c r="Q121" s="293">
        <f>[12]QY!H121</f>
        <v>3</v>
      </c>
      <c r="R121" s="293">
        <f t="shared" si="12"/>
        <v>0</v>
      </c>
      <c r="S121" s="293">
        <f>[12]UB!H121</f>
        <v>0</v>
      </c>
      <c r="T121" s="293">
        <f t="shared" si="13"/>
        <v>0</v>
      </c>
      <c r="U121" s="293">
        <f>[12]CP!H121</f>
        <v>4</v>
      </c>
      <c r="V121" s="293">
        <f t="shared" si="14"/>
        <v>0</v>
      </c>
      <c r="W121" s="293">
        <f>[12]HL!H121</f>
        <v>0</v>
      </c>
      <c r="X121" s="293">
        <f t="shared" si="15"/>
        <v>0</v>
      </c>
      <c r="Y121" s="293">
        <f>[12]DH!H121</f>
        <v>20</v>
      </c>
      <c r="Z121" s="293">
        <f t="shared" si="16"/>
        <v>0</v>
      </c>
      <c r="AA121" s="293">
        <f>[12]MC!H121</f>
        <v>4</v>
      </c>
      <c r="AB121" s="293">
        <f t="shared" si="17"/>
        <v>0</v>
      </c>
    </row>
    <row r="122" spans="1:28" x14ac:dyDescent="0.2">
      <c r="A122" s="301"/>
      <c r="B122" s="300" t="s">
        <v>81</v>
      </c>
      <c r="C122" s="300"/>
      <c r="D122" s="300"/>
      <c r="E122" s="300"/>
      <c r="F122" s="300"/>
      <c r="G122" s="333"/>
      <c r="H122" s="293">
        <f>'[12]Don gia'!R121</f>
        <v>0</v>
      </c>
      <c r="I122" s="289">
        <f t="array" ref="I122">SUM(IF($K$7:$AB$7="Số lượng",K122:AB122,0))</f>
        <v>0</v>
      </c>
      <c r="J122" s="289">
        <f t="shared" si="9"/>
        <v>0</v>
      </c>
      <c r="K122" s="293">
        <f>[12]DT!H122</f>
        <v>0</v>
      </c>
      <c r="L122" s="293">
        <f t="shared" si="10"/>
        <v>0</v>
      </c>
      <c r="M122" s="293">
        <f>[12]HH!H122</f>
        <v>0</v>
      </c>
      <c r="N122" s="293">
        <f t="shared" si="10"/>
        <v>0</v>
      </c>
      <c r="O122" s="293">
        <f>[12]VD!H122</f>
        <v>0</v>
      </c>
      <c r="P122" s="293">
        <f t="shared" si="11"/>
        <v>0</v>
      </c>
      <c r="Q122" s="293">
        <f>[12]QY!H122</f>
        <v>0</v>
      </c>
      <c r="R122" s="293">
        <f t="shared" si="12"/>
        <v>0</v>
      </c>
      <c r="S122" s="293">
        <f>[12]UB!H122</f>
        <v>0</v>
      </c>
      <c r="T122" s="293">
        <f t="shared" si="13"/>
        <v>0</v>
      </c>
      <c r="U122" s="293">
        <f>[12]CP!H122</f>
        <v>0</v>
      </c>
      <c r="V122" s="293">
        <f t="shared" si="14"/>
        <v>0</v>
      </c>
      <c r="W122" s="293">
        <f>[12]HL!H122</f>
        <v>0</v>
      </c>
      <c r="X122" s="293">
        <f t="shared" si="15"/>
        <v>0</v>
      </c>
      <c r="Y122" s="293">
        <f>[12]DH!H122</f>
        <v>0</v>
      </c>
      <c r="Z122" s="293">
        <f t="shared" si="16"/>
        <v>0</v>
      </c>
      <c r="AA122" s="293">
        <f>[12]MC!H122</f>
        <v>0</v>
      </c>
      <c r="AB122" s="293">
        <f t="shared" si="17"/>
        <v>0</v>
      </c>
    </row>
    <row r="123" spans="1:28" x14ac:dyDescent="0.2">
      <c r="A123" s="301" t="s">
        <v>34</v>
      </c>
      <c r="B123" s="302" t="s">
        <v>2</v>
      </c>
      <c r="C123" s="300"/>
      <c r="D123" s="300"/>
      <c r="E123" s="300"/>
      <c r="F123" s="300"/>
      <c r="G123" s="333"/>
      <c r="H123" s="293">
        <f>'[12]Don gia'!R122</f>
        <v>0</v>
      </c>
      <c r="I123" s="289">
        <f t="array" ref="I123">SUM(IF($K$7:$AB$7="Số lượng",K123:AB123,0))</f>
        <v>0</v>
      </c>
      <c r="J123" s="289">
        <f t="shared" si="9"/>
        <v>0</v>
      </c>
      <c r="K123" s="293">
        <f>[12]DT!H123</f>
        <v>0</v>
      </c>
      <c r="L123" s="293">
        <f t="shared" si="10"/>
        <v>0</v>
      </c>
      <c r="M123" s="293">
        <f>[12]HH!H123</f>
        <v>0</v>
      </c>
      <c r="N123" s="293">
        <f t="shared" si="10"/>
        <v>0</v>
      </c>
      <c r="O123" s="293">
        <f>[12]VD!H123</f>
        <v>0</v>
      </c>
      <c r="P123" s="293">
        <f t="shared" si="11"/>
        <v>0</v>
      </c>
      <c r="Q123" s="293">
        <f>[12]QY!H123</f>
        <v>0</v>
      </c>
      <c r="R123" s="293">
        <f t="shared" si="12"/>
        <v>0</v>
      </c>
      <c r="S123" s="293">
        <f>[12]UB!H123</f>
        <v>0</v>
      </c>
      <c r="T123" s="293">
        <f t="shared" si="13"/>
        <v>0</v>
      </c>
      <c r="U123" s="293">
        <f>[12]CP!H123</f>
        <v>0</v>
      </c>
      <c r="V123" s="293">
        <f t="shared" si="14"/>
        <v>0</v>
      </c>
      <c r="W123" s="293">
        <f>[12]HL!H123</f>
        <v>0</v>
      </c>
      <c r="X123" s="293">
        <f t="shared" si="15"/>
        <v>0</v>
      </c>
      <c r="Y123" s="293">
        <f>[12]DH!H123</f>
        <v>0</v>
      </c>
      <c r="Z123" s="293">
        <f t="shared" si="16"/>
        <v>0</v>
      </c>
      <c r="AA123" s="293">
        <f>[12]MC!H123</f>
        <v>0</v>
      </c>
      <c r="AB123" s="293">
        <f t="shared" si="17"/>
        <v>0</v>
      </c>
    </row>
    <row r="124" spans="1:28" x14ac:dyDescent="0.2">
      <c r="A124" s="298"/>
      <c r="B124" s="299" t="s">
        <v>82</v>
      </c>
      <c r="C124" s="297"/>
      <c r="D124" s="297" t="s">
        <v>334</v>
      </c>
      <c r="E124" s="297" t="s">
        <v>83</v>
      </c>
      <c r="F124" s="297" t="s">
        <v>1415</v>
      </c>
      <c r="G124" s="331"/>
      <c r="H124" s="293">
        <f>'[12]Don gia'!R123</f>
        <v>535750</v>
      </c>
      <c r="I124" s="289">
        <f t="array" ref="I124">SUM(IF($K$7:$AB$7="Số lượng",K124:AB124,0))</f>
        <v>296</v>
      </c>
      <c r="J124" s="289">
        <f t="shared" si="9"/>
        <v>158582000</v>
      </c>
      <c r="K124" s="293">
        <f>[12]DT!H124</f>
        <v>37</v>
      </c>
      <c r="L124" s="293">
        <f t="shared" si="10"/>
        <v>19822750</v>
      </c>
      <c r="M124" s="293">
        <f>[12]HH!H124</f>
        <v>42</v>
      </c>
      <c r="N124" s="293">
        <f t="shared" si="10"/>
        <v>22501500</v>
      </c>
      <c r="O124" s="293">
        <f>[12]VD!H124</f>
        <v>21</v>
      </c>
      <c r="P124" s="293">
        <f t="shared" si="11"/>
        <v>11250750</v>
      </c>
      <c r="Q124" s="293">
        <f>[12]QY!H124</f>
        <v>19</v>
      </c>
      <c r="R124" s="293">
        <f t="shared" si="12"/>
        <v>10179250</v>
      </c>
      <c r="S124" s="293">
        <f>[12]UB!H124</f>
        <v>30</v>
      </c>
      <c r="T124" s="293">
        <f t="shared" si="13"/>
        <v>16072500</v>
      </c>
      <c r="U124" s="293">
        <f>[12]CP!H124</f>
        <v>33</v>
      </c>
      <c r="V124" s="293">
        <f t="shared" si="14"/>
        <v>17679750</v>
      </c>
      <c r="W124" s="293">
        <f>[12]HL!H124</f>
        <v>57</v>
      </c>
      <c r="X124" s="293">
        <f t="shared" si="15"/>
        <v>30537750</v>
      </c>
      <c r="Y124" s="293">
        <f>[12]DH!H124</f>
        <v>21</v>
      </c>
      <c r="Z124" s="293">
        <f t="shared" si="16"/>
        <v>11250750</v>
      </c>
      <c r="AA124" s="293">
        <f>[12]MC!H124</f>
        <v>36</v>
      </c>
      <c r="AB124" s="293">
        <f t="shared" si="17"/>
        <v>19287000</v>
      </c>
    </row>
    <row r="125" spans="1:28" x14ac:dyDescent="0.2">
      <c r="A125" s="298"/>
      <c r="B125" s="299" t="s">
        <v>84</v>
      </c>
      <c r="C125" s="297"/>
      <c r="D125" s="297" t="s">
        <v>334</v>
      </c>
      <c r="E125" s="297" t="s">
        <v>83</v>
      </c>
      <c r="F125" s="297" t="s">
        <v>1415</v>
      </c>
      <c r="G125" s="331"/>
      <c r="H125" s="293">
        <f>'[12]Don gia'!R124</f>
        <v>535750</v>
      </c>
      <c r="I125" s="289">
        <f t="array" ref="I125">SUM(IF($K$7:$AB$7="Số lượng",K125:AB125,0))</f>
        <v>297</v>
      </c>
      <c r="J125" s="289">
        <f t="shared" si="9"/>
        <v>159117750</v>
      </c>
      <c r="K125" s="293">
        <f>[12]DT!H125</f>
        <v>35</v>
      </c>
      <c r="L125" s="293">
        <f t="shared" si="10"/>
        <v>18751250</v>
      </c>
      <c r="M125" s="293">
        <f>[12]HH!H125</f>
        <v>42</v>
      </c>
      <c r="N125" s="293">
        <f t="shared" si="10"/>
        <v>22501500</v>
      </c>
      <c r="O125" s="293">
        <f>[12]VD!H125</f>
        <v>21</v>
      </c>
      <c r="P125" s="293">
        <f t="shared" si="11"/>
        <v>11250750</v>
      </c>
      <c r="Q125" s="293">
        <f>[12]QY!H125</f>
        <v>17</v>
      </c>
      <c r="R125" s="293">
        <f t="shared" si="12"/>
        <v>9107750</v>
      </c>
      <c r="S125" s="293">
        <f>[12]UB!H125</f>
        <v>30</v>
      </c>
      <c r="T125" s="293">
        <f t="shared" si="13"/>
        <v>16072500</v>
      </c>
      <c r="U125" s="293">
        <f>[12]CP!H125</f>
        <v>30</v>
      </c>
      <c r="V125" s="293">
        <f t="shared" si="14"/>
        <v>16072500</v>
      </c>
      <c r="W125" s="293">
        <f>[12]HL!H125</f>
        <v>58</v>
      </c>
      <c r="X125" s="293">
        <f t="shared" si="15"/>
        <v>31073500</v>
      </c>
      <c r="Y125" s="293">
        <f>[12]DH!H125</f>
        <v>24</v>
      </c>
      <c r="Z125" s="293">
        <f t="shared" si="16"/>
        <v>12858000</v>
      </c>
      <c r="AA125" s="293">
        <f>[12]MC!H125</f>
        <v>40</v>
      </c>
      <c r="AB125" s="293">
        <f t="shared" si="17"/>
        <v>21430000</v>
      </c>
    </row>
    <row r="126" spans="1:28" x14ac:dyDescent="0.2">
      <c r="A126" s="298"/>
      <c r="B126" s="299" t="s">
        <v>85</v>
      </c>
      <c r="C126" s="297"/>
      <c r="D126" s="297" t="s">
        <v>334</v>
      </c>
      <c r="E126" s="297" t="s">
        <v>86</v>
      </c>
      <c r="F126" s="297" t="s">
        <v>1575</v>
      </c>
      <c r="G126" s="331"/>
      <c r="H126" s="293">
        <f>'[12]Don gia'!R125</f>
        <v>31644</v>
      </c>
      <c r="I126" s="289">
        <f t="array" ref="I126">SUM(IF($K$7:$AB$7="Số lượng",K126:AB126,0))</f>
        <v>172</v>
      </c>
      <c r="J126" s="289">
        <f t="shared" si="9"/>
        <v>5442768</v>
      </c>
      <c r="K126" s="293">
        <f>[12]DT!H126</f>
        <v>18</v>
      </c>
      <c r="L126" s="293">
        <f t="shared" si="10"/>
        <v>569592</v>
      </c>
      <c r="M126" s="293">
        <f>[12]HH!H126</f>
        <v>15</v>
      </c>
      <c r="N126" s="293">
        <f t="shared" si="10"/>
        <v>474660</v>
      </c>
      <c r="O126" s="293">
        <f>[12]VD!H126</f>
        <v>9</v>
      </c>
      <c r="P126" s="293">
        <f t="shared" si="11"/>
        <v>284796</v>
      </c>
      <c r="Q126" s="293">
        <f>[12]QY!H126</f>
        <v>17</v>
      </c>
      <c r="R126" s="293">
        <f t="shared" si="12"/>
        <v>537948</v>
      </c>
      <c r="S126" s="293">
        <f>[12]UB!H126</f>
        <v>27</v>
      </c>
      <c r="T126" s="293">
        <f t="shared" si="13"/>
        <v>854388</v>
      </c>
      <c r="U126" s="293">
        <f>[12]CP!H126</f>
        <v>19</v>
      </c>
      <c r="V126" s="293">
        <f t="shared" si="14"/>
        <v>601236</v>
      </c>
      <c r="W126" s="293">
        <f>[12]HL!H126</f>
        <v>35</v>
      </c>
      <c r="X126" s="293">
        <f t="shared" si="15"/>
        <v>1107540</v>
      </c>
      <c r="Y126" s="293">
        <f>[12]DH!H126</f>
        <v>11</v>
      </c>
      <c r="Z126" s="293">
        <f t="shared" si="16"/>
        <v>348084</v>
      </c>
      <c r="AA126" s="293">
        <f>[12]MC!H126</f>
        <v>21</v>
      </c>
      <c r="AB126" s="293">
        <f t="shared" si="17"/>
        <v>664524</v>
      </c>
    </row>
    <row r="127" spans="1:28" x14ac:dyDescent="0.2">
      <c r="A127" s="298"/>
      <c r="B127" s="299" t="s">
        <v>87</v>
      </c>
      <c r="C127" s="297"/>
      <c r="D127" s="297" t="s">
        <v>334</v>
      </c>
      <c r="E127" s="297" t="s">
        <v>88</v>
      </c>
      <c r="F127" s="297" t="s">
        <v>1371</v>
      </c>
      <c r="G127" s="331"/>
      <c r="H127" s="293">
        <f>'[12]Don gia'!R126</f>
        <v>505678</v>
      </c>
      <c r="I127" s="289">
        <f t="array" ref="I127">SUM(IF($K$7:$AB$7="Số lượng",K127:AB127,0))</f>
        <v>190</v>
      </c>
      <c r="J127" s="289">
        <f t="shared" si="9"/>
        <v>96078820</v>
      </c>
      <c r="K127" s="293">
        <f>[12]DT!H127</f>
        <v>15</v>
      </c>
      <c r="L127" s="293">
        <f t="shared" si="10"/>
        <v>7585170</v>
      </c>
      <c r="M127" s="293">
        <f>[12]HH!H127</f>
        <v>15</v>
      </c>
      <c r="N127" s="293">
        <f t="shared" si="10"/>
        <v>7585170</v>
      </c>
      <c r="O127" s="293">
        <f>[12]VD!H127</f>
        <v>15</v>
      </c>
      <c r="P127" s="293">
        <f t="shared" si="11"/>
        <v>7585170</v>
      </c>
      <c r="Q127" s="293">
        <f>[12]QY!H127</f>
        <v>18</v>
      </c>
      <c r="R127" s="293">
        <f t="shared" si="12"/>
        <v>9102204</v>
      </c>
      <c r="S127" s="293">
        <f>[12]UB!H127</f>
        <v>17</v>
      </c>
      <c r="T127" s="293">
        <f t="shared" si="13"/>
        <v>8596526</v>
      </c>
      <c r="U127" s="293">
        <f>[12]CP!H127</f>
        <v>20</v>
      </c>
      <c r="V127" s="293">
        <f t="shared" si="14"/>
        <v>10113560</v>
      </c>
      <c r="W127" s="293">
        <f>[12]HL!H127</f>
        <v>44</v>
      </c>
      <c r="X127" s="293">
        <f t="shared" si="15"/>
        <v>22249832</v>
      </c>
      <c r="Y127" s="293">
        <f>[12]DH!H127</f>
        <v>21</v>
      </c>
      <c r="Z127" s="293">
        <f t="shared" si="16"/>
        <v>10619238</v>
      </c>
      <c r="AA127" s="293">
        <f>[12]MC!H127</f>
        <v>25</v>
      </c>
      <c r="AB127" s="293">
        <f t="shared" si="17"/>
        <v>12641950</v>
      </c>
    </row>
    <row r="128" spans="1:28" x14ac:dyDescent="0.2">
      <c r="A128" s="298"/>
      <c r="B128" s="299" t="s">
        <v>89</v>
      </c>
      <c r="C128" s="297"/>
      <c r="D128" s="297" t="s">
        <v>334</v>
      </c>
      <c r="E128" s="297" t="s">
        <v>86</v>
      </c>
      <c r="F128" s="297" t="s">
        <v>1371</v>
      </c>
      <c r="G128" s="331"/>
      <c r="H128" s="293">
        <f>'[12]Don gia'!R127</f>
        <v>187209</v>
      </c>
      <c r="I128" s="289">
        <f t="array" ref="I128">SUM(IF($K$7:$AB$7="Số lượng",K128:AB128,0))</f>
        <v>194</v>
      </c>
      <c r="J128" s="289">
        <f t="shared" si="9"/>
        <v>36318546</v>
      </c>
      <c r="K128" s="293">
        <f>[12]DT!H128</f>
        <v>15</v>
      </c>
      <c r="L128" s="293">
        <f t="shared" si="10"/>
        <v>2808135</v>
      </c>
      <c r="M128" s="293">
        <f>[12]HH!H128</f>
        <v>15</v>
      </c>
      <c r="N128" s="293">
        <f t="shared" si="10"/>
        <v>2808135</v>
      </c>
      <c r="O128" s="293">
        <f>[12]VD!H128</f>
        <v>15</v>
      </c>
      <c r="P128" s="293">
        <f t="shared" si="11"/>
        <v>2808135</v>
      </c>
      <c r="Q128" s="293">
        <f>[12]QY!H128</f>
        <v>14</v>
      </c>
      <c r="R128" s="293">
        <f t="shared" si="12"/>
        <v>2620926</v>
      </c>
      <c r="S128" s="293">
        <f>[12]UB!H128</f>
        <v>19</v>
      </c>
      <c r="T128" s="293">
        <f t="shared" si="13"/>
        <v>3556971</v>
      </c>
      <c r="U128" s="293">
        <f>[12]CP!H128</f>
        <v>23</v>
      </c>
      <c r="V128" s="293">
        <f t="shared" si="14"/>
        <v>4305807</v>
      </c>
      <c r="W128" s="293">
        <f>[12]HL!H128</f>
        <v>49</v>
      </c>
      <c r="X128" s="293">
        <f t="shared" si="15"/>
        <v>9173241</v>
      </c>
      <c r="Y128" s="293">
        <f>[12]DH!H128</f>
        <v>22</v>
      </c>
      <c r="Z128" s="293">
        <f t="shared" si="16"/>
        <v>4118598</v>
      </c>
      <c r="AA128" s="293">
        <f>[12]MC!H128</f>
        <v>22</v>
      </c>
      <c r="AB128" s="293">
        <f t="shared" si="17"/>
        <v>4118598</v>
      </c>
    </row>
    <row r="129" spans="1:28" x14ac:dyDescent="0.2">
      <c r="A129" s="301" t="s">
        <v>38</v>
      </c>
      <c r="B129" s="302" t="s">
        <v>39</v>
      </c>
      <c r="C129" s="300"/>
      <c r="D129" s="300"/>
      <c r="E129" s="300"/>
      <c r="F129" s="300"/>
      <c r="G129" s="333"/>
      <c r="H129" s="293">
        <f>'[12]Don gia'!R128</f>
        <v>0</v>
      </c>
      <c r="I129" s="289">
        <f t="array" ref="I129">SUM(IF($K$7:$AB$7="Số lượng",K129:AB129,0))</f>
        <v>0</v>
      </c>
      <c r="J129" s="289">
        <f t="shared" si="9"/>
        <v>0</v>
      </c>
      <c r="K129" s="293"/>
      <c r="L129" s="293">
        <f t="shared" si="10"/>
        <v>0</v>
      </c>
      <c r="M129" s="293"/>
      <c r="N129" s="293">
        <f t="shared" si="10"/>
        <v>0</v>
      </c>
      <c r="O129" s="293"/>
      <c r="P129" s="293">
        <f t="shared" si="11"/>
        <v>0</v>
      </c>
      <c r="Q129" s="293"/>
      <c r="R129" s="293">
        <f t="shared" si="12"/>
        <v>0</v>
      </c>
      <c r="S129" s="293"/>
      <c r="T129" s="293">
        <f t="shared" si="13"/>
        <v>0</v>
      </c>
      <c r="U129" s="293"/>
      <c r="V129" s="293">
        <f t="shared" si="14"/>
        <v>0</v>
      </c>
      <c r="W129" s="293"/>
      <c r="X129" s="293">
        <f t="shared" si="15"/>
        <v>0</v>
      </c>
      <c r="Y129" s="293"/>
      <c r="Z129" s="293">
        <f t="shared" si="16"/>
        <v>0</v>
      </c>
      <c r="AA129" s="293"/>
      <c r="AB129" s="293">
        <f t="shared" si="17"/>
        <v>0</v>
      </c>
    </row>
    <row r="130" spans="1:28" x14ac:dyDescent="0.2">
      <c r="A130" s="301" t="s">
        <v>21</v>
      </c>
      <c r="B130" s="302" t="s">
        <v>46</v>
      </c>
      <c r="C130" s="300"/>
      <c r="D130" s="300"/>
      <c r="E130" s="300"/>
      <c r="F130" s="300"/>
      <c r="G130" s="333"/>
      <c r="H130" s="293">
        <f>'[12]Don gia'!R129</f>
        <v>0</v>
      </c>
      <c r="I130" s="289">
        <f t="array" ref="I130">SUM(IF($K$7:$AB$7="Số lượng",K130:AB130,0))</f>
        <v>0</v>
      </c>
      <c r="J130" s="289">
        <f t="shared" si="9"/>
        <v>0</v>
      </c>
      <c r="K130" s="293"/>
      <c r="L130" s="293">
        <f t="shared" si="10"/>
        <v>0</v>
      </c>
      <c r="M130" s="293"/>
      <c r="N130" s="293">
        <f t="shared" si="10"/>
        <v>0</v>
      </c>
      <c r="O130" s="293"/>
      <c r="P130" s="293">
        <f t="shared" si="11"/>
        <v>0</v>
      </c>
      <c r="Q130" s="293"/>
      <c r="R130" s="293">
        <f t="shared" si="12"/>
        <v>0</v>
      </c>
      <c r="S130" s="293"/>
      <c r="T130" s="293">
        <f t="shared" si="13"/>
        <v>0</v>
      </c>
      <c r="U130" s="293"/>
      <c r="V130" s="293">
        <f t="shared" si="14"/>
        <v>0</v>
      </c>
      <c r="W130" s="293"/>
      <c r="X130" s="293">
        <f t="shared" si="15"/>
        <v>0</v>
      </c>
      <c r="Y130" s="293"/>
      <c r="Z130" s="293">
        <f t="shared" si="16"/>
        <v>0</v>
      </c>
      <c r="AA130" s="293"/>
      <c r="AB130" s="293">
        <f t="shared" si="17"/>
        <v>0</v>
      </c>
    </row>
    <row r="131" spans="1:28" x14ac:dyDescent="0.2">
      <c r="A131" s="301"/>
      <c r="B131" s="302" t="s">
        <v>68</v>
      </c>
      <c r="C131" s="300"/>
      <c r="D131" s="300"/>
      <c r="E131" s="300"/>
      <c r="F131" s="300"/>
      <c r="G131" s="333"/>
      <c r="H131" s="293">
        <f>'[12]Don gia'!R130</f>
        <v>0</v>
      </c>
      <c r="I131" s="289">
        <f t="array" ref="I131">SUM(IF($K$7:$AB$7="Số lượng",K131:AB131,0))</f>
        <v>0</v>
      </c>
      <c r="J131" s="289">
        <f t="shared" si="9"/>
        <v>0</v>
      </c>
      <c r="K131" s="293"/>
      <c r="L131" s="293">
        <f t="shared" si="10"/>
        <v>0</v>
      </c>
      <c r="M131" s="293"/>
      <c r="N131" s="293">
        <f t="shared" si="10"/>
        <v>0</v>
      </c>
      <c r="O131" s="293"/>
      <c r="P131" s="293">
        <f t="shared" si="11"/>
        <v>0</v>
      </c>
      <c r="Q131" s="293"/>
      <c r="R131" s="293">
        <f t="shared" si="12"/>
        <v>0</v>
      </c>
      <c r="S131" s="293"/>
      <c r="T131" s="293">
        <f t="shared" si="13"/>
        <v>0</v>
      </c>
      <c r="U131" s="293"/>
      <c r="V131" s="293">
        <f t="shared" si="14"/>
        <v>0</v>
      </c>
      <c r="W131" s="293"/>
      <c r="X131" s="293">
        <f t="shared" si="15"/>
        <v>0</v>
      </c>
      <c r="Y131" s="293"/>
      <c r="Z131" s="293">
        <f t="shared" si="16"/>
        <v>0</v>
      </c>
      <c r="AA131" s="293"/>
      <c r="AB131" s="293">
        <f t="shared" si="17"/>
        <v>0</v>
      </c>
    </row>
    <row r="132" spans="1:28" ht="25.5" x14ac:dyDescent="0.2">
      <c r="A132" s="301">
        <v>1</v>
      </c>
      <c r="B132" s="302" t="s">
        <v>90</v>
      </c>
      <c r="C132" s="300"/>
      <c r="D132" s="300"/>
      <c r="E132" s="300"/>
      <c r="F132" s="300"/>
      <c r="G132" s="333"/>
      <c r="H132" s="293">
        <f>'[12]Don gia'!R131</f>
        <v>0</v>
      </c>
      <c r="I132" s="289">
        <f t="array" ref="I132">SUM(IF($K$7:$AB$7="Số lượng",K132:AB132,0))</f>
        <v>0</v>
      </c>
      <c r="J132" s="289">
        <f t="shared" si="9"/>
        <v>0</v>
      </c>
      <c r="K132" s="293"/>
      <c r="L132" s="293">
        <f t="shared" si="10"/>
        <v>0</v>
      </c>
      <c r="M132" s="293"/>
      <c r="N132" s="293">
        <f t="shared" si="10"/>
        <v>0</v>
      </c>
      <c r="O132" s="293"/>
      <c r="P132" s="293">
        <f t="shared" si="11"/>
        <v>0</v>
      </c>
      <c r="Q132" s="293"/>
      <c r="R132" s="293">
        <f t="shared" si="12"/>
        <v>0</v>
      </c>
      <c r="S132" s="293"/>
      <c r="T132" s="293">
        <f t="shared" si="13"/>
        <v>0</v>
      </c>
      <c r="U132" s="293"/>
      <c r="V132" s="293">
        <f t="shared" si="14"/>
        <v>0</v>
      </c>
      <c r="W132" s="293"/>
      <c r="X132" s="293">
        <f t="shared" si="15"/>
        <v>0</v>
      </c>
      <c r="Y132" s="293"/>
      <c r="Z132" s="293">
        <f t="shared" si="16"/>
        <v>0</v>
      </c>
      <c r="AA132" s="293"/>
      <c r="AB132" s="293">
        <f t="shared" si="17"/>
        <v>0</v>
      </c>
    </row>
    <row r="133" spans="1:28" ht="25.5" x14ac:dyDescent="0.2">
      <c r="A133" s="298"/>
      <c r="B133" s="299" t="s">
        <v>91</v>
      </c>
      <c r="C133" s="297"/>
      <c r="D133" s="297" t="s">
        <v>334</v>
      </c>
      <c r="E133" s="297" t="s">
        <v>49</v>
      </c>
      <c r="F133" s="297" t="s">
        <v>1421</v>
      </c>
      <c r="G133" s="331"/>
      <c r="H133" s="293">
        <f>'[12]Don gia'!R132</f>
        <v>19700</v>
      </c>
      <c r="I133" s="289">
        <f t="array" ref="I133">SUM(IF($K$7:$AB$7="Số lượng",K133:AB133,0))</f>
        <v>505</v>
      </c>
      <c r="J133" s="289">
        <f t="shared" si="9"/>
        <v>9948500</v>
      </c>
      <c r="K133" s="293">
        <f>[12]DT!H133</f>
        <v>73</v>
      </c>
      <c r="L133" s="293">
        <f t="shared" si="10"/>
        <v>1438100</v>
      </c>
      <c r="M133" s="293">
        <f>[12]HH!H133</f>
        <v>60</v>
      </c>
      <c r="N133" s="293">
        <f t="shared" si="10"/>
        <v>1182000</v>
      </c>
      <c r="O133" s="293">
        <f>[12]VD!H133</f>
        <v>64</v>
      </c>
      <c r="P133" s="293">
        <f t="shared" si="11"/>
        <v>1260800</v>
      </c>
      <c r="Q133" s="293">
        <f>[12]QY!H133</f>
        <v>12</v>
      </c>
      <c r="R133" s="293">
        <f t="shared" si="12"/>
        <v>236400</v>
      </c>
      <c r="S133" s="293">
        <f>[12]UB!H133</f>
        <v>0</v>
      </c>
      <c r="T133" s="293">
        <f t="shared" si="13"/>
        <v>0</v>
      </c>
      <c r="U133" s="293">
        <f>[12]CP!H133</f>
        <v>49</v>
      </c>
      <c r="V133" s="293">
        <f t="shared" si="14"/>
        <v>965300</v>
      </c>
      <c r="W133" s="293">
        <f>[12]HL!H133</f>
        <v>171</v>
      </c>
      <c r="X133" s="293">
        <f t="shared" si="15"/>
        <v>3368700</v>
      </c>
      <c r="Y133" s="293">
        <f>[12]DH!H133</f>
        <v>33</v>
      </c>
      <c r="Z133" s="293">
        <f t="shared" si="16"/>
        <v>650100</v>
      </c>
      <c r="AA133" s="293">
        <f>[12]MC!H133</f>
        <v>43</v>
      </c>
      <c r="AB133" s="293">
        <f t="shared" si="17"/>
        <v>847100</v>
      </c>
    </row>
    <row r="134" spans="1:28" x14ac:dyDescent="0.2">
      <c r="A134" s="301">
        <v>2</v>
      </c>
      <c r="B134" s="302" t="s">
        <v>92</v>
      </c>
      <c r="C134" s="300"/>
      <c r="D134" s="300"/>
      <c r="E134" s="300"/>
      <c r="F134" s="300"/>
      <c r="G134" s="333"/>
      <c r="H134" s="293">
        <f>'[12]Don gia'!R133</f>
        <v>0</v>
      </c>
      <c r="I134" s="289">
        <f t="array" ref="I134">SUM(IF($K$7:$AB$7="Số lượng",K134:AB134,0))</f>
        <v>0</v>
      </c>
      <c r="J134" s="289">
        <f t="shared" si="9"/>
        <v>0</v>
      </c>
      <c r="K134" s="293">
        <f>[12]DT!H134</f>
        <v>0</v>
      </c>
      <c r="L134" s="293">
        <f t="shared" si="10"/>
        <v>0</v>
      </c>
      <c r="M134" s="293">
        <f>[12]HH!H134</f>
        <v>0</v>
      </c>
      <c r="N134" s="293">
        <f t="shared" si="10"/>
        <v>0</v>
      </c>
      <c r="O134" s="293">
        <f>[12]VD!H134</f>
        <v>0</v>
      </c>
      <c r="P134" s="293">
        <f t="shared" si="11"/>
        <v>0</v>
      </c>
      <c r="Q134" s="293">
        <f>[12]QY!H134</f>
        <v>0</v>
      </c>
      <c r="R134" s="293">
        <f t="shared" si="12"/>
        <v>0</v>
      </c>
      <c r="S134" s="293">
        <f>[12]UB!H134</f>
        <v>0</v>
      </c>
      <c r="T134" s="293">
        <f t="shared" si="13"/>
        <v>0</v>
      </c>
      <c r="U134" s="293">
        <f>[12]CP!H134</f>
        <v>0</v>
      </c>
      <c r="V134" s="293">
        <f t="shared" si="14"/>
        <v>0</v>
      </c>
      <c r="W134" s="293">
        <f>[12]HL!H134</f>
        <v>0</v>
      </c>
      <c r="X134" s="293">
        <f t="shared" si="15"/>
        <v>0</v>
      </c>
      <c r="Y134" s="293">
        <f>[12]DH!H134</f>
        <v>0</v>
      </c>
      <c r="Z134" s="293">
        <f t="shared" si="16"/>
        <v>0</v>
      </c>
      <c r="AA134" s="293">
        <f>[12]MC!H134</f>
        <v>0</v>
      </c>
      <c r="AB134" s="293">
        <f t="shared" si="17"/>
        <v>0</v>
      </c>
    </row>
    <row r="135" spans="1:28" x14ac:dyDescent="0.2">
      <c r="A135" s="298"/>
      <c r="B135" s="299" t="s">
        <v>93</v>
      </c>
      <c r="C135" s="297" t="s">
        <v>334</v>
      </c>
      <c r="D135" s="297"/>
      <c r="E135" s="297" t="s">
        <v>49</v>
      </c>
      <c r="F135" s="297" t="s">
        <v>1421</v>
      </c>
      <c r="G135" s="331"/>
      <c r="H135" s="293">
        <f>'[12]Don gia'!R134</f>
        <v>20056</v>
      </c>
      <c r="I135" s="289">
        <f t="array" ref="I135">SUM(IF($K$7:$AB$7="Số lượng",K135:AB135,0))</f>
        <v>511</v>
      </c>
      <c r="J135" s="289">
        <f t="shared" si="9"/>
        <v>10248616</v>
      </c>
      <c r="K135" s="293">
        <f>[12]DT!H135</f>
        <v>72</v>
      </c>
      <c r="L135" s="293">
        <f t="shared" si="10"/>
        <v>1444032</v>
      </c>
      <c r="M135" s="293">
        <f>[12]HH!H135</f>
        <v>59</v>
      </c>
      <c r="N135" s="293">
        <f t="shared" si="10"/>
        <v>1183304</v>
      </c>
      <c r="O135" s="293">
        <f>[12]VD!H135</f>
        <v>64</v>
      </c>
      <c r="P135" s="293">
        <f t="shared" si="11"/>
        <v>1283584</v>
      </c>
      <c r="Q135" s="293">
        <f>[12]QY!H135</f>
        <v>13</v>
      </c>
      <c r="R135" s="293">
        <f t="shared" si="12"/>
        <v>260728</v>
      </c>
      <c r="S135" s="293">
        <f>[12]UB!H135</f>
        <v>0</v>
      </c>
      <c r="T135" s="293">
        <f t="shared" si="13"/>
        <v>0</v>
      </c>
      <c r="U135" s="293">
        <f>[12]CP!H135</f>
        <v>49</v>
      </c>
      <c r="V135" s="293">
        <f t="shared" si="14"/>
        <v>982744</v>
      </c>
      <c r="W135" s="293">
        <f>[12]HL!H135</f>
        <v>182</v>
      </c>
      <c r="X135" s="293">
        <f t="shared" si="15"/>
        <v>3650192</v>
      </c>
      <c r="Y135" s="293">
        <f>[12]DH!H135</f>
        <v>32</v>
      </c>
      <c r="Z135" s="293">
        <f t="shared" si="16"/>
        <v>641792</v>
      </c>
      <c r="AA135" s="293">
        <f>[12]MC!H135</f>
        <v>40</v>
      </c>
      <c r="AB135" s="293">
        <f t="shared" si="17"/>
        <v>802240</v>
      </c>
    </row>
    <row r="136" spans="1:28" x14ac:dyDescent="0.2">
      <c r="A136" s="301">
        <v>3</v>
      </c>
      <c r="B136" s="302" t="s">
        <v>94</v>
      </c>
      <c r="C136" s="300"/>
      <c r="D136" s="300"/>
      <c r="E136" s="300"/>
      <c r="F136" s="300"/>
      <c r="G136" s="333"/>
      <c r="H136" s="293">
        <f>'[12]Don gia'!R135</f>
        <v>0</v>
      </c>
      <c r="I136" s="289">
        <f t="array" ref="I136">SUM(IF($K$7:$AB$7="Số lượng",K136:AB136,0))</f>
        <v>0</v>
      </c>
      <c r="J136" s="289">
        <f t="shared" si="9"/>
        <v>0</v>
      </c>
      <c r="K136" s="293"/>
      <c r="L136" s="293">
        <f t="shared" si="10"/>
        <v>0</v>
      </c>
      <c r="M136" s="293"/>
      <c r="N136" s="293">
        <f t="shared" si="10"/>
        <v>0</v>
      </c>
      <c r="O136" s="293"/>
      <c r="P136" s="293">
        <f t="shared" si="11"/>
        <v>0</v>
      </c>
      <c r="Q136" s="293"/>
      <c r="R136" s="293">
        <f t="shared" si="12"/>
        <v>0</v>
      </c>
      <c r="S136" s="293"/>
      <c r="T136" s="293">
        <f t="shared" si="13"/>
        <v>0</v>
      </c>
      <c r="U136" s="293"/>
      <c r="V136" s="293">
        <f t="shared" si="14"/>
        <v>0</v>
      </c>
      <c r="W136" s="293"/>
      <c r="X136" s="293">
        <f t="shared" si="15"/>
        <v>0</v>
      </c>
      <c r="Y136" s="293"/>
      <c r="Z136" s="293">
        <f t="shared" si="16"/>
        <v>0</v>
      </c>
      <c r="AA136" s="293"/>
      <c r="AB136" s="293">
        <f t="shared" si="17"/>
        <v>0</v>
      </c>
    </row>
    <row r="137" spans="1:28" x14ac:dyDescent="0.2">
      <c r="A137" s="298"/>
      <c r="B137" s="299" t="s">
        <v>95</v>
      </c>
      <c r="C137" s="297" t="s">
        <v>334</v>
      </c>
      <c r="D137" s="297"/>
      <c r="E137" s="297" t="s">
        <v>49</v>
      </c>
      <c r="F137" s="297" t="s">
        <v>1371</v>
      </c>
      <c r="G137" s="331"/>
      <c r="H137" s="293">
        <f>'[12]Don gia'!R136</f>
        <v>39963</v>
      </c>
      <c r="I137" s="289">
        <f t="array" ref="I137">SUM(IF($K$7:$AB$7="Số lượng",K137:AB137,0))</f>
        <v>151</v>
      </c>
      <c r="J137" s="289">
        <f t="shared" si="9"/>
        <v>6034413</v>
      </c>
      <c r="K137" s="293">
        <f>[12]DT!H137</f>
        <v>20</v>
      </c>
      <c r="L137" s="293">
        <f t="shared" si="10"/>
        <v>799260</v>
      </c>
      <c r="M137" s="293">
        <f>[12]HH!H137</f>
        <v>15</v>
      </c>
      <c r="N137" s="293">
        <f t="shared" si="10"/>
        <v>599445</v>
      </c>
      <c r="O137" s="293">
        <f>[12]VD!H137</f>
        <v>17</v>
      </c>
      <c r="P137" s="293">
        <f t="shared" si="11"/>
        <v>679371</v>
      </c>
      <c r="Q137" s="293">
        <f>[12]QY!H137</f>
        <v>4</v>
      </c>
      <c r="R137" s="293">
        <f t="shared" si="12"/>
        <v>159852</v>
      </c>
      <c r="S137" s="293">
        <f>[12]UB!H137</f>
        <v>0</v>
      </c>
      <c r="T137" s="293">
        <f t="shared" si="13"/>
        <v>0</v>
      </c>
      <c r="U137" s="293">
        <f>[12]CP!H137</f>
        <v>13</v>
      </c>
      <c r="V137" s="293">
        <f t="shared" si="14"/>
        <v>519519</v>
      </c>
      <c r="W137" s="293">
        <f>[12]HL!H137</f>
        <v>46</v>
      </c>
      <c r="X137" s="293">
        <f t="shared" si="15"/>
        <v>1838298</v>
      </c>
      <c r="Y137" s="293">
        <f>[12]DH!H137</f>
        <v>22</v>
      </c>
      <c r="Z137" s="293">
        <f t="shared" si="16"/>
        <v>879186</v>
      </c>
      <c r="AA137" s="293">
        <f>[12]MC!H137</f>
        <v>14</v>
      </c>
      <c r="AB137" s="293">
        <f t="shared" si="17"/>
        <v>559482</v>
      </c>
    </row>
    <row r="138" spans="1:28" x14ac:dyDescent="0.2">
      <c r="A138" s="298"/>
      <c r="B138" s="299" t="s">
        <v>96</v>
      </c>
      <c r="C138" s="297" t="s">
        <v>334</v>
      </c>
      <c r="D138" s="297"/>
      <c r="E138" s="297" t="s">
        <v>49</v>
      </c>
      <c r="F138" s="297" t="s">
        <v>1371</v>
      </c>
      <c r="G138" s="331"/>
      <c r="H138" s="293">
        <f>'[12]Don gia'!R137</f>
        <v>39963</v>
      </c>
      <c r="I138" s="289">
        <f t="array" ref="I138">SUM(IF($K$7:$AB$7="Số lượng",K138:AB138,0))</f>
        <v>154</v>
      </c>
      <c r="J138" s="289">
        <f t="shared" ref="J138:J201" si="18">I138*H138</f>
        <v>6154302</v>
      </c>
      <c r="K138" s="293">
        <f>[12]DT!H138</f>
        <v>20</v>
      </c>
      <c r="L138" s="293">
        <f t="shared" ref="L138:N201" si="19">K138*$H138</f>
        <v>799260</v>
      </c>
      <c r="M138" s="293">
        <f>[12]HH!H138</f>
        <v>15</v>
      </c>
      <c r="N138" s="293">
        <f t="shared" si="19"/>
        <v>599445</v>
      </c>
      <c r="O138" s="293">
        <f>[12]VD!H138</f>
        <v>17</v>
      </c>
      <c r="P138" s="293">
        <f t="shared" ref="P138:P201" si="20">O138*$H138</f>
        <v>679371</v>
      </c>
      <c r="Q138" s="293">
        <f>[12]QY!H138</f>
        <v>4</v>
      </c>
      <c r="R138" s="293">
        <f t="shared" ref="R138:R201" si="21">Q138*$H138</f>
        <v>159852</v>
      </c>
      <c r="S138" s="293">
        <f>[12]UB!H138</f>
        <v>0</v>
      </c>
      <c r="T138" s="293">
        <f t="shared" ref="T138:T201" si="22">S138*$H138</f>
        <v>0</v>
      </c>
      <c r="U138" s="293">
        <f>[12]CP!H138</f>
        <v>13</v>
      </c>
      <c r="V138" s="293">
        <f t="shared" ref="V138:V201" si="23">U138*$H138</f>
        <v>519519</v>
      </c>
      <c r="W138" s="293">
        <f>[12]HL!H138</f>
        <v>49</v>
      </c>
      <c r="X138" s="293">
        <f t="shared" ref="X138:X201" si="24">W138*$H138</f>
        <v>1958187</v>
      </c>
      <c r="Y138" s="293">
        <f>[12]DH!H138</f>
        <v>22</v>
      </c>
      <c r="Z138" s="293">
        <f t="shared" ref="Z138:Z201" si="25">Y138*$H138</f>
        <v>879186</v>
      </c>
      <c r="AA138" s="293">
        <f>[12]MC!H138</f>
        <v>14</v>
      </c>
      <c r="AB138" s="293">
        <f t="shared" ref="AB138:AB201" si="26">AA138*$H138</f>
        <v>559482</v>
      </c>
    </row>
    <row r="139" spans="1:28" x14ac:dyDescent="0.2">
      <c r="A139" s="298"/>
      <c r="B139" s="299" t="s">
        <v>1576</v>
      </c>
      <c r="C139" s="297"/>
      <c r="D139" s="297" t="s">
        <v>334</v>
      </c>
      <c r="E139" s="297" t="s">
        <v>49</v>
      </c>
      <c r="F139" s="297" t="s">
        <v>1577</v>
      </c>
      <c r="G139" s="331"/>
      <c r="H139" s="293">
        <f>'[12]Don gia'!R138</f>
        <v>0</v>
      </c>
      <c r="I139" s="289">
        <f t="array" ref="I139">SUM(IF($K$7:$AB$7="Số lượng",K139:AB139,0))</f>
        <v>527</v>
      </c>
      <c r="J139" s="289">
        <f t="shared" si="18"/>
        <v>0</v>
      </c>
      <c r="K139" s="293">
        <f>[12]DT!H139</f>
        <v>71</v>
      </c>
      <c r="L139" s="293">
        <f t="shared" si="19"/>
        <v>0</v>
      </c>
      <c r="M139" s="293">
        <f>[12]HH!H139</f>
        <v>60</v>
      </c>
      <c r="N139" s="293">
        <f t="shared" si="19"/>
        <v>0</v>
      </c>
      <c r="O139" s="293">
        <f>[12]VD!H139</f>
        <v>63</v>
      </c>
      <c r="P139" s="293">
        <f t="shared" si="20"/>
        <v>0</v>
      </c>
      <c r="Q139" s="293">
        <f>[12]QY!H139</f>
        <v>13</v>
      </c>
      <c r="R139" s="293">
        <f t="shared" si="21"/>
        <v>0</v>
      </c>
      <c r="S139" s="293">
        <f>[12]UB!H139</f>
        <v>0</v>
      </c>
      <c r="T139" s="293">
        <f t="shared" si="22"/>
        <v>0</v>
      </c>
      <c r="U139" s="293">
        <f>[12]CP!H139</f>
        <v>49</v>
      </c>
      <c r="V139" s="293">
        <f t="shared" si="23"/>
        <v>0</v>
      </c>
      <c r="W139" s="293">
        <f>[12]HL!H139</f>
        <v>192</v>
      </c>
      <c r="X139" s="293">
        <f t="shared" si="24"/>
        <v>0</v>
      </c>
      <c r="Y139" s="293">
        <f>[12]DH!H139</f>
        <v>32</v>
      </c>
      <c r="Z139" s="293">
        <f t="shared" si="25"/>
        <v>0</v>
      </c>
      <c r="AA139" s="293">
        <f>[12]MC!H139</f>
        <v>47</v>
      </c>
      <c r="AB139" s="293">
        <f t="shared" si="26"/>
        <v>0</v>
      </c>
    </row>
    <row r="140" spans="1:28" x14ac:dyDescent="0.2">
      <c r="A140" s="298"/>
      <c r="B140" s="299" t="s">
        <v>97</v>
      </c>
      <c r="C140" s="297"/>
      <c r="D140" s="297" t="s">
        <v>334</v>
      </c>
      <c r="E140" s="297" t="s">
        <v>49</v>
      </c>
      <c r="F140" s="297" t="s">
        <v>1421</v>
      </c>
      <c r="G140" s="331"/>
      <c r="H140" s="293">
        <f>'[12]Don gia'!R139</f>
        <v>20056</v>
      </c>
      <c r="I140" s="289">
        <f t="array" ref="I140">SUM(IF($K$7:$AB$7="Số lượng",K140:AB140,0))</f>
        <v>497</v>
      </c>
      <c r="J140" s="289">
        <f t="shared" si="18"/>
        <v>9967832</v>
      </c>
      <c r="K140" s="293">
        <f>[12]DT!H140</f>
        <v>74</v>
      </c>
      <c r="L140" s="293">
        <f t="shared" si="19"/>
        <v>1484144</v>
      </c>
      <c r="M140" s="293">
        <f>[12]HH!H140</f>
        <v>60</v>
      </c>
      <c r="N140" s="293">
        <f t="shared" si="19"/>
        <v>1203360</v>
      </c>
      <c r="O140" s="293">
        <f>[12]VD!H140</f>
        <v>63</v>
      </c>
      <c r="P140" s="293">
        <f t="shared" si="20"/>
        <v>1263528</v>
      </c>
      <c r="Q140" s="293">
        <f>[12]QY!H140</f>
        <v>13</v>
      </c>
      <c r="R140" s="293">
        <f t="shared" si="21"/>
        <v>260728</v>
      </c>
      <c r="S140" s="293">
        <f>[12]UB!H140</f>
        <v>0</v>
      </c>
      <c r="T140" s="293">
        <f t="shared" si="22"/>
        <v>0</v>
      </c>
      <c r="U140" s="293">
        <f>[12]CP!H140</f>
        <v>49</v>
      </c>
      <c r="V140" s="293">
        <f t="shared" si="23"/>
        <v>982744</v>
      </c>
      <c r="W140" s="293">
        <f>[12]HL!H140</f>
        <v>158</v>
      </c>
      <c r="X140" s="293">
        <f t="shared" si="24"/>
        <v>3168848</v>
      </c>
      <c r="Y140" s="293">
        <f>[12]DH!H140</f>
        <v>33</v>
      </c>
      <c r="Z140" s="293">
        <f t="shared" si="25"/>
        <v>661848</v>
      </c>
      <c r="AA140" s="293">
        <f>[12]MC!H140</f>
        <v>47</v>
      </c>
      <c r="AB140" s="293">
        <f t="shared" si="26"/>
        <v>942632</v>
      </c>
    </row>
    <row r="141" spans="1:28" x14ac:dyDescent="0.2">
      <c r="A141" s="301">
        <v>4</v>
      </c>
      <c r="B141" s="302" t="s">
        <v>98</v>
      </c>
      <c r="C141" s="300"/>
      <c r="D141" s="300"/>
      <c r="E141" s="300"/>
      <c r="F141" s="300"/>
      <c r="G141" s="333"/>
      <c r="H141" s="293">
        <f>'[12]Don gia'!R140</f>
        <v>0</v>
      </c>
      <c r="I141" s="289">
        <f t="array" ref="I141">SUM(IF($K$7:$AB$7="Số lượng",K141:AB141,0))</f>
        <v>0</v>
      </c>
      <c r="J141" s="289">
        <f t="shared" si="18"/>
        <v>0</v>
      </c>
      <c r="K141" s="293"/>
      <c r="L141" s="293">
        <f t="shared" si="19"/>
        <v>0</v>
      </c>
      <c r="M141" s="293"/>
      <c r="N141" s="293">
        <f t="shared" si="19"/>
        <v>0</v>
      </c>
      <c r="O141" s="293"/>
      <c r="P141" s="293">
        <f t="shared" si="20"/>
        <v>0</v>
      </c>
      <c r="Q141" s="293"/>
      <c r="R141" s="293">
        <f t="shared" si="21"/>
        <v>0</v>
      </c>
      <c r="S141" s="293"/>
      <c r="T141" s="293">
        <f t="shared" si="22"/>
        <v>0</v>
      </c>
      <c r="U141" s="293"/>
      <c r="V141" s="293">
        <f t="shared" si="23"/>
        <v>0</v>
      </c>
      <c r="W141" s="293"/>
      <c r="X141" s="293">
        <f t="shared" si="24"/>
        <v>0</v>
      </c>
      <c r="Y141" s="293"/>
      <c r="Z141" s="293">
        <f t="shared" si="25"/>
        <v>0</v>
      </c>
      <c r="AA141" s="293"/>
      <c r="AB141" s="293">
        <f t="shared" si="26"/>
        <v>0</v>
      </c>
    </row>
    <row r="142" spans="1:28" x14ac:dyDescent="0.2">
      <c r="A142" s="298"/>
      <c r="B142" s="299" t="s">
        <v>99</v>
      </c>
      <c r="C142" s="297" t="s">
        <v>334</v>
      </c>
      <c r="D142" s="297"/>
      <c r="E142" s="297" t="s">
        <v>49</v>
      </c>
      <c r="F142" s="297" t="s">
        <v>1371</v>
      </c>
      <c r="G142" s="331"/>
      <c r="H142" s="293">
        <f>'[12]Don gia'!R141</f>
        <v>39963</v>
      </c>
      <c r="I142" s="289">
        <f t="array" ref="I142">SUM(IF($K$7:$AB$7="Số lượng",K142:AB142,0))</f>
        <v>153</v>
      </c>
      <c r="J142" s="289">
        <f t="shared" si="18"/>
        <v>6114339</v>
      </c>
      <c r="K142" s="293">
        <f>[12]DT!H142</f>
        <v>20</v>
      </c>
      <c r="L142" s="293">
        <f t="shared" si="19"/>
        <v>799260</v>
      </c>
      <c r="M142" s="293">
        <f>[12]HH!H142</f>
        <v>15</v>
      </c>
      <c r="N142" s="293">
        <f t="shared" si="19"/>
        <v>599445</v>
      </c>
      <c r="O142" s="293">
        <f>[12]VD!H142</f>
        <v>17</v>
      </c>
      <c r="P142" s="293">
        <f t="shared" si="20"/>
        <v>679371</v>
      </c>
      <c r="Q142" s="293">
        <f>[12]QY!H142</f>
        <v>4</v>
      </c>
      <c r="R142" s="293">
        <f t="shared" si="21"/>
        <v>159852</v>
      </c>
      <c r="S142" s="293">
        <f>[12]UB!H142</f>
        <v>0</v>
      </c>
      <c r="T142" s="293">
        <f t="shared" si="22"/>
        <v>0</v>
      </c>
      <c r="U142" s="293">
        <f>[12]CP!H142</f>
        <v>13</v>
      </c>
      <c r="V142" s="293">
        <f t="shared" si="23"/>
        <v>519519</v>
      </c>
      <c r="W142" s="293">
        <f>[12]HL!H142</f>
        <v>49</v>
      </c>
      <c r="X142" s="293">
        <f t="shared" si="24"/>
        <v>1958187</v>
      </c>
      <c r="Y142" s="293">
        <f>[12]DH!H142</f>
        <v>22</v>
      </c>
      <c r="Z142" s="293">
        <f t="shared" si="25"/>
        <v>879186</v>
      </c>
      <c r="AA142" s="293">
        <f>[12]MC!H142</f>
        <v>13</v>
      </c>
      <c r="AB142" s="293">
        <f t="shared" si="26"/>
        <v>519519</v>
      </c>
    </row>
    <row r="143" spans="1:28" x14ac:dyDescent="0.2">
      <c r="A143" s="301">
        <v>5</v>
      </c>
      <c r="B143" s="302" t="s">
        <v>100</v>
      </c>
      <c r="C143" s="300"/>
      <c r="D143" s="300"/>
      <c r="E143" s="300"/>
      <c r="F143" s="300"/>
      <c r="G143" s="333"/>
      <c r="H143" s="293">
        <f>'[12]Don gia'!R142</f>
        <v>0</v>
      </c>
      <c r="I143" s="289">
        <f t="array" ref="I143">SUM(IF($K$7:$AB$7="Số lượng",K143:AB143,0))</f>
        <v>0</v>
      </c>
      <c r="J143" s="289">
        <f t="shared" si="18"/>
        <v>0</v>
      </c>
      <c r="K143" s="293">
        <f>[12]DT!H143</f>
        <v>0</v>
      </c>
      <c r="L143" s="293">
        <f t="shared" si="19"/>
        <v>0</v>
      </c>
      <c r="M143" s="293">
        <f>[12]HH!H143</f>
        <v>0</v>
      </c>
      <c r="N143" s="293">
        <f t="shared" si="19"/>
        <v>0</v>
      </c>
      <c r="O143" s="293">
        <f>[12]VD!H143</f>
        <v>0</v>
      </c>
      <c r="P143" s="293">
        <f t="shared" si="20"/>
        <v>0</v>
      </c>
      <c r="Q143" s="293">
        <f>[12]QY!H143</f>
        <v>0</v>
      </c>
      <c r="R143" s="293">
        <f t="shared" si="21"/>
        <v>0</v>
      </c>
      <c r="S143" s="293">
        <f>[12]UB!H143</f>
        <v>0</v>
      </c>
      <c r="T143" s="293">
        <f t="shared" si="22"/>
        <v>0</v>
      </c>
      <c r="U143" s="293">
        <f>[12]CP!H143</f>
        <v>0</v>
      </c>
      <c r="V143" s="293">
        <f t="shared" si="23"/>
        <v>0</v>
      </c>
      <c r="W143" s="293">
        <f>[12]HL!H143</f>
        <v>0</v>
      </c>
      <c r="X143" s="293">
        <f t="shared" si="24"/>
        <v>0</v>
      </c>
      <c r="Y143" s="293">
        <f>[12]DH!H143</f>
        <v>0</v>
      </c>
      <c r="Z143" s="293">
        <f t="shared" si="25"/>
        <v>0</v>
      </c>
      <c r="AA143" s="293">
        <f>[12]MC!H143</f>
        <v>0</v>
      </c>
      <c r="AB143" s="293">
        <f t="shared" si="26"/>
        <v>0</v>
      </c>
    </row>
    <row r="144" spans="1:28" x14ac:dyDescent="0.2">
      <c r="A144" s="298"/>
      <c r="B144" s="299" t="s">
        <v>101</v>
      </c>
      <c r="C144" s="297" t="s">
        <v>334</v>
      </c>
      <c r="D144" s="297"/>
      <c r="E144" s="297" t="s">
        <v>49</v>
      </c>
      <c r="F144" s="297" t="s">
        <v>1371</v>
      </c>
      <c r="G144" s="331"/>
      <c r="H144" s="293">
        <f>'[12]Don gia'!R143</f>
        <v>39963</v>
      </c>
      <c r="I144" s="289">
        <f t="array" ref="I144">SUM(IF($K$7:$AB$7="Số lượng",K144:AB144,0))</f>
        <v>153</v>
      </c>
      <c r="J144" s="289">
        <f t="shared" si="18"/>
        <v>6114339</v>
      </c>
      <c r="K144" s="293">
        <f>[12]DT!H144</f>
        <v>20</v>
      </c>
      <c r="L144" s="293">
        <f t="shared" si="19"/>
        <v>799260</v>
      </c>
      <c r="M144" s="293">
        <f>[12]HH!H144</f>
        <v>15</v>
      </c>
      <c r="N144" s="293">
        <f t="shared" si="19"/>
        <v>599445</v>
      </c>
      <c r="O144" s="293">
        <f>[12]VD!H144</f>
        <v>17</v>
      </c>
      <c r="P144" s="293">
        <f t="shared" si="20"/>
        <v>679371</v>
      </c>
      <c r="Q144" s="293">
        <f>[12]QY!H144</f>
        <v>4</v>
      </c>
      <c r="R144" s="293">
        <f t="shared" si="21"/>
        <v>159852</v>
      </c>
      <c r="S144" s="293">
        <f>[12]UB!H144</f>
        <v>0</v>
      </c>
      <c r="T144" s="293">
        <f t="shared" si="22"/>
        <v>0</v>
      </c>
      <c r="U144" s="293">
        <f>[12]CP!H144</f>
        <v>13</v>
      </c>
      <c r="V144" s="293">
        <f t="shared" si="23"/>
        <v>519519</v>
      </c>
      <c r="W144" s="293">
        <f>[12]HL!H144</f>
        <v>49</v>
      </c>
      <c r="X144" s="293">
        <f t="shared" si="24"/>
        <v>1958187</v>
      </c>
      <c r="Y144" s="293">
        <f>[12]DH!H144</f>
        <v>22</v>
      </c>
      <c r="Z144" s="293">
        <f t="shared" si="25"/>
        <v>879186</v>
      </c>
      <c r="AA144" s="293">
        <f>[12]MC!H144</f>
        <v>13</v>
      </c>
      <c r="AB144" s="293">
        <f t="shared" si="26"/>
        <v>519519</v>
      </c>
    </row>
    <row r="145" spans="1:28" x14ac:dyDescent="0.2">
      <c r="A145" s="301">
        <v>6</v>
      </c>
      <c r="B145" s="302" t="s">
        <v>102</v>
      </c>
      <c r="C145" s="300"/>
      <c r="D145" s="300"/>
      <c r="E145" s="300"/>
      <c r="F145" s="300"/>
      <c r="G145" s="333"/>
      <c r="H145" s="293">
        <f>'[12]Don gia'!R144</f>
        <v>0</v>
      </c>
      <c r="I145" s="289">
        <f t="array" ref="I145">SUM(IF($K$7:$AB$7="Số lượng",K145:AB145,0))</f>
        <v>0</v>
      </c>
      <c r="J145" s="289">
        <f t="shared" si="18"/>
        <v>0</v>
      </c>
      <c r="K145" s="293">
        <f>[12]DT!H145</f>
        <v>0</v>
      </c>
      <c r="L145" s="293">
        <f t="shared" si="19"/>
        <v>0</v>
      </c>
      <c r="M145" s="293">
        <f>[12]HH!H145</f>
        <v>0</v>
      </c>
      <c r="N145" s="293">
        <f t="shared" si="19"/>
        <v>0</v>
      </c>
      <c r="O145" s="293">
        <f>[12]VD!H145</f>
        <v>0</v>
      </c>
      <c r="P145" s="293">
        <f t="shared" si="20"/>
        <v>0</v>
      </c>
      <c r="Q145" s="293">
        <f>[12]QY!H145</f>
        <v>0</v>
      </c>
      <c r="R145" s="293">
        <f t="shared" si="21"/>
        <v>0</v>
      </c>
      <c r="S145" s="293">
        <f>[12]UB!H145</f>
        <v>0</v>
      </c>
      <c r="T145" s="293">
        <f t="shared" si="22"/>
        <v>0</v>
      </c>
      <c r="U145" s="293">
        <f>[12]CP!H145</f>
        <v>0</v>
      </c>
      <c r="V145" s="293">
        <f t="shared" si="23"/>
        <v>0</v>
      </c>
      <c r="W145" s="293">
        <f>[12]HL!H145</f>
        <v>0</v>
      </c>
      <c r="X145" s="293">
        <f t="shared" si="24"/>
        <v>0</v>
      </c>
      <c r="Y145" s="293">
        <f>[12]DH!H145</f>
        <v>0</v>
      </c>
      <c r="Z145" s="293">
        <f t="shared" si="25"/>
        <v>0</v>
      </c>
      <c r="AA145" s="293">
        <f>[12]MC!H145</f>
        <v>0</v>
      </c>
      <c r="AB145" s="293">
        <f t="shared" si="26"/>
        <v>0</v>
      </c>
    </row>
    <row r="146" spans="1:28" x14ac:dyDescent="0.2">
      <c r="A146" s="298"/>
      <c r="B146" s="299" t="s">
        <v>103</v>
      </c>
      <c r="C146" s="297"/>
      <c r="D146" s="297" t="s">
        <v>334</v>
      </c>
      <c r="E146" s="297" t="s">
        <v>49</v>
      </c>
      <c r="F146" s="297" t="s">
        <v>1421</v>
      </c>
      <c r="G146" s="331"/>
      <c r="H146" s="293">
        <f>'[12]Don gia'!R145</f>
        <v>20056</v>
      </c>
      <c r="I146" s="289">
        <f t="array" ref="I146">SUM(IF($K$7:$AB$7="Số lượng",K146:AB146,0))</f>
        <v>532</v>
      </c>
      <c r="J146" s="289">
        <f t="shared" si="18"/>
        <v>10669792</v>
      </c>
      <c r="K146" s="293">
        <f>[12]DT!H146</f>
        <v>75</v>
      </c>
      <c r="L146" s="293">
        <f t="shared" si="19"/>
        <v>1504200</v>
      </c>
      <c r="M146" s="293">
        <f>[12]HH!H146</f>
        <v>60</v>
      </c>
      <c r="N146" s="293">
        <f t="shared" si="19"/>
        <v>1203360</v>
      </c>
      <c r="O146" s="293">
        <f>[12]VD!H146</f>
        <v>60</v>
      </c>
      <c r="P146" s="293">
        <f t="shared" si="20"/>
        <v>1203360</v>
      </c>
      <c r="Q146" s="293">
        <f>[12]QY!H146</f>
        <v>13</v>
      </c>
      <c r="R146" s="293">
        <f t="shared" si="21"/>
        <v>260728</v>
      </c>
      <c r="S146" s="293">
        <f>[12]UB!H146</f>
        <v>0</v>
      </c>
      <c r="T146" s="293">
        <f t="shared" si="22"/>
        <v>0</v>
      </c>
      <c r="U146" s="293">
        <f>[12]CP!H146</f>
        <v>49</v>
      </c>
      <c r="V146" s="293">
        <f t="shared" si="23"/>
        <v>982744</v>
      </c>
      <c r="W146" s="293">
        <f>[12]HL!H146</f>
        <v>197</v>
      </c>
      <c r="X146" s="293">
        <f t="shared" si="24"/>
        <v>3951032</v>
      </c>
      <c r="Y146" s="293">
        <f>[12]DH!H146</f>
        <v>33</v>
      </c>
      <c r="Z146" s="293">
        <f t="shared" si="25"/>
        <v>661848</v>
      </c>
      <c r="AA146" s="293">
        <f>[12]MC!H146</f>
        <v>45</v>
      </c>
      <c r="AB146" s="293">
        <f t="shared" si="26"/>
        <v>902520</v>
      </c>
    </row>
    <row r="147" spans="1:28" x14ac:dyDescent="0.2">
      <c r="A147" s="298"/>
      <c r="B147" s="299" t="s">
        <v>104</v>
      </c>
      <c r="C147" s="297"/>
      <c r="D147" s="297" t="s">
        <v>334</v>
      </c>
      <c r="E147" s="297" t="s">
        <v>49</v>
      </c>
      <c r="F147" s="297" t="s">
        <v>1421</v>
      </c>
      <c r="G147" s="331"/>
      <c r="H147" s="293">
        <f>'[12]Don gia'!R146</f>
        <v>20056</v>
      </c>
      <c r="I147" s="289">
        <f t="array" ref="I147">SUM(IF($K$7:$AB$7="Số lượng",K147:AB147,0))</f>
        <v>518</v>
      </c>
      <c r="J147" s="289">
        <f t="shared" si="18"/>
        <v>10389008</v>
      </c>
      <c r="K147" s="293">
        <f>[12]DT!H147</f>
        <v>76</v>
      </c>
      <c r="L147" s="293">
        <f t="shared" si="19"/>
        <v>1524256</v>
      </c>
      <c r="M147" s="293">
        <f>[12]HH!H147</f>
        <v>59</v>
      </c>
      <c r="N147" s="293">
        <f t="shared" si="19"/>
        <v>1183304</v>
      </c>
      <c r="O147" s="293">
        <f>[12]VD!H147</f>
        <v>60</v>
      </c>
      <c r="P147" s="293">
        <f t="shared" si="20"/>
        <v>1203360</v>
      </c>
      <c r="Q147" s="293">
        <f>[12]QY!H147</f>
        <v>9</v>
      </c>
      <c r="R147" s="293">
        <f t="shared" si="21"/>
        <v>180504</v>
      </c>
      <c r="S147" s="293">
        <f>[12]UB!H147</f>
        <v>0</v>
      </c>
      <c r="T147" s="293">
        <f t="shared" si="22"/>
        <v>0</v>
      </c>
      <c r="U147" s="293">
        <f>[12]CP!H147</f>
        <v>49</v>
      </c>
      <c r="V147" s="293">
        <f t="shared" si="23"/>
        <v>982744</v>
      </c>
      <c r="W147" s="293">
        <f>[12]HL!H147</f>
        <v>189</v>
      </c>
      <c r="X147" s="293">
        <f t="shared" si="24"/>
        <v>3790584</v>
      </c>
      <c r="Y147" s="293">
        <f>[12]DH!H147</f>
        <v>32</v>
      </c>
      <c r="Z147" s="293">
        <f t="shared" si="25"/>
        <v>641792</v>
      </c>
      <c r="AA147" s="293">
        <f>[12]MC!H147</f>
        <v>44</v>
      </c>
      <c r="AB147" s="293">
        <f t="shared" si="26"/>
        <v>882464</v>
      </c>
    </row>
    <row r="148" spans="1:28" hidden="1" x14ac:dyDescent="0.2">
      <c r="A148" s="301"/>
      <c r="B148" s="302" t="s">
        <v>1569</v>
      </c>
      <c r="C148" s="300"/>
      <c r="D148" s="300"/>
      <c r="E148" s="300"/>
      <c r="F148" s="300"/>
      <c r="G148" s="333"/>
      <c r="H148" s="293">
        <f>'[12]Don gia'!R147</f>
        <v>0</v>
      </c>
      <c r="I148" s="289">
        <f t="array" ref="I148">SUM(IF($K$7:$AB$7="Số lượng",K148:AB148,0))</f>
        <v>1</v>
      </c>
      <c r="J148" s="289">
        <f t="shared" si="18"/>
        <v>0</v>
      </c>
      <c r="K148" s="293">
        <f>[12]DT!H148</f>
        <v>0</v>
      </c>
      <c r="L148" s="293">
        <f t="shared" si="19"/>
        <v>0</v>
      </c>
      <c r="M148" s="293">
        <f>[12]HH!H148</f>
        <v>0</v>
      </c>
      <c r="N148" s="293">
        <f t="shared" si="19"/>
        <v>0</v>
      </c>
      <c r="O148" s="293">
        <f>[12]VD!H148</f>
        <v>0</v>
      </c>
      <c r="P148" s="293">
        <f t="shared" si="20"/>
        <v>0</v>
      </c>
      <c r="Q148" s="293">
        <f>[12]QY!H148</f>
        <v>0</v>
      </c>
      <c r="R148" s="293">
        <f t="shared" si="21"/>
        <v>0</v>
      </c>
      <c r="S148" s="293">
        <f>[12]UB!H148</f>
        <v>0</v>
      </c>
      <c r="T148" s="293">
        <f t="shared" si="22"/>
        <v>0</v>
      </c>
      <c r="U148" s="293">
        <f>[12]CP!H148</f>
        <v>0</v>
      </c>
      <c r="V148" s="293">
        <f t="shared" si="23"/>
        <v>0</v>
      </c>
      <c r="W148" s="293">
        <f>[12]HL!H148</f>
        <v>0</v>
      </c>
      <c r="X148" s="293">
        <f t="shared" si="24"/>
        <v>0</v>
      </c>
      <c r="Y148" s="293">
        <f>[12]DH!H148</f>
        <v>0</v>
      </c>
      <c r="Z148" s="293">
        <f t="shared" si="25"/>
        <v>0</v>
      </c>
      <c r="AA148" s="293">
        <f>[12]MC!H148</f>
        <v>1</v>
      </c>
      <c r="AB148" s="293">
        <f t="shared" si="26"/>
        <v>0</v>
      </c>
    </row>
    <row r="149" spans="1:28" hidden="1" x14ac:dyDescent="0.2">
      <c r="A149" s="301">
        <v>1</v>
      </c>
      <c r="B149" s="302" t="s">
        <v>1578</v>
      </c>
      <c r="C149" s="300"/>
      <c r="D149" s="300"/>
      <c r="E149" s="300"/>
      <c r="F149" s="300"/>
      <c r="G149" s="333"/>
      <c r="H149" s="293">
        <f>'[12]Don gia'!R148</f>
        <v>0</v>
      </c>
      <c r="I149" s="289">
        <f t="array" ref="I149">SUM(IF($K$7:$AB$7="Số lượng",K149:AB149,0))</f>
        <v>0</v>
      </c>
      <c r="J149" s="289">
        <f t="shared" si="18"/>
        <v>0</v>
      </c>
      <c r="K149" s="293">
        <f>[12]DT!H149</f>
        <v>0</v>
      </c>
      <c r="L149" s="293">
        <f t="shared" si="19"/>
        <v>0</v>
      </c>
      <c r="M149" s="293">
        <f>[12]HH!H149</f>
        <v>0</v>
      </c>
      <c r="N149" s="293">
        <f t="shared" si="19"/>
        <v>0</v>
      </c>
      <c r="O149" s="293">
        <f>[12]VD!H149</f>
        <v>0</v>
      </c>
      <c r="P149" s="293">
        <f t="shared" si="20"/>
        <v>0</v>
      </c>
      <c r="Q149" s="293">
        <f>[12]QY!H149</f>
        <v>0</v>
      </c>
      <c r="R149" s="293">
        <f t="shared" si="21"/>
        <v>0</v>
      </c>
      <c r="S149" s="293">
        <f>[12]UB!H149</f>
        <v>0</v>
      </c>
      <c r="T149" s="293">
        <f t="shared" si="22"/>
        <v>0</v>
      </c>
      <c r="U149" s="293">
        <f>[12]CP!H149</f>
        <v>0</v>
      </c>
      <c r="V149" s="293">
        <f t="shared" si="23"/>
        <v>0</v>
      </c>
      <c r="W149" s="293">
        <f>[12]HL!H149</f>
        <v>0</v>
      </c>
      <c r="X149" s="293">
        <f t="shared" si="24"/>
        <v>0</v>
      </c>
      <c r="Y149" s="293">
        <f>[12]DH!H149</f>
        <v>0</v>
      </c>
      <c r="Z149" s="293">
        <f t="shared" si="25"/>
        <v>0</v>
      </c>
      <c r="AA149" s="293">
        <f>[12]MC!H149</f>
        <v>0</v>
      </c>
      <c r="AB149" s="293">
        <f t="shared" si="26"/>
        <v>0</v>
      </c>
    </row>
    <row r="150" spans="1:28" hidden="1" x14ac:dyDescent="0.2">
      <c r="A150" s="298"/>
      <c r="B150" s="299" t="s">
        <v>1579</v>
      </c>
      <c r="C150" s="297" t="s">
        <v>334</v>
      </c>
      <c r="D150" s="297" t="s">
        <v>334</v>
      </c>
      <c r="E150" s="297" t="s">
        <v>49</v>
      </c>
      <c r="F150" s="297" t="s">
        <v>1577</v>
      </c>
      <c r="G150" s="331"/>
      <c r="H150" s="293">
        <f>'[12]Don gia'!R149</f>
        <v>0</v>
      </c>
      <c r="I150" s="289">
        <f t="array" ref="I150">SUM(IF($K$7:$AB$7="Số lượng",K150:AB150,0))</f>
        <v>64</v>
      </c>
      <c r="J150" s="289">
        <f t="shared" si="18"/>
        <v>0</v>
      </c>
      <c r="K150" s="293">
        <f>[12]DT!H150</f>
        <v>8</v>
      </c>
      <c r="L150" s="293">
        <f t="shared" si="19"/>
        <v>0</v>
      </c>
      <c r="M150" s="293">
        <f>[12]HH!H150</f>
        <v>0</v>
      </c>
      <c r="N150" s="293">
        <f t="shared" si="19"/>
        <v>0</v>
      </c>
      <c r="O150" s="293">
        <f>[12]VD!H150</f>
        <v>5</v>
      </c>
      <c r="P150" s="293">
        <f t="shared" si="20"/>
        <v>0</v>
      </c>
      <c r="Q150" s="293">
        <f>[12]QY!H150</f>
        <v>12</v>
      </c>
      <c r="R150" s="293">
        <f t="shared" si="21"/>
        <v>0</v>
      </c>
      <c r="S150" s="293">
        <f>[12]UB!H150</f>
        <v>0</v>
      </c>
      <c r="T150" s="293">
        <f t="shared" si="22"/>
        <v>0</v>
      </c>
      <c r="U150" s="293">
        <f>[12]CP!H150</f>
        <v>0</v>
      </c>
      <c r="V150" s="293">
        <f t="shared" si="23"/>
        <v>0</v>
      </c>
      <c r="W150" s="293">
        <f>[12]HL!H150</f>
        <v>8</v>
      </c>
      <c r="X150" s="293">
        <f t="shared" si="24"/>
        <v>0</v>
      </c>
      <c r="Y150" s="293">
        <f>[12]DH!H150</f>
        <v>18</v>
      </c>
      <c r="Z150" s="293">
        <f t="shared" si="25"/>
        <v>0</v>
      </c>
      <c r="AA150" s="293">
        <f>[12]MC!H150</f>
        <v>13</v>
      </c>
      <c r="AB150" s="293">
        <f t="shared" si="26"/>
        <v>0</v>
      </c>
    </row>
    <row r="151" spans="1:28" x14ac:dyDescent="0.2">
      <c r="A151" s="301" t="s">
        <v>43</v>
      </c>
      <c r="B151" s="302" t="s">
        <v>105</v>
      </c>
      <c r="C151" s="300"/>
      <c r="D151" s="300"/>
      <c r="E151" s="300"/>
      <c r="F151" s="300"/>
      <c r="G151" s="333"/>
      <c r="H151" s="293">
        <f>'[12]Don gia'!R150</f>
        <v>0</v>
      </c>
      <c r="I151" s="289">
        <f t="array" ref="I151">SUM(IF($K$7:$AB$7="Số lượng",K151:AB151,0))</f>
        <v>0</v>
      </c>
      <c r="J151" s="289">
        <f t="shared" si="18"/>
        <v>0</v>
      </c>
      <c r="K151" s="293"/>
      <c r="L151" s="293">
        <f t="shared" si="19"/>
        <v>0</v>
      </c>
      <c r="M151" s="293"/>
      <c r="N151" s="293">
        <f t="shared" si="19"/>
        <v>0</v>
      </c>
      <c r="O151" s="293"/>
      <c r="P151" s="293">
        <f t="shared" si="20"/>
        <v>0</v>
      </c>
      <c r="Q151" s="293"/>
      <c r="R151" s="293">
        <f t="shared" si="21"/>
        <v>0</v>
      </c>
      <c r="S151" s="293"/>
      <c r="T151" s="293">
        <f t="shared" si="22"/>
        <v>0</v>
      </c>
      <c r="U151" s="293"/>
      <c r="V151" s="293">
        <f t="shared" si="23"/>
        <v>0</v>
      </c>
      <c r="W151" s="293"/>
      <c r="X151" s="293">
        <f t="shared" si="24"/>
        <v>0</v>
      </c>
      <c r="Y151" s="293"/>
      <c r="Z151" s="293">
        <f t="shared" si="25"/>
        <v>0</v>
      </c>
      <c r="AA151" s="293"/>
      <c r="AB151" s="293">
        <f t="shared" si="26"/>
        <v>0</v>
      </c>
    </row>
    <row r="152" spans="1:28" x14ac:dyDescent="0.2">
      <c r="A152" s="301"/>
      <c r="B152" s="302" t="s">
        <v>68</v>
      </c>
      <c r="C152" s="300"/>
      <c r="D152" s="300"/>
      <c r="E152" s="300"/>
      <c r="F152" s="300"/>
      <c r="G152" s="333"/>
      <c r="H152" s="293">
        <f>'[12]Don gia'!R151</f>
        <v>0</v>
      </c>
      <c r="I152" s="289">
        <f t="array" ref="I152">SUM(IF($K$7:$AB$7="Số lượng",K152:AB152,0))</f>
        <v>0</v>
      </c>
      <c r="J152" s="289">
        <f t="shared" si="18"/>
        <v>0</v>
      </c>
      <c r="K152" s="293"/>
      <c r="L152" s="293">
        <f t="shared" si="19"/>
        <v>0</v>
      </c>
      <c r="M152" s="293"/>
      <c r="N152" s="293">
        <f t="shared" si="19"/>
        <v>0</v>
      </c>
      <c r="O152" s="293"/>
      <c r="P152" s="293">
        <f t="shared" si="20"/>
        <v>0</v>
      </c>
      <c r="Q152" s="293"/>
      <c r="R152" s="293">
        <f t="shared" si="21"/>
        <v>0</v>
      </c>
      <c r="S152" s="293"/>
      <c r="T152" s="293">
        <f t="shared" si="22"/>
        <v>0</v>
      </c>
      <c r="U152" s="293"/>
      <c r="V152" s="293">
        <f t="shared" si="23"/>
        <v>0</v>
      </c>
      <c r="W152" s="293"/>
      <c r="X152" s="293">
        <f t="shared" si="24"/>
        <v>0</v>
      </c>
      <c r="Y152" s="293"/>
      <c r="Z152" s="293">
        <f t="shared" si="25"/>
        <v>0</v>
      </c>
      <c r="AA152" s="293"/>
      <c r="AB152" s="293">
        <f t="shared" si="26"/>
        <v>0</v>
      </c>
    </row>
    <row r="153" spans="1:28" x14ac:dyDescent="0.2">
      <c r="A153" s="301">
        <v>1</v>
      </c>
      <c r="B153" s="302" t="s">
        <v>92</v>
      </c>
      <c r="C153" s="300"/>
      <c r="D153" s="300"/>
      <c r="E153" s="300"/>
      <c r="F153" s="300"/>
      <c r="G153" s="333"/>
      <c r="H153" s="293">
        <f>'[12]Don gia'!R152</f>
        <v>0</v>
      </c>
      <c r="I153" s="289">
        <f t="array" ref="I153">SUM(IF($K$7:$AB$7="Số lượng",K153:AB153,0))</f>
        <v>0</v>
      </c>
      <c r="J153" s="289">
        <f t="shared" si="18"/>
        <v>0</v>
      </c>
      <c r="K153" s="293">
        <f>[12]DT!H153</f>
        <v>0</v>
      </c>
      <c r="L153" s="293">
        <f t="shared" si="19"/>
        <v>0</v>
      </c>
      <c r="M153" s="293">
        <f>[12]HH!H153</f>
        <v>0</v>
      </c>
      <c r="N153" s="293">
        <f t="shared" si="19"/>
        <v>0</v>
      </c>
      <c r="O153" s="293">
        <f>[12]VD!H153</f>
        <v>0</v>
      </c>
      <c r="P153" s="293">
        <f t="shared" si="20"/>
        <v>0</v>
      </c>
      <c r="Q153" s="293">
        <f>[12]QY!H153</f>
        <v>0</v>
      </c>
      <c r="R153" s="293">
        <f t="shared" si="21"/>
        <v>0</v>
      </c>
      <c r="S153" s="293">
        <f>[12]UB!H153</f>
        <v>0</v>
      </c>
      <c r="T153" s="293">
        <f t="shared" si="22"/>
        <v>0</v>
      </c>
      <c r="U153" s="293">
        <f>[12]CP!H153</f>
        <v>0</v>
      </c>
      <c r="V153" s="293">
        <f t="shared" si="23"/>
        <v>0</v>
      </c>
      <c r="W153" s="293">
        <f>[12]HL!H153</f>
        <v>0</v>
      </c>
      <c r="X153" s="293">
        <f t="shared" si="24"/>
        <v>0</v>
      </c>
      <c r="Y153" s="293">
        <f>[12]DH!H153</f>
        <v>0</v>
      </c>
      <c r="Z153" s="293">
        <f t="shared" si="25"/>
        <v>0</v>
      </c>
      <c r="AA153" s="293">
        <f>[12]MC!H153</f>
        <v>0</v>
      </c>
      <c r="AB153" s="293">
        <f t="shared" si="26"/>
        <v>0</v>
      </c>
    </row>
    <row r="154" spans="1:28" x14ac:dyDescent="0.2">
      <c r="A154" s="298"/>
      <c r="B154" s="299" t="s">
        <v>106</v>
      </c>
      <c r="C154" s="297" t="s">
        <v>334</v>
      </c>
      <c r="D154" s="297"/>
      <c r="E154" s="297" t="s">
        <v>49</v>
      </c>
      <c r="F154" s="297" t="s">
        <v>1371</v>
      </c>
      <c r="G154" s="331"/>
      <c r="H154" s="293">
        <f>'[12]Don gia'!R153</f>
        <v>49043</v>
      </c>
      <c r="I154" s="289">
        <f t="array" ref="I154">SUM(IF($K$7:$AB$7="Số lượng",K154:AB154,0))</f>
        <v>143</v>
      </c>
      <c r="J154" s="289">
        <f t="shared" si="18"/>
        <v>7013149</v>
      </c>
      <c r="K154" s="293">
        <f>[12]DT!H154</f>
        <v>19</v>
      </c>
      <c r="L154" s="293">
        <f t="shared" si="19"/>
        <v>931817</v>
      </c>
      <c r="M154" s="293">
        <f>[12]HH!H154</f>
        <v>15</v>
      </c>
      <c r="N154" s="293">
        <f t="shared" si="19"/>
        <v>735645</v>
      </c>
      <c r="O154" s="293">
        <f>[12]VD!H154</f>
        <v>16</v>
      </c>
      <c r="P154" s="293">
        <f t="shared" si="20"/>
        <v>784688</v>
      </c>
      <c r="Q154" s="293">
        <f>[12]QY!H154</f>
        <v>4</v>
      </c>
      <c r="R154" s="293">
        <f t="shared" si="21"/>
        <v>196172</v>
      </c>
      <c r="S154" s="293">
        <f>[12]UB!H154</f>
        <v>0</v>
      </c>
      <c r="T154" s="293">
        <f t="shared" si="22"/>
        <v>0</v>
      </c>
      <c r="U154" s="293">
        <f>[12]CP!H154</f>
        <v>0</v>
      </c>
      <c r="V154" s="293">
        <f t="shared" si="23"/>
        <v>0</v>
      </c>
      <c r="W154" s="293">
        <f>[12]HL!H154</f>
        <v>52</v>
      </c>
      <c r="X154" s="293">
        <f t="shared" si="24"/>
        <v>2550236</v>
      </c>
      <c r="Y154" s="293">
        <f>[12]DH!H154</f>
        <v>23</v>
      </c>
      <c r="Z154" s="293">
        <f t="shared" si="25"/>
        <v>1127989</v>
      </c>
      <c r="AA154" s="293">
        <f>[12]MC!H154</f>
        <v>14</v>
      </c>
      <c r="AB154" s="293">
        <f t="shared" si="26"/>
        <v>686602</v>
      </c>
    </row>
    <row r="155" spans="1:28" x14ac:dyDescent="0.2">
      <c r="A155" s="301">
        <v>2</v>
      </c>
      <c r="B155" s="302" t="s">
        <v>94</v>
      </c>
      <c r="C155" s="300"/>
      <c r="D155" s="300"/>
      <c r="E155" s="300"/>
      <c r="F155" s="300"/>
      <c r="G155" s="333"/>
      <c r="H155" s="293">
        <f>'[12]Don gia'!R154</f>
        <v>0</v>
      </c>
      <c r="I155" s="289">
        <f t="array" ref="I155">SUM(IF($K$7:$AB$7="Số lượng",K155:AB155,0))</f>
        <v>0</v>
      </c>
      <c r="J155" s="289">
        <f t="shared" si="18"/>
        <v>0</v>
      </c>
      <c r="K155" s="293">
        <f>[12]DT!H155</f>
        <v>0</v>
      </c>
      <c r="L155" s="293">
        <f t="shared" si="19"/>
        <v>0</v>
      </c>
      <c r="M155" s="293">
        <f>[12]HH!H155</f>
        <v>0</v>
      </c>
      <c r="N155" s="293">
        <f t="shared" si="19"/>
        <v>0</v>
      </c>
      <c r="O155" s="293">
        <f>[12]VD!H155</f>
        <v>0</v>
      </c>
      <c r="P155" s="293">
        <f t="shared" si="20"/>
        <v>0</v>
      </c>
      <c r="Q155" s="293">
        <f>[12]QY!H155</f>
        <v>0</v>
      </c>
      <c r="R155" s="293">
        <f t="shared" si="21"/>
        <v>0</v>
      </c>
      <c r="S155" s="293">
        <f>[12]UB!H155</f>
        <v>0</v>
      </c>
      <c r="T155" s="293">
        <f t="shared" si="22"/>
        <v>0</v>
      </c>
      <c r="U155" s="293">
        <f>[12]CP!H155</f>
        <v>0</v>
      </c>
      <c r="V155" s="293">
        <f t="shared" si="23"/>
        <v>0</v>
      </c>
      <c r="W155" s="293">
        <f>[12]HL!H155</f>
        <v>0</v>
      </c>
      <c r="X155" s="293">
        <f t="shared" si="24"/>
        <v>0</v>
      </c>
      <c r="Y155" s="293">
        <f>[12]DH!H155</f>
        <v>0</v>
      </c>
      <c r="Z155" s="293">
        <f t="shared" si="25"/>
        <v>0</v>
      </c>
      <c r="AA155" s="293">
        <f>[12]MC!H155</f>
        <v>0</v>
      </c>
      <c r="AB155" s="293">
        <f t="shared" si="26"/>
        <v>0</v>
      </c>
    </row>
    <row r="156" spans="1:28" ht="25.5" x14ac:dyDescent="0.2">
      <c r="A156" s="298"/>
      <c r="B156" s="299" t="s">
        <v>107</v>
      </c>
      <c r="C156" s="297" t="s">
        <v>334</v>
      </c>
      <c r="D156" s="297"/>
      <c r="E156" s="297" t="s">
        <v>49</v>
      </c>
      <c r="F156" s="297" t="s">
        <v>1371</v>
      </c>
      <c r="G156" s="331"/>
      <c r="H156" s="293">
        <f>'[12]Don gia'!R155</f>
        <v>48913</v>
      </c>
      <c r="I156" s="289">
        <f t="array" ref="I156">SUM(IF($K$7:$AB$7="Số lượng",K156:AB156,0))</f>
        <v>142</v>
      </c>
      <c r="J156" s="289">
        <f t="shared" si="18"/>
        <v>6945646</v>
      </c>
      <c r="K156" s="293">
        <f>[12]DT!H156</f>
        <v>19</v>
      </c>
      <c r="L156" s="293">
        <f t="shared" si="19"/>
        <v>929347</v>
      </c>
      <c r="M156" s="293">
        <f>[12]HH!H156</f>
        <v>15</v>
      </c>
      <c r="N156" s="293">
        <f t="shared" si="19"/>
        <v>733695</v>
      </c>
      <c r="O156" s="293">
        <f>[12]VD!H156</f>
        <v>15</v>
      </c>
      <c r="P156" s="293">
        <f t="shared" si="20"/>
        <v>733695</v>
      </c>
      <c r="Q156" s="293">
        <f>[12]QY!H156</f>
        <v>4</v>
      </c>
      <c r="R156" s="293">
        <f t="shared" si="21"/>
        <v>195652</v>
      </c>
      <c r="S156" s="293">
        <f>[12]UB!H156</f>
        <v>0</v>
      </c>
      <c r="T156" s="293">
        <f t="shared" si="22"/>
        <v>0</v>
      </c>
      <c r="U156" s="293">
        <f>[12]CP!H156</f>
        <v>0</v>
      </c>
      <c r="V156" s="293">
        <f t="shared" si="23"/>
        <v>0</v>
      </c>
      <c r="W156" s="293">
        <f>[12]HL!H156</f>
        <v>52</v>
      </c>
      <c r="X156" s="293">
        <f t="shared" si="24"/>
        <v>2543476</v>
      </c>
      <c r="Y156" s="293">
        <f>[12]DH!H156</f>
        <v>23</v>
      </c>
      <c r="Z156" s="293">
        <f t="shared" si="25"/>
        <v>1124999</v>
      </c>
      <c r="AA156" s="293">
        <f>[12]MC!H156</f>
        <v>14</v>
      </c>
      <c r="AB156" s="293">
        <f t="shared" si="26"/>
        <v>684782</v>
      </c>
    </row>
    <row r="157" spans="1:28" x14ac:dyDescent="0.2">
      <c r="A157" s="301">
        <v>3</v>
      </c>
      <c r="B157" s="302" t="s">
        <v>98</v>
      </c>
      <c r="C157" s="300"/>
      <c r="D157" s="300"/>
      <c r="E157" s="300"/>
      <c r="F157" s="300"/>
      <c r="G157" s="333"/>
      <c r="H157" s="293">
        <f>'[12]Don gia'!R156</f>
        <v>0</v>
      </c>
      <c r="I157" s="289">
        <f t="array" ref="I157">SUM(IF($K$7:$AB$7="Số lượng",K157:AB157,0))</f>
        <v>0</v>
      </c>
      <c r="J157" s="289">
        <f t="shared" si="18"/>
        <v>0</v>
      </c>
      <c r="K157" s="293"/>
      <c r="L157" s="293">
        <f t="shared" si="19"/>
        <v>0</v>
      </c>
      <c r="M157" s="293"/>
      <c r="N157" s="293">
        <f t="shared" si="19"/>
        <v>0</v>
      </c>
      <c r="O157" s="293"/>
      <c r="P157" s="293">
        <f t="shared" si="20"/>
        <v>0</v>
      </c>
      <c r="Q157" s="293"/>
      <c r="R157" s="293">
        <f t="shared" si="21"/>
        <v>0</v>
      </c>
      <c r="S157" s="293"/>
      <c r="T157" s="293">
        <f t="shared" si="22"/>
        <v>0</v>
      </c>
      <c r="U157" s="293"/>
      <c r="V157" s="293">
        <f t="shared" si="23"/>
        <v>0</v>
      </c>
      <c r="W157" s="293"/>
      <c r="X157" s="293">
        <f t="shared" si="24"/>
        <v>0</v>
      </c>
      <c r="Y157" s="293"/>
      <c r="Z157" s="293">
        <f t="shared" si="25"/>
        <v>0</v>
      </c>
      <c r="AA157" s="293"/>
      <c r="AB157" s="293">
        <f t="shared" si="26"/>
        <v>0</v>
      </c>
    </row>
    <row r="158" spans="1:28" ht="25.5" x14ac:dyDescent="0.2">
      <c r="A158" s="298"/>
      <c r="B158" s="299" t="s">
        <v>108</v>
      </c>
      <c r="C158" s="297" t="s">
        <v>334</v>
      </c>
      <c r="D158" s="297"/>
      <c r="E158" s="297" t="s">
        <v>49</v>
      </c>
      <c r="F158" s="297" t="s">
        <v>1371</v>
      </c>
      <c r="G158" s="331"/>
      <c r="H158" s="293">
        <f>'[12]Don gia'!R157</f>
        <v>48913</v>
      </c>
      <c r="I158" s="289">
        <f t="array" ref="I158">SUM(IF($K$7:$AB$7="Số lượng",K158:AB158,0))</f>
        <v>140</v>
      </c>
      <c r="J158" s="289">
        <f t="shared" si="18"/>
        <v>6847820</v>
      </c>
      <c r="K158" s="293">
        <f>[12]DT!H158</f>
        <v>19</v>
      </c>
      <c r="L158" s="293">
        <f t="shared" si="19"/>
        <v>929347</v>
      </c>
      <c r="M158" s="293">
        <f>[12]HH!H158</f>
        <v>15</v>
      </c>
      <c r="N158" s="293">
        <f t="shared" si="19"/>
        <v>733695</v>
      </c>
      <c r="O158" s="293">
        <f>[12]VD!H158</f>
        <v>16</v>
      </c>
      <c r="P158" s="293">
        <f t="shared" si="20"/>
        <v>782608</v>
      </c>
      <c r="Q158" s="293">
        <f>[12]QY!H158</f>
        <v>4</v>
      </c>
      <c r="R158" s="293">
        <f t="shared" si="21"/>
        <v>195652</v>
      </c>
      <c r="S158" s="293">
        <f>[12]UB!H158</f>
        <v>0</v>
      </c>
      <c r="T158" s="293">
        <f t="shared" si="22"/>
        <v>0</v>
      </c>
      <c r="U158" s="293">
        <f>[12]CP!H158</f>
        <v>0</v>
      </c>
      <c r="V158" s="293">
        <f t="shared" si="23"/>
        <v>0</v>
      </c>
      <c r="W158" s="293">
        <f>[12]HL!H158</f>
        <v>50</v>
      </c>
      <c r="X158" s="293">
        <f t="shared" si="24"/>
        <v>2445650</v>
      </c>
      <c r="Y158" s="293">
        <f>[12]DH!H158</f>
        <v>23</v>
      </c>
      <c r="Z158" s="293">
        <f t="shared" si="25"/>
        <v>1124999</v>
      </c>
      <c r="AA158" s="293">
        <f>[12]MC!H158</f>
        <v>13</v>
      </c>
      <c r="AB158" s="293">
        <f t="shared" si="26"/>
        <v>635869</v>
      </c>
    </row>
    <row r="159" spans="1:28" ht="25.5" x14ac:dyDescent="0.2">
      <c r="A159" s="298"/>
      <c r="B159" s="299" t="s">
        <v>1580</v>
      </c>
      <c r="C159" s="297" t="s">
        <v>334</v>
      </c>
      <c r="D159" s="297"/>
      <c r="E159" s="297" t="s">
        <v>49</v>
      </c>
      <c r="F159" s="297" t="s">
        <v>1371</v>
      </c>
      <c r="G159" s="331"/>
      <c r="H159" s="293">
        <f>'[12]Don gia'!R158</f>
        <v>0</v>
      </c>
      <c r="I159" s="289">
        <f t="array" ref="I159">SUM(IF($K$7:$AB$7="Số lượng",K159:AB159,0))</f>
        <v>141</v>
      </c>
      <c r="J159" s="289">
        <f t="shared" si="18"/>
        <v>0</v>
      </c>
      <c r="K159" s="293">
        <f>[12]DT!H159</f>
        <v>19</v>
      </c>
      <c r="L159" s="293">
        <f t="shared" si="19"/>
        <v>0</v>
      </c>
      <c r="M159" s="293">
        <f>[12]HH!H159</f>
        <v>15</v>
      </c>
      <c r="N159" s="293">
        <f t="shared" si="19"/>
        <v>0</v>
      </c>
      <c r="O159" s="293">
        <f>[12]VD!H159</f>
        <v>16</v>
      </c>
      <c r="P159" s="293">
        <f t="shared" si="20"/>
        <v>0</v>
      </c>
      <c r="Q159" s="293">
        <f>[12]QY!H159</f>
        <v>3</v>
      </c>
      <c r="R159" s="293">
        <f t="shared" si="21"/>
        <v>0</v>
      </c>
      <c r="S159" s="293">
        <f>[12]UB!H159</f>
        <v>0</v>
      </c>
      <c r="T159" s="293">
        <f t="shared" si="22"/>
        <v>0</v>
      </c>
      <c r="U159" s="293">
        <f>[12]CP!H159</f>
        <v>0</v>
      </c>
      <c r="V159" s="293">
        <f t="shared" si="23"/>
        <v>0</v>
      </c>
      <c r="W159" s="293">
        <f>[12]HL!H159</f>
        <v>51</v>
      </c>
      <c r="X159" s="293">
        <f t="shared" si="24"/>
        <v>0</v>
      </c>
      <c r="Y159" s="293">
        <f>[12]DH!H159</f>
        <v>23</v>
      </c>
      <c r="Z159" s="293">
        <f t="shared" si="25"/>
        <v>0</v>
      </c>
      <c r="AA159" s="293">
        <f>[12]MC!H159</f>
        <v>14</v>
      </c>
      <c r="AB159" s="293">
        <f t="shared" si="26"/>
        <v>0</v>
      </c>
    </row>
    <row r="160" spans="1:28" x14ac:dyDescent="0.2">
      <c r="A160" s="298"/>
      <c r="B160" s="299" t="s">
        <v>109</v>
      </c>
      <c r="C160" s="297" t="s">
        <v>334</v>
      </c>
      <c r="D160" s="297"/>
      <c r="E160" s="297" t="s">
        <v>49</v>
      </c>
      <c r="F160" s="297" t="s">
        <v>1371</v>
      </c>
      <c r="G160" s="331"/>
      <c r="H160" s="293">
        <f>'[12]Don gia'!R159</f>
        <v>48913</v>
      </c>
      <c r="I160" s="289">
        <f t="array" ref="I160">SUM(IF($K$7:$AB$7="Số lượng",K160:AB160,0))</f>
        <v>139</v>
      </c>
      <c r="J160" s="289">
        <f t="shared" si="18"/>
        <v>6798907</v>
      </c>
      <c r="K160" s="293">
        <f>[12]DT!H160</f>
        <v>19</v>
      </c>
      <c r="L160" s="293">
        <f t="shared" si="19"/>
        <v>929347</v>
      </c>
      <c r="M160" s="293">
        <f>[12]HH!H160</f>
        <v>15</v>
      </c>
      <c r="N160" s="293">
        <f t="shared" si="19"/>
        <v>733695</v>
      </c>
      <c r="O160" s="293">
        <f>[12]VD!H160</f>
        <v>16</v>
      </c>
      <c r="P160" s="293">
        <f t="shared" si="20"/>
        <v>782608</v>
      </c>
      <c r="Q160" s="293">
        <f>[12]QY!H160</f>
        <v>3</v>
      </c>
      <c r="R160" s="293">
        <f t="shared" si="21"/>
        <v>146739</v>
      </c>
      <c r="S160" s="293">
        <f>[12]UB!H160</f>
        <v>0</v>
      </c>
      <c r="T160" s="293">
        <f t="shared" si="22"/>
        <v>0</v>
      </c>
      <c r="U160" s="293">
        <f>[12]CP!H160</f>
        <v>0</v>
      </c>
      <c r="V160" s="293">
        <f t="shared" si="23"/>
        <v>0</v>
      </c>
      <c r="W160" s="293">
        <f>[12]HL!H160</f>
        <v>50</v>
      </c>
      <c r="X160" s="293">
        <f t="shared" si="24"/>
        <v>2445650</v>
      </c>
      <c r="Y160" s="293">
        <f>[12]DH!H160</f>
        <v>23</v>
      </c>
      <c r="Z160" s="293">
        <f t="shared" si="25"/>
        <v>1124999</v>
      </c>
      <c r="AA160" s="293">
        <f>[12]MC!H160</f>
        <v>13</v>
      </c>
      <c r="AB160" s="293">
        <f t="shared" si="26"/>
        <v>635869</v>
      </c>
    </row>
    <row r="161" spans="1:28" x14ac:dyDescent="0.2">
      <c r="A161" s="301">
        <v>4</v>
      </c>
      <c r="B161" s="302" t="s">
        <v>110</v>
      </c>
      <c r="C161" s="300"/>
      <c r="D161" s="300"/>
      <c r="E161" s="300"/>
      <c r="F161" s="300"/>
      <c r="G161" s="333"/>
      <c r="H161" s="293">
        <f>'[12]Don gia'!R160</f>
        <v>0</v>
      </c>
      <c r="I161" s="289">
        <f t="array" ref="I161">SUM(IF($K$7:$AB$7="Số lượng",K161:AB161,0))</f>
        <v>0</v>
      </c>
      <c r="J161" s="289">
        <f t="shared" si="18"/>
        <v>0</v>
      </c>
      <c r="K161" s="293">
        <f>[12]DT!H161</f>
        <v>0</v>
      </c>
      <c r="L161" s="293">
        <f t="shared" si="19"/>
        <v>0</v>
      </c>
      <c r="M161" s="293">
        <f>[12]HH!H161</f>
        <v>0</v>
      </c>
      <c r="N161" s="293">
        <f t="shared" si="19"/>
        <v>0</v>
      </c>
      <c r="O161" s="293">
        <f>[12]VD!H161</f>
        <v>0</v>
      </c>
      <c r="P161" s="293">
        <f t="shared" si="20"/>
        <v>0</v>
      </c>
      <c r="Q161" s="293">
        <f>[12]QY!H161</f>
        <v>0</v>
      </c>
      <c r="R161" s="293">
        <f t="shared" si="21"/>
        <v>0</v>
      </c>
      <c r="S161" s="293">
        <f>[12]UB!H161</f>
        <v>0</v>
      </c>
      <c r="T161" s="293">
        <f t="shared" si="22"/>
        <v>0</v>
      </c>
      <c r="U161" s="293">
        <f>[12]CP!H161</f>
        <v>0</v>
      </c>
      <c r="V161" s="293">
        <f t="shared" si="23"/>
        <v>0</v>
      </c>
      <c r="W161" s="293">
        <f>[12]HL!H161</f>
        <v>0</v>
      </c>
      <c r="X161" s="293">
        <f t="shared" si="24"/>
        <v>0</v>
      </c>
      <c r="Y161" s="293">
        <f>[12]DH!H161</f>
        <v>0</v>
      </c>
      <c r="Z161" s="293">
        <f t="shared" si="25"/>
        <v>0</v>
      </c>
      <c r="AA161" s="293">
        <f>[12]MC!H161</f>
        <v>0</v>
      </c>
      <c r="AB161" s="293">
        <f t="shared" si="26"/>
        <v>0</v>
      </c>
    </row>
    <row r="162" spans="1:28" x14ac:dyDescent="0.2">
      <c r="A162" s="298"/>
      <c r="B162" s="299" t="s">
        <v>111</v>
      </c>
      <c r="C162" s="297" t="s">
        <v>334</v>
      </c>
      <c r="D162" s="297"/>
      <c r="E162" s="297" t="s">
        <v>49</v>
      </c>
      <c r="F162" s="297" t="s">
        <v>1371</v>
      </c>
      <c r="G162" s="331"/>
      <c r="H162" s="293">
        <f>'[12]Don gia'!R161</f>
        <v>48913</v>
      </c>
      <c r="I162" s="289">
        <f t="array" ref="I162">SUM(IF($K$7:$AB$7="Số lượng",K162:AB162,0))</f>
        <v>141</v>
      </c>
      <c r="J162" s="289">
        <f t="shared" si="18"/>
        <v>6896733</v>
      </c>
      <c r="K162" s="293">
        <f>[12]DT!H162</f>
        <v>19</v>
      </c>
      <c r="L162" s="293">
        <f t="shared" si="19"/>
        <v>929347</v>
      </c>
      <c r="M162" s="293">
        <f>[12]HH!H162</f>
        <v>14</v>
      </c>
      <c r="N162" s="293">
        <f t="shared" si="19"/>
        <v>684782</v>
      </c>
      <c r="O162" s="293">
        <f>[12]VD!H162</f>
        <v>16</v>
      </c>
      <c r="P162" s="293">
        <f t="shared" si="20"/>
        <v>782608</v>
      </c>
      <c r="Q162" s="293">
        <f>[12]QY!H162</f>
        <v>4</v>
      </c>
      <c r="R162" s="293">
        <f t="shared" si="21"/>
        <v>195652</v>
      </c>
      <c r="S162" s="293">
        <f>[12]UB!H162</f>
        <v>0</v>
      </c>
      <c r="T162" s="293">
        <f t="shared" si="22"/>
        <v>0</v>
      </c>
      <c r="U162" s="293">
        <f>[12]CP!H162</f>
        <v>0</v>
      </c>
      <c r="V162" s="293">
        <f t="shared" si="23"/>
        <v>0</v>
      </c>
      <c r="W162" s="293">
        <f>[12]HL!H162</f>
        <v>52</v>
      </c>
      <c r="X162" s="293">
        <f t="shared" si="24"/>
        <v>2543476</v>
      </c>
      <c r="Y162" s="293">
        <f>[12]DH!H162</f>
        <v>23</v>
      </c>
      <c r="Z162" s="293">
        <f t="shared" si="25"/>
        <v>1124999</v>
      </c>
      <c r="AA162" s="293">
        <f>[12]MC!H162</f>
        <v>13</v>
      </c>
      <c r="AB162" s="293">
        <f t="shared" si="26"/>
        <v>635869</v>
      </c>
    </row>
    <row r="163" spans="1:28" x14ac:dyDescent="0.2">
      <c r="A163" s="301">
        <v>5</v>
      </c>
      <c r="B163" s="302" t="s">
        <v>102</v>
      </c>
      <c r="C163" s="300"/>
      <c r="D163" s="300"/>
      <c r="E163" s="300"/>
      <c r="F163" s="300"/>
      <c r="G163" s="333"/>
      <c r="H163" s="293">
        <f>'[12]Don gia'!R162</f>
        <v>0</v>
      </c>
      <c r="I163" s="289">
        <f t="array" ref="I163">SUM(IF($K$7:$AB$7="Số lượng",K163:AB163,0))</f>
        <v>0</v>
      </c>
      <c r="J163" s="289">
        <f t="shared" si="18"/>
        <v>0</v>
      </c>
      <c r="K163" s="293"/>
      <c r="L163" s="293">
        <f t="shared" si="19"/>
        <v>0</v>
      </c>
      <c r="M163" s="293"/>
      <c r="N163" s="293">
        <f t="shared" si="19"/>
        <v>0</v>
      </c>
      <c r="O163" s="293"/>
      <c r="P163" s="293">
        <f t="shared" si="20"/>
        <v>0</v>
      </c>
      <c r="Q163" s="293"/>
      <c r="R163" s="293">
        <f t="shared" si="21"/>
        <v>0</v>
      </c>
      <c r="S163" s="293"/>
      <c r="T163" s="293">
        <f t="shared" si="22"/>
        <v>0</v>
      </c>
      <c r="U163" s="293"/>
      <c r="V163" s="293">
        <f t="shared" si="23"/>
        <v>0</v>
      </c>
      <c r="W163" s="293"/>
      <c r="X163" s="293">
        <f t="shared" si="24"/>
        <v>0</v>
      </c>
      <c r="Y163" s="293"/>
      <c r="Z163" s="293">
        <f t="shared" si="25"/>
        <v>0</v>
      </c>
      <c r="AA163" s="293"/>
      <c r="AB163" s="293">
        <f t="shared" si="26"/>
        <v>0</v>
      </c>
    </row>
    <row r="164" spans="1:28" x14ac:dyDescent="0.2">
      <c r="A164" s="298"/>
      <c r="B164" s="299" t="s">
        <v>112</v>
      </c>
      <c r="C164" s="297" t="s">
        <v>334</v>
      </c>
      <c r="D164" s="297"/>
      <c r="E164" s="297" t="s">
        <v>49</v>
      </c>
      <c r="F164" s="297" t="s">
        <v>1371</v>
      </c>
      <c r="G164" s="331"/>
      <c r="H164" s="293">
        <f>'[12]Don gia'!R163</f>
        <v>48913</v>
      </c>
      <c r="I164" s="289">
        <f t="array" ref="I164">SUM(IF($K$7:$AB$7="Số lượng",K164:AB164,0))</f>
        <v>141</v>
      </c>
      <c r="J164" s="289">
        <f t="shared" si="18"/>
        <v>6896733</v>
      </c>
      <c r="K164" s="293">
        <f>[12]DT!H164</f>
        <v>19</v>
      </c>
      <c r="L164" s="293">
        <f t="shared" si="19"/>
        <v>929347</v>
      </c>
      <c r="M164" s="293">
        <f>[12]HH!H164</f>
        <v>15</v>
      </c>
      <c r="N164" s="293">
        <f t="shared" si="19"/>
        <v>733695</v>
      </c>
      <c r="O164" s="293">
        <f>[12]VD!H164</f>
        <v>16</v>
      </c>
      <c r="P164" s="293">
        <f t="shared" si="20"/>
        <v>782608</v>
      </c>
      <c r="Q164" s="293">
        <f>[12]QY!H164</f>
        <v>4</v>
      </c>
      <c r="R164" s="293">
        <f t="shared" si="21"/>
        <v>195652</v>
      </c>
      <c r="S164" s="293">
        <f>[12]UB!H164</f>
        <v>0</v>
      </c>
      <c r="T164" s="293">
        <f t="shared" si="22"/>
        <v>0</v>
      </c>
      <c r="U164" s="293">
        <f>[12]CP!H164</f>
        <v>0</v>
      </c>
      <c r="V164" s="293">
        <f t="shared" si="23"/>
        <v>0</v>
      </c>
      <c r="W164" s="293">
        <f>[12]HL!H164</f>
        <v>51</v>
      </c>
      <c r="X164" s="293">
        <f t="shared" si="24"/>
        <v>2494563</v>
      </c>
      <c r="Y164" s="293">
        <f>[12]DH!H164</f>
        <v>23</v>
      </c>
      <c r="Z164" s="293">
        <f t="shared" si="25"/>
        <v>1124999</v>
      </c>
      <c r="AA164" s="293">
        <f>[12]MC!H164</f>
        <v>13</v>
      </c>
      <c r="AB164" s="293">
        <f t="shared" si="26"/>
        <v>635869</v>
      </c>
    </row>
    <row r="165" spans="1:28" x14ac:dyDescent="0.2">
      <c r="A165" s="298"/>
      <c r="B165" s="299" t="s">
        <v>113</v>
      </c>
      <c r="C165" s="297" t="s">
        <v>334</v>
      </c>
      <c r="D165" s="297"/>
      <c r="E165" s="297" t="s">
        <v>49</v>
      </c>
      <c r="F165" s="297" t="s">
        <v>1371</v>
      </c>
      <c r="G165" s="331"/>
      <c r="H165" s="293">
        <f>'[12]Don gia'!R164</f>
        <v>48913</v>
      </c>
      <c r="I165" s="289">
        <f t="array" ref="I165">SUM(IF($K$7:$AB$7="Số lượng",K165:AB165,0))</f>
        <v>139</v>
      </c>
      <c r="J165" s="289">
        <f t="shared" si="18"/>
        <v>6798907</v>
      </c>
      <c r="K165" s="293">
        <f>[12]DT!H165</f>
        <v>19</v>
      </c>
      <c r="L165" s="293">
        <f t="shared" si="19"/>
        <v>929347</v>
      </c>
      <c r="M165" s="293">
        <f>[12]HH!H165</f>
        <v>13</v>
      </c>
      <c r="N165" s="293">
        <f t="shared" si="19"/>
        <v>635869</v>
      </c>
      <c r="O165" s="293">
        <f>[12]VD!H165</f>
        <v>16</v>
      </c>
      <c r="P165" s="293">
        <f t="shared" si="20"/>
        <v>782608</v>
      </c>
      <c r="Q165" s="293">
        <f>[12]QY!H165</f>
        <v>4</v>
      </c>
      <c r="R165" s="293">
        <f t="shared" si="21"/>
        <v>195652</v>
      </c>
      <c r="S165" s="293">
        <f>[12]UB!H165</f>
        <v>0</v>
      </c>
      <c r="T165" s="293">
        <f t="shared" si="22"/>
        <v>0</v>
      </c>
      <c r="U165" s="293">
        <f>[12]CP!H165</f>
        <v>0</v>
      </c>
      <c r="V165" s="293">
        <f t="shared" si="23"/>
        <v>0</v>
      </c>
      <c r="W165" s="293">
        <f>[12]HL!H165</f>
        <v>51</v>
      </c>
      <c r="X165" s="293">
        <f t="shared" si="24"/>
        <v>2494563</v>
      </c>
      <c r="Y165" s="293">
        <f>[12]DH!H165</f>
        <v>23</v>
      </c>
      <c r="Z165" s="293">
        <f t="shared" si="25"/>
        <v>1124999</v>
      </c>
      <c r="AA165" s="293">
        <f>[12]MC!H165</f>
        <v>13</v>
      </c>
      <c r="AB165" s="293">
        <f t="shared" si="26"/>
        <v>635869</v>
      </c>
    </row>
    <row r="166" spans="1:28" x14ac:dyDescent="0.2">
      <c r="A166" s="301">
        <v>6</v>
      </c>
      <c r="B166" s="302" t="s">
        <v>114</v>
      </c>
      <c r="C166" s="300"/>
      <c r="D166" s="300"/>
      <c r="E166" s="300"/>
      <c r="F166" s="300"/>
      <c r="G166" s="333"/>
      <c r="H166" s="293">
        <f>'[12]Don gia'!R165</f>
        <v>0</v>
      </c>
      <c r="I166" s="289">
        <f t="array" ref="I166">SUM(IF($K$7:$AB$7="Số lượng",K166:AB166,0))</f>
        <v>0</v>
      </c>
      <c r="J166" s="289">
        <f t="shared" si="18"/>
        <v>0</v>
      </c>
      <c r="K166" s="293"/>
      <c r="L166" s="293">
        <f t="shared" si="19"/>
        <v>0</v>
      </c>
      <c r="M166" s="293"/>
      <c r="N166" s="293">
        <f t="shared" si="19"/>
        <v>0</v>
      </c>
      <c r="O166" s="293"/>
      <c r="P166" s="293">
        <f t="shared" si="20"/>
        <v>0</v>
      </c>
      <c r="Q166" s="293"/>
      <c r="R166" s="293">
        <f t="shared" si="21"/>
        <v>0</v>
      </c>
      <c r="S166" s="293"/>
      <c r="T166" s="293">
        <f t="shared" si="22"/>
        <v>0</v>
      </c>
      <c r="U166" s="293"/>
      <c r="V166" s="293">
        <f t="shared" si="23"/>
        <v>0</v>
      </c>
      <c r="W166" s="293"/>
      <c r="X166" s="293">
        <f t="shared" si="24"/>
        <v>0</v>
      </c>
      <c r="Y166" s="293"/>
      <c r="Z166" s="293">
        <f t="shared" si="25"/>
        <v>0</v>
      </c>
      <c r="AA166" s="293"/>
      <c r="AB166" s="293">
        <f t="shared" si="26"/>
        <v>0</v>
      </c>
    </row>
    <row r="167" spans="1:28" x14ac:dyDescent="0.2">
      <c r="A167" s="298"/>
      <c r="B167" s="299" t="s">
        <v>115</v>
      </c>
      <c r="C167" s="297" t="s">
        <v>334</v>
      </c>
      <c r="D167" s="297"/>
      <c r="E167" s="297" t="s">
        <v>49</v>
      </c>
      <c r="F167" s="297" t="s">
        <v>1371</v>
      </c>
      <c r="G167" s="331"/>
      <c r="H167" s="293">
        <f>'[12]Don gia'!R166</f>
        <v>46813</v>
      </c>
      <c r="I167" s="289">
        <f t="array" ref="I167">SUM(IF($K$7:$AB$7="Số lượng",K167:AB167,0))</f>
        <v>137</v>
      </c>
      <c r="J167" s="289">
        <f t="shared" si="18"/>
        <v>6413381</v>
      </c>
      <c r="K167" s="293">
        <f>[12]DT!H167</f>
        <v>19</v>
      </c>
      <c r="L167" s="293">
        <f t="shared" si="19"/>
        <v>889447</v>
      </c>
      <c r="M167" s="293">
        <f>[12]HH!H167</f>
        <v>15</v>
      </c>
      <c r="N167" s="293">
        <f t="shared" si="19"/>
        <v>702195</v>
      </c>
      <c r="O167" s="293">
        <f>[12]VD!H167</f>
        <v>15</v>
      </c>
      <c r="P167" s="293">
        <f t="shared" si="20"/>
        <v>702195</v>
      </c>
      <c r="Q167" s="293">
        <f>[12]QY!H167</f>
        <v>3</v>
      </c>
      <c r="R167" s="293">
        <f t="shared" si="21"/>
        <v>140439</v>
      </c>
      <c r="S167" s="293">
        <f>[12]UB!H167</f>
        <v>0</v>
      </c>
      <c r="T167" s="293">
        <f t="shared" si="22"/>
        <v>0</v>
      </c>
      <c r="U167" s="293">
        <f>[12]CP!H167</f>
        <v>0</v>
      </c>
      <c r="V167" s="293">
        <f t="shared" si="23"/>
        <v>0</v>
      </c>
      <c r="W167" s="293">
        <f>[12]HL!H167</f>
        <v>49</v>
      </c>
      <c r="X167" s="293">
        <f t="shared" si="24"/>
        <v>2293837</v>
      </c>
      <c r="Y167" s="293">
        <f>[12]DH!H167</f>
        <v>23</v>
      </c>
      <c r="Z167" s="293">
        <f t="shared" si="25"/>
        <v>1076699</v>
      </c>
      <c r="AA167" s="293">
        <f>[12]MC!H167</f>
        <v>13</v>
      </c>
      <c r="AB167" s="293">
        <f t="shared" si="26"/>
        <v>608569</v>
      </c>
    </row>
    <row r="168" spans="1:28" hidden="1" x14ac:dyDescent="0.2">
      <c r="A168" s="301"/>
      <c r="B168" s="302" t="s">
        <v>1569</v>
      </c>
      <c r="C168" s="300"/>
      <c r="D168" s="300"/>
      <c r="E168" s="300"/>
      <c r="F168" s="300"/>
      <c r="G168" s="333"/>
      <c r="H168" s="293">
        <f>'[12]Don gia'!R167</f>
        <v>0</v>
      </c>
      <c r="I168" s="289">
        <f t="array" ref="I168">SUM(IF($K$7:$AB$7="Số lượng",K168:AB168,0))</f>
        <v>0</v>
      </c>
      <c r="J168" s="289">
        <f t="shared" si="18"/>
        <v>0</v>
      </c>
      <c r="K168" s="293">
        <f>[12]DT!H168</f>
        <v>0</v>
      </c>
      <c r="L168" s="293">
        <f t="shared" si="19"/>
        <v>0</v>
      </c>
      <c r="M168" s="293">
        <f>[12]HH!H168</f>
        <v>0</v>
      </c>
      <c r="N168" s="293">
        <f t="shared" si="19"/>
        <v>0</v>
      </c>
      <c r="O168" s="293">
        <f>[12]VD!H168</f>
        <v>0</v>
      </c>
      <c r="P168" s="293">
        <f t="shared" si="20"/>
        <v>0</v>
      </c>
      <c r="Q168" s="293">
        <f>[12]QY!H168</f>
        <v>0</v>
      </c>
      <c r="R168" s="293">
        <f t="shared" si="21"/>
        <v>0</v>
      </c>
      <c r="S168" s="293">
        <f>[12]UB!H168</f>
        <v>0</v>
      </c>
      <c r="T168" s="293">
        <f t="shared" si="22"/>
        <v>0</v>
      </c>
      <c r="U168" s="293">
        <f>[12]CP!H168</f>
        <v>0</v>
      </c>
      <c r="V168" s="293">
        <f t="shared" si="23"/>
        <v>0</v>
      </c>
      <c r="W168" s="293">
        <f>[12]HL!H168</f>
        <v>0</v>
      </c>
      <c r="X168" s="293">
        <f t="shared" si="24"/>
        <v>0</v>
      </c>
      <c r="Y168" s="293">
        <f>[12]DH!H168</f>
        <v>0</v>
      </c>
      <c r="Z168" s="293">
        <f t="shared" si="25"/>
        <v>0</v>
      </c>
      <c r="AA168" s="293">
        <f>[12]MC!H168</f>
        <v>0</v>
      </c>
      <c r="AB168" s="293">
        <f t="shared" si="26"/>
        <v>0</v>
      </c>
    </row>
    <row r="169" spans="1:28" hidden="1" x14ac:dyDescent="0.2">
      <c r="A169" s="301">
        <v>1</v>
      </c>
      <c r="B169" s="302" t="s">
        <v>1581</v>
      </c>
      <c r="C169" s="300"/>
      <c r="D169" s="300"/>
      <c r="E169" s="300"/>
      <c r="F169" s="300"/>
      <c r="G169" s="333"/>
      <c r="H169" s="293">
        <f>'[12]Don gia'!R168</f>
        <v>0</v>
      </c>
      <c r="I169" s="289">
        <f t="array" ref="I169">SUM(IF($K$7:$AB$7="Số lượng",K169:AB169,0))</f>
        <v>0</v>
      </c>
      <c r="J169" s="289">
        <f t="shared" si="18"/>
        <v>0</v>
      </c>
      <c r="K169" s="293">
        <f>[12]DT!H169</f>
        <v>0</v>
      </c>
      <c r="L169" s="293">
        <f t="shared" si="19"/>
        <v>0</v>
      </c>
      <c r="M169" s="293">
        <f>[12]HH!H169</f>
        <v>0</v>
      </c>
      <c r="N169" s="293">
        <f t="shared" si="19"/>
        <v>0</v>
      </c>
      <c r="O169" s="293">
        <f>[12]VD!H169</f>
        <v>0</v>
      </c>
      <c r="P169" s="293">
        <f t="shared" si="20"/>
        <v>0</v>
      </c>
      <c r="Q169" s="293">
        <f>[12]QY!H169</f>
        <v>0</v>
      </c>
      <c r="R169" s="293">
        <f t="shared" si="21"/>
        <v>0</v>
      </c>
      <c r="S169" s="293">
        <f>[12]UB!H169</f>
        <v>0</v>
      </c>
      <c r="T169" s="293">
        <f t="shared" si="22"/>
        <v>0</v>
      </c>
      <c r="U169" s="293">
        <f>[12]CP!H169</f>
        <v>0</v>
      </c>
      <c r="V169" s="293">
        <f t="shared" si="23"/>
        <v>0</v>
      </c>
      <c r="W169" s="293">
        <f>[12]HL!H169</f>
        <v>0</v>
      </c>
      <c r="X169" s="293">
        <f t="shared" si="24"/>
        <v>0</v>
      </c>
      <c r="Y169" s="293">
        <f>[12]DH!H169</f>
        <v>0</v>
      </c>
      <c r="Z169" s="293">
        <f t="shared" si="25"/>
        <v>0</v>
      </c>
      <c r="AA169" s="293">
        <f>[12]MC!H169</f>
        <v>0</v>
      </c>
      <c r="AB169" s="293">
        <f t="shared" si="26"/>
        <v>0</v>
      </c>
    </row>
    <row r="170" spans="1:28" hidden="1" x14ac:dyDescent="0.2">
      <c r="A170" s="298"/>
      <c r="B170" s="299" t="s">
        <v>1582</v>
      </c>
      <c r="C170" s="297" t="s">
        <v>334</v>
      </c>
      <c r="D170" s="297"/>
      <c r="E170" s="297" t="s">
        <v>49</v>
      </c>
      <c r="F170" s="297" t="s">
        <v>1371</v>
      </c>
      <c r="G170" s="331"/>
      <c r="H170" s="293">
        <f>'[12]Don gia'!R169</f>
        <v>0</v>
      </c>
      <c r="I170" s="289">
        <f t="array" ref="I170">SUM(IF($K$7:$AB$7="Số lượng",K170:AB170,0))</f>
        <v>25</v>
      </c>
      <c r="J170" s="289">
        <f t="shared" si="18"/>
        <v>0</v>
      </c>
      <c r="K170" s="293">
        <f>[12]DT!H170</f>
        <v>0</v>
      </c>
      <c r="L170" s="293">
        <f t="shared" si="19"/>
        <v>0</v>
      </c>
      <c r="M170" s="293">
        <f>[12]HH!H170</f>
        <v>0</v>
      </c>
      <c r="N170" s="293">
        <f t="shared" si="19"/>
        <v>0</v>
      </c>
      <c r="O170" s="293">
        <f>[12]VD!H170</f>
        <v>2</v>
      </c>
      <c r="P170" s="293">
        <f t="shared" si="20"/>
        <v>0</v>
      </c>
      <c r="Q170" s="293">
        <f>[12]QY!H170</f>
        <v>0</v>
      </c>
      <c r="R170" s="293">
        <f t="shared" si="21"/>
        <v>0</v>
      </c>
      <c r="S170" s="293">
        <f>[12]UB!H170</f>
        <v>0</v>
      </c>
      <c r="T170" s="293">
        <f t="shared" si="22"/>
        <v>0</v>
      </c>
      <c r="U170" s="293">
        <f>[12]CP!H170</f>
        <v>0</v>
      </c>
      <c r="V170" s="293">
        <f t="shared" si="23"/>
        <v>0</v>
      </c>
      <c r="W170" s="293">
        <f>[12]HL!H170</f>
        <v>0</v>
      </c>
      <c r="X170" s="293">
        <f t="shared" si="24"/>
        <v>0</v>
      </c>
      <c r="Y170" s="293">
        <f>[12]DH!H170</f>
        <v>20</v>
      </c>
      <c r="Z170" s="293">
        <f t="shared" si="25"/>
        <v>0</v>
      </c>
      <c r="AA170" s="293">
        <f>[12]MC!H170</f>
        <v>3</v>
      </c>
      <c r="AB170" s="293">
        <f t="shared" si="26"/>
        <v>0</v>
      </c>
    </row>
    <row r="171" spans="1:28" hidden="1" x14ac:dyDescent="0.2">
      <c r="A171" s="298"/>
      <c r="B171" s="299" t="s">
        <v>1583</v>
      </c>
      <c r="C171" s="297" t="s">
        <v>334</v>
      </c>
      <c r="D171" s="297"/>
      <c r="E171" s="297" t="s">
        <v>49</v>
      </c>
      <c r="F171" s="297" t="s">
        <v>1371</v>
      </c>
      <c r="G171" s="331"/>
      <c r="H171" s="293">
        <f>'[12]Don gia'!R170</f>
        <v>0</v>
      </c>
      <c r="I171" s="289">
        <f t="array" ref="I171">SUM(IF($K$7:$AB$7="Số lượng",K171:AB171,0))</f>
        <v>25</v>
      </c>
      <c r="J171" s="289">
        <f t="shared" si="18"/>
        <v>0</v>
      </c>
      <c r="K171" s="293">
        <f>[12]DT!H171</f>
        <v>0</v>
      </c>
      <c r="L171" s="293">
        <f t="shared" si="19"/>
        <v>0</v>
      </c>
      <c r="M171" s="293">
        <f>[12]HH!H171</f>
        <v>0</v>
      </c>
      <c r="N171" s="293">
        <f t="shared" si="19"/>
        <v>0</v>
      </c>
      <c r="O171" s="293">
        <f>[12]VD!H171</f>
        <v>2</v>
      </c>
      <c r="P171" s="293">
        <f t="shared" si="20"/>
        <v>0</v>
      </c>
      <c r="Q171" s="293">
        <f>[12]QY!H171</f>
        <v>0</v>
      </c>
      <c r="R171" s="293">
        <f t="shared" si="21"/>
        <v>0</v>
      </c>
      <c r="S171" s="293">
        <f>[12]UB!H171</f>
        <v>0</v>
      </c>
      <c r="T171" s="293">
        <f t="shared" si="22"/>
        <v>0</v>
      </c>
      <c r="U171" s="293">
        <f>[12]CP!H171</f>
        <v>0</v>
      </c>
      <c r="V171" s="293">
        <f t="shared" si="23"/>
        <v>0</v>
      </c>
      <c r="W171" s="293">
        <f>[12]HL!H171</f>
        <v>0</v>
      </c>
      <c r="X171" s="293">
        <f t="shared" si="24"/>
        <v>0</v>
      </c>
      <c r="Y171" s="293">
        <f>[12]DH!H171</f>
        <v>20</v>
      </c>
      <c r="Z171" s="293">
        <f t="shared" si="25"/>
        <v>0</v>
      </c>
      <c r="AA171" s="293">
        <f>[12]MC!H171</f>
        <v>3</v>
      </c>
      <c r="AB171" s="293">
        <f t="shared" si="26"/>
        <v>0</v>
      </c>
    </row>
    <row r="172" spans="1:28" hidden="1" x14ac:dyDescent="0.2">
      <c r="A172" s="301">
        <v>2</v>
      </c>
      <c r="B172" s="302" t="s">
        <v>1584</v>
      </c>
      <c r="C172" s="300"/>
      <c r="D172" s="300"/>
      <c r="E172" s="300"/>
      <c r="F172" s="300"/>
      <c r="G172" s="333"/>
      <c r="H172" s="293">
        <f>'[12]Don gia'!R171</f>
        <v>0</v>
      </c>
      <c r="I172" s="289">
        <f t="array" ref="I172">SUM(IF($K$7:$AB$7="Số lượng",K172:AB172,0))</f>
        <v>0</v>
      </c>
      <c r="J172" s="289">
        <f t="shared" si="18"/>
        <v>0</v>
      </c>
      <c r="K172" s="293">
        <f>[12]DT!H172</f>
        <v>0</v>
      </c>
      <c r="L172" s="293">
        <f t="shared" si="19"/>
        <v>0</v>
      </c>
      <c r="M172" s="293">
        <f>[12]HH!H172</f>
        <v>0</v>
      </c>
      <c r="N172" s="293">
        <f t="shared" si="19"/>
        <v>0</v>
      </c>
      <c r="O172" s="293">
        <f>[12]VD!H172</f>
        <v>0</v>
      </c>
      <c r="P172" s="293">
        <f t="shared" si="20"/>
        <v>0</v>
      </c>
      <c r="Q172" s="293">
        <f>[12]QY!H172</f>
        <v>0</v>
      </c>
      <c r="R172" s="293">
        <f t="shared" si="21"/>
        <v>0</v>
      </c>
      <c r="S172" s="293">
        <f>[12]UB!H172</f>
        <v>0</v>
      </c>
      <c r="T172" s="293">
        <f t="shared" si="22"/>
        <v>0</v>
      </c>
      <c r="U172" s="293">
        <f>[12]CP!H172</f>
        <v>0</v>
      </c>
      <c r="V172" s="293">
        <f t="shared" si="23"/>
        <v>0</v>
      </c>
      <c r="W172" s="293">
        <f>[12]HL!H172</f>
        <v>0</v>
      </c>
      <c r="X172" s="293">
        <f t="shared" si="24"/>
        <v>0</v>
      </c>
      <c r="Y172" s="293">
        <f>[12]DH!H172</f>
        <v>0</v>
      </c>
      <c r="Z172" s="293">
        <f t="shared" si="25"/>
        <v>0</v>
      </c>
      <c r="AA172" s="293">
        <f>[12]MC!H172</f>
        <v>0</v>
      </c>
      <c r="AB172" s="293">
        <f t="shared" si="26"/>
        <v>0</v>
      </c>
    </row>
    <row r="173" spans="1:28" hidden="1" x14ac:dyDescent="0.2">
      <c r="A173" s="298"/>
      <c r="B173" s="299" t="s">
        <v>1585</v>
      </c>
      <c r="C173" s="297" t="s">
        <v>334</v>
      </c>
      <c r="D173" s="297"/>
      <c r="E173" s="297" t="s">
        <v>49</v>
      </c>
      <c r="F173" s="297" t="s">
        <v>1371</v>
      </c>
      <c r="G173" s="331"/>
      <c r="H173" s="293">
        <f>'[12]Don gia'!R172</f>
        <v>0</v>
      </c>
      <c r="I173" s="289">
        <f t="array" ref="I173">SUM(IF($K$7:$AB$7="Số lượng",K173:AB173,0))</f>
        <v>25</v>
      </c>
      <c r="J173" s="289">
        <f t="shared" si="18"/>
        <v>0</v>
      </c>
      <c r="K173" s="293">
        <f>[12]DT!H173</f>
        <v>0</v>
      </c>
      <c r="L173" s="293">
        <f t="shared" si="19"/>
        <v>0</v>
      </c>
      <c r="M173" s="293">
        <f>[12]HH!H173</f>
        <v>0</v>
      </c>
      <c r="N173" s="293">
        <f t="shared" si="19"/>
        <v>0</v>
      </c>
      <c r="O173" s="293">
        <f>[12]VD!H173</f>
        <v>2</v>
      </c>
      <c r="P173" s="293">
        <f t="shared" si="20"/>
        <v>0</v>
      </c>
      <c r="Q173" s="293">
        <f>[12]QY!H173</f>
        <v>0</v>
      </c>
      <c r="R173" s="293">
        <f t="shared" si="21"/>
        <v>0</v>
      </c>
      <c r="S173" s="293">
        <f>[12]UB!H173</f>
        <v>0</v>
      </c>
      <c r="T173" s="293">
        <f t="shared" si="22"/>
        <v>0</v>
      </c>
      <c r="U173" s="293">
        <f>[12]CP!H173</f>
        <v>0</v>
      </c>
      <c r="V173" s="293">
        <f t="shared" si="23"/>
        <v>0</v>
      </c>
      <c r="W173" s="293">
        <f>[12]HL!H173</f>
        <v>0</v>
      </c>
      <c r="X173" s="293">
        <f t="shared" si="24"/>
        <v>0</v>
      </c>
      <c r="Y173" s="293">
        <f>[12]DH!H173</f>
        <v>20</v>
      </c>
      <c r="Z173" s="293">
        <f t="shared" si="25"/>
        <v>0</v>
      </c>
      <c r="AA173" s="293">
        <f>[12]MC!H173</f>
        <v>3</v>
      </c>
      <c r="AB173" s="293">
        <f t="shared" si="26"/>
        <v>0</v>
      </c>
    </row>
    <row r="174" spans="1:28" hidden="1" x14ac:dyDescent="0.2">
      <c r="A174" s="298"/>
      <c r="B174" s="299" t="s">
        <v>1586</v>
      </c>
      <c r="C174" s="297" t="s">
        <v>334</v>
      </c>
      <c r="D174" s="297"/>
      <c r="E174" s="297" t="s">
        <v>49</v>
      </c>
      <c r="F174" s="297" t="s">
        <v>1371</v>
      </c>
      <c r="G174" s="331"/>
      <c r="H174" s="293">
        <f>'[12]Don gia'!R173</f>
        <v>0</v>
      </c>
      <c r="I174" s="289">
        <f t="array" ref="I174">SUM(IF($K$7:$AB$7="Số lượng",K174:AB174,0))</f>
        <v>23</v>
      </c>
      <c r="J174" s="289">
        <f t="shared" si="18"/>
        <v>0</v>
      </c>
      <c r="K174" s="293">
        <f>[12]DT!H174</f>
        <v>0</v>
      </c>
      <c r="L174" s="293">
        <f t="shared" si="19"/>
        <v>0</v>
      </c>
      <c r="M174" s="293">
        <f>[12]HH!H174</f>
        <v>0</v>
      </c>
      <c r="N174" s="293">
        <f t="shared" si="19"/>
        <v>0</v>
      </c>
      <c r="O174" s="293">
        <f>[12]VD!H174</f>
        <v>2</v>
      </c>
      <c r="P174" s="293">
        <f t="shared" si="20"/>
        <v>0</v>
      </c>
      <c r="Q174" s="293">
        <f>[12]QY!H174</f>
        <v>0</v>
      </c>
      <c r="R174" s="293">
        <f t="shared" si="21"/>
        <v>0</v>
      </c>
      <c r="S174" s="293">
        <f>[12]UB!H174</f>
        <v>0</v>
      </c>
      <c r="T174" s="293">
        <f t="shared" si="22"/>
        <v>0</v>
      </c>
      <c r="U174" s="293">
        <f>[12]CP!H174</f>
        <v>0</v>
      </c>
      <c r="V174" s="293">
        <f t="shared" si="23"/>
        <v>0</v>
      </c>
      <c r="W174" s="293">
        <f>[12]HL!H174</f>
        <v>0</v>
      </c>
      <c r="X174" s="293">
        <f t="shared" si="24"/>
        <v>0</v>
      </c>
      <c r="Y174" s="293">
        <f>[12]DH!H174</f>
        <v>18</v>
      </c>
      <c r="Z174" s="293">
        <f t="shared" si="25"/>
        <v>0</v>
      </c>
      <c r="AA174" s="293">
        <f>[12]MC!H174</f>
        <v>3</v>
      </c>
      <c r="AB174" s="293">
        <f t="shared" si="26"/>
        <v>0</v>
      </c>
    </row>
    <row r="175" spans="1:28" hidden="1" x14ac:dyDescent="0.2">
      <c r="A175" s="301">
        <v>3</v>
      </c>
      <c r="B175" s="302" t="s">
        <v>1587</v>
      </c>
      <c r="C175" s="300"/>
      <c r="D175" s="300"/>
      <c r="E175" s="300"/>
      <c r="F175" s="300"/>
      <c r="G175" s="333"/>
      <c r="H175" s="293">
        <f>'[12]Don gia'!R174</f>
        <v>0</v>
      </c>
      <c r="I175" s="289">
        <f t="array" ref="I175">SUM(IF($K$7:$AB$7="Số lượng",K175:AB175,0))</f>
        <v>0</v>
      </c>
      <c r="J175" s="289">
        <f t="shared" si="18"/>
        <v>0</v>
      </c>
      <c r="K175" s="293">
        <f>[12]DT!H175</f>
        <v>0</v>
      </c>
      <c r="L175" s="293">
        <f t="shared" si="19"/>
        <v>0</v>
      </c>
      <c r="M175" s="293">
        <f>[12]HH!H175</f>
        <v>0</v>
      </c>
      <c r="N175" s="293">
        <f t="shared" si="19"/>
        <v>0</v>
      </c>
      <c r="O175" s="293">
        <f>[12]VD!H175</f>
        <v>0</v>
      </c>
      <c r="P175" s="293">
        <f t="shared" si="20"/>
        <v>0</v>
      </c>
      <c r="Q175" s="293">
        <f>[12]QY!H175</f>
        <v>0</v>
      </c>
      <c r="R175" s="293">
        <f t="shared" si="21"/>
        <v>0</v>
      </c>
      <c r="S175" s="293">
        <f>[12]UB!H175</f>
        <v>0</v>
      </c>
      <c r="T175" s="293">
        <f t="shared" si="22"/>
        <v>0</v>
      </c>
      <c r="U175" s="293">
        <f>[12]CP!H175</f>
        <v>0</v>
      </c>
      <c r="V175" s="293">
        <f t="shared" si="23"/>
        <v>0</v>
      </c>
      <c r="W175" s="293">
        <f>[12]HL!H175</f>
        <v>0</v>
      </c>
      <c r="X175" s="293">
        <f t="shared" si="24"/>
        <v>0</v>
      </c>
      <c r="Y175" s="293">
        <f>[12]DH!H175</f>
        <v>0</v>
      </c>
      <c r="Z175" s="293">
        <f t="shared" si="25"/>
        <v>0</v>
      </c>
      <c r="AA175" s="293">
        <f>[12]MC!H175</f>
        <v>0</v>
      </c>
      <c r="AB175" s="293">
        <f t="shared" si="26"/>
        <v>0</v>
      </c>
    </row>
    <row r="176" spans="1:28" hidden="1" x14ac:dyDescent="0.2">
      <c r="A176" s="298"/>
      <c r="B176" s="299" t="s">
        <v>1588</v>
      </c>
      <c r="C176" s="297" t="s">
        <v>334</v>
      </c>
      <c r="D176" s="297"/>
      <c r="E176" s="297" t="s">
        <v>49</v>
      </c>
      <c r="F176" s="297" t="s">
        <v>1371</v>
      </c>
      <c r="G176" s="331"/>
      <c r="H176" s="293">
        <f>'[12]Don gia'!R175</f>
        <v>0</v>
      </c>
      <c r="I176" s="289">
        <f t="array" ref="I176">SUM(IF($K$7:$AB$7="Số lượng",K176:AB176,0))</f>
        <v>24</v>
      </c>
      <c r="J176" s="289">
        <f t="shared" si="18"/>
        <v>0</v>
      </c>
      <c r="K176" s="293">
        <f>[12]DT!H176</f>
        <v>0</v>
      </c>
      <c r="L176" s="293">
        <f t="shared" si="19"/>
        <v>0</v>
      </c>
      <c r="M176" s="293">
        <f>[12]HH!H176</f>
        <v>0</v>
      </c>
      <c r="N176" s="293">
        <f t="shared" si="19"/>
        <v>0</v>
      </c>
      <c r="O176" s="293">
        <f>[12]VD!H176</f>
        <v>2</v>
      </c>
      <c r="P176" s="293">
        <f t="shared" si="20"/>
        <v>0</v>
      </c>
      <c r="Q176" s="293">
        <f>[12]QY!H176</f>
        <v>0</v>
      </c>
      <c r="R176" s="293">
        <f t="shared" si="21"/>
        <v>0</v>
      </c>
      <c r="S176" s="293">
        <f>[12]UB!H176</f>
        <v>0</v>
      </c>
      <c r="T176" s="293">
        <f t="shared" si="22"/>
        <v>0</v>
      </c>
      <c r="U176" s="293">
        <f>[12]CP!H176</f>
        <v>0</v>
      </c>
      <c r="V176" s="293">
        <f t="shared" si="23"/>
        <v>0</v>
      </c>
      <c r="W176" s="293">
        <f>[12]HL!H176</f>
        <v>0</v>
      </c>
      <c r="X176" s="293">
        <f t="shared" si="24"/>
        <v>0</v>
      </c>
      <c r="Y176" s="293">
        <f>[12]DH!H176</f>
        <v>19</v>
      </c>
      <c r="Z176" s="293">
        <f t="shared" si="25"/>
        <v>0</v>
      </c>
      <c r="AA176" s="293">
        <f>[12]MC!H176</f>
        <v>3</v>
      </c>
      <c r="AB176" s="293">
        <f t="shared" si="26"/>
        <v>0</v>
      </c>
    </row>
    <row r="177" spans="1:28" hidden="1" x14ac:dyDescent="0.2">
      <c r="A177" s="298"/>
      <c r="B177" s="299" t="s">
        <v>1589</v>
      </c>
      <c r="C177" s="297" t="s">
        <v>334</v>
      </c>
      <c r="D177" s="297"/>
      <c r="E177" s="297" t="s">
        <v>49</v>
      </c>
      <c r="F177" s="297" t="s">
        <v>1371</v>
      </c>
      <c r="G177" s="331"/>
      <c r="H177" s="293">
        <f>'[12]Don gia'!R176</f>
        <v>0</v>
      </c>
      <c r="I177" s="289">
        <f t="array" ref="I177">SUM(IF($K$7:$AB$7="Số lượng",K177:AB177,0))</f>
        <v>25</v>
      </c>
      <c r="J177" s="289">
        <f t="shared" si="18"/>
        <v>0</v>
      </c>
      <c r="K177" s="293">
        <f>[12]DT!H177</f>
        <v>0</v>
      </c>
      <c r="L177" s="293">
        <f t="shared" si="19"/>
        <v>0</v>
      </c>
      <c r="M177" s="293">
        <f>[12]HH!H177</f>
        <v>0</v>
      </c>
      <c r="N177" s="293">
        <f t="shared" si="19"/>
        <v>0</v>
      </c>
      <c r="O177" s="293">
        <f>[12]VD!H177</f>
        <v>2</v>
      </c>
      <c r="P177" s="293">
        <f t="shared" si="20"/>
        <v>0</v>
      </c>
      <c r="Q177" s="293">
        <f>[12]QY!H177</f>
        <v>0</v>
      </c>
      <c r="R177" s="293">
        <f t="shared" si="21"/>
        <v>0</v>
      </c>
      <c r="S177" s="293">
        <f>[12]UB!H177</f>
        <v>0</v>
      </c>
      <c r="T177" s="293">
        <f t="shared" si="22"/>
        <v>0</v>
      </c>
      <c r="U177" s="293">
        <f>[12]CP!H177</f>
        <v>0</v>
      </c>
      <c r="V177" s="293">
        <f t="shared" si="23"/>
        <v>0</v>
      </c>
      <c r="W177" s="293">
        <f>[12]HL!H177</f>
        <v>0</v>
      </c>
      <c r="X177" s="293">
        <f t="shared" si="24"/>
        <v>0</v>
      </c>
      <c r="Y177" s="293">
        <f>[12]DH!H177</f>
        <v>20</v>
      </c>
      <c r="Z177" s="293">
        <f t="shared" si="25"/>
        <v>0</v>
      </c>
      <c r="AA177" s="293">
        <f>[12]MC!H177</f>
        <v>3</v>
      </c>
      <c r="AB177" s="293">
        <f t="shared" si="26"/>
        <v>0</v>
      </c>
    </row>
    <row r="178" spans="1:28" hidden="1" x14ac:dyDescent="0.2">
      <c r="A178" s="301">
        <v>4</v>
      </c>
      <c r="B178" s="302" t="s">
        <v>1590</v>
      </c>
      <c r="C178" s="300"/>
      <c r="D178" s="300"/>
      <c r="E178" s="300"/>
      <c r="F178" s="300"/>
      <c r="G178" s="333"/>
      <c r="H178" s="293">
        <f>'[12]Don gia'!R177</f>
        <v>0</v>
      </c>
      <c r="I178" s="289">
        <f t="array" ref="I178">SUM(IF($K$7:$AB$7="Số lượng",K178:AB178,0))</f>
        <v>0</v>
      </c>
      <c r="J178" s="289">
        <f t="shared" si="18"/>
        <v>0</v>
      </c>
      <c r="K178" s="293"/>
      <c r="L178" s="293">
        <f t="shared" si="19"/>
        <v>0</v>
      </c>
      <c r="M178" s="293"/>
      <c r="N178" s="293">
        <f t="shared" si="19"/>
        <v>0</v>
      </c>
      <c r="O178" s="293"/>
      <c r="P178" s="293">
        <f t="shared" si="20"/>
        <v>0</v>
      </c>
      <c r="Q178" s="293"/>
      <c r="R178" s="293">
        <f t="shared" si="21"/>
        <v>0</v>
      </c>
      <c r="S178" s="293"/>
      <c r="T178" s="293">
        <f t="shared" si="22"/>
        <v>0</v>
      </c>
      <c r="U178" s="293"/>
      <c r="V178" s="293">
        <f t="shared" si="23"/>
        <v>0</v>
      </c>
      <c r="W178" s="293"/>
      <c r="X178" s="293">
        <f t="shared" si="24"/>
        <v>0</v>
      </c>
      <c r="Y178" s="293"/>
      <c r="Z178" s="293">
        <f t="shared" si="25"/>
        <v>0</v>
      </c>
      <c r="AA178" s="293"/>
      <c r="AB178" s="293">
        <f t="shared" si="26"/>
        <v>0</v>
      </c>
    </row>
    <row r="179" spans="1:28" hidden="1" x14ac:dyDescent="0.2">
      <c r="A179" s="298"/>
      <c r="B179" s="299" t="s">
        <v>1591</v>
      </c>
      <c r="C179" s="297" t="s">
        <v>334</v>
      </c>
      <c r="D179" s="297"/>
      <c r="E179" s="297" t="s">
        <v>49</v>
      </c>
      <c r="F179" s="297" t="s">
        <v>1371</v>
      </c>
      <c r="G179" s="331"/>
      <c r="H179" s="293">
        <f>'[12]Don gia'!R178</f>
        <v>0</v>
      </c>
      <c r="I179" s="289">
        <f t="array" ref="I179">SUM(IF($K$7:$AB$7="Số lượng",K179:AB179,0))</f>
        <v>24</v>
      </c>
      <c r="J179" s="289">
        <f t="shared" si="18"/>
        <v>0</v>
      </c>
      <c r="K179" s="293">
        <f>[12]DT!H179</f>
        <v>0</v>
      </c>
      <c r="L179" s="293">
        <f t="shared" si="19"/>
        <v>0</v>
      </c>
      <c r="M179" s="293">
        <f>[12]HH!H179</f>
        <v>0</v>
      </c>
      <c r="N179" s="293">
        <f t="shared" si="19"/>
        <v>0</v>
      </c>
      <c r="O179" s="293">
        <f>[12]VD!H179</f>
        <v>2</v>
      </c>
      <c r="P179" s="293">
        <f t="shared" si="20"/>
        <v>0</v>
      </c>
      <c r="Q179" s="293">
        <f>[12]QY!H179</f>
        <v>0</v>
      </c>
      <c r="R179" s="293">
        <f t="shared" si="21"/>
        <v>0</v>
      </c>
      <c r="S179" s="293">
        <f>[12]UB!H179</f>
        <v>0</v>
      </c>
      <c r="T179" s="293">
        <f t="shared" si="22"/>
        <v>0</v>
      </c>
      <c r="U179" s="293">
        <f>[12]CP!H179</f>
        <v>0</v>
      </c>
      <c r="V179" s="293">
        <f t="shared" si="23"/>
        <v>0</v>
      </c>
      <c r="W179" s="293">
        <f>[12]HL!H179</f>
        <v>0</v>
      </c>
      <c r="X179" s="293">
        <f t="shared" si="24"/>
        <v>0</v>
      </c>
      <c r="Y179" s="293">
        <f>[12]DH!H179</f>
        <v>19</v>
      </c>
      <c r="Z179" s="293">
        <f t="shared" si="25"/>
        <v>0</v>
      </c>
      <c r="AA179" s="293">
        <f>[12]MC!H179</f>
        <v>3</v>
      </c>
      <c r="AB179" s="293">
        <f t="shared" si="26"/>
        <v>0</v>
      </c>
    </row>
    <row r="180" spans="1:28" hidden="1" x14ac:dyDescent="0.2">
      <c r="A180" s="298"/>
      <c r="B180" s="299" t="s">
        <v>1592</v>
      </c>
      <c r="C180" s="297" t="s">
        <v>334</v>
      </c>
      <c r="D180" s="297"/>
      <c r="E180" s="297" t="s">
        <v>49</v>
      </c>
      <c r="F180" s="297" t="s">
        <v>1371</v>
      </c>
      <c r="G180" s="331"/>
      <c r="H180" s="293">
        <f>'[12]Don gia'!R179</f>
        <v>0</v>
      </c>
      <c r="I180" s="289">
        <f t="array" ref="I180">SUM(IF($K$7:$AB$7="Số lượng",K180:AB180,0))</f>
        <v>24</v>
      </c>
      <c r="J180" s="289">
        <f t="shared" si="18"/>
        <v>0</v>
      </c>
      <c r="K180" s="293">
        <f>[12]DT!H180</f>
        <v>0</v>
      </c>
      <c r="L180" s="293">
        <f t="shared" si="19"/>
        <v>0</v>
      </c>
      <c r="M180" s="293">
        <f>[12]HH!H180</f>
        <v>0</v>
      </c>
      <c r="N180" s="293">
        <f t="shared" si="19"/>
        <v>0</v>
      </c>
      <c r="O180" s="293">
        <f>[12]VD!H180</f>
        <v>2</v>
      </c>
      <c r="P180" s="293">
        <f t="shared" si="20"/>
        <v>0</v>
      </c>
      <c r="Q180" s="293">
        <f>[12]QY!H180</f>
        <v>0</v>
      </c>
      <c r="R180" s="293">
        <f t="shared" si="21"/>
        <v>0</v>
      </c>
      <c r="S180" s="293">
        <f>[12]UB!H180</f>
        <v>0</v>
      </c>
      <c r="T180" s="293">
        <f t="shared" si="22"/>
        <v>0</v>
      </c>
      <c r="U180" s="293">
        <f>[12]CP!H180</f>
        <v>0</v>
      </c>
      <c r="V180" s="293">
        <f t="shared" si="23"/>
        <v>0</v>
      </c>
      <c r="W180" s="293">
        <f>[12]HL!H180</f>
        <v>0</v>
      </c>
      <c r="X180" s="293">
        <f t="shared" si="24"/>
        <v>0</v>
      </c>
      <c r="Y180" s="293">
        <f>[12]DH!H180</f>
        <v>19</v>
      </c>
      <c r="Z180" s="293">
        <f t="shared" si="25"/>
        <v>0</v>
      </c>
      <c r="AA180" s="293">
        <f>[12]MC!H180</f>
        <v>3</v>
      </c>
      <c r="AB180" s="293">
        <f t="shared" si="26"/>
        <v>0</v>
      </c>
    </row>
    <row r="181" spans="1:28" hidden="1" x14ac:dyDescent="0.2">
      <c r="A181" s="301">
        <v>5</v>
      </c>
      <c r="B181" s="302" t="s">
        <v>1593</v>
      </c>
      <c r="C181" s="300"/>
      <c r="D181" s="300"/>
      <c r="E181" s="300"/>
      <c r="F181" s="300"/>
      <c r="G181" s="333"/>
      <c r="H181" s="293">
        <f>'[12]Don gia'!R180</f>
        <v>0</v>
      </c>
      <c r="I181" s="289">
        <f t="array" ref="I181">SUM(IF($K$7:$AB$7="Số lượng",K181:AB181,0))</f>
        <v>0</v>
      </c>
      <c r="J181" s="289">
        <f t="shared" si="18"/>
        <v>0</v>
      </c>
      <c r="K181" s="293"/>
      <c r="L181" s="293">
        <f t="shared" si="19"/>
        <v>0</v>
      </c>
      <c r="M181" s="293"/>
      <c r="N181" s="293">
        <f t="shared" si="19"/>
        <v>0</v>
      </c>
      <c r="O181" s="293"/>
      <c r="P181" s="293">
        <f t="shared" si="20"/>
        <v>0</v>
      </c>
      <c r="Q181" s="293"/>
      <c r="R181" s="293">
        <f t="shared" si="21"/>
        <v>0</v>
      </c>
      <c r="S181" s="293"/>
      <c r="T181" s="293">
        <f t="shared" si="22"/>
        <v>0</v>
      </c>
      <c r="U181" s="293"/>
      <c r="V181" s="293">
        <f t="shared" si="23"/>
        <v>0</v>
      </c>
      <c r="W181" s="293"/>
      <c r="X181" s="293">
        <f t="shared" si="24"/>
        <v>0</v>
      </c>
      <c r="Y181" s="293"/>
      <c r="Z181" s="293">
        <f t="shared" si="25"/>
        <v>0</v>
      </c>
      <c r="AA181" s="293"/>
      <c r="AB181" s="293">
        <f t="shared" si="26"/>
        <v>0</v>
      </c>
    </row>
    <row r="182" spans="1:28" hidden="1" x14ac:dyDescent="0.2">
      <c r="A182" s="298"/>
      <c r="B182" s="299" t="s">
        <v>1594</v>
      </c>
      <c r="C182" s="297" t="s">
        <v>334</v>
      </c>
      <c r="D182" s="297"/>
      <c r="E182" s="297" t="s">
        <v>49</v>
      </c>
      <c r="F182" s="297" t="s">
        <v>1371</v>
      </c>
      <c r="G182" s="331"/>
      <c r="H182" s="293">
        <f>'[12]Don gia'!R181</f>
        <v>0</v>
      </c>
      <c r="I182" s="289">
        <f t="array" ref="I182">SUM(IF($K$7:$AB$7="Số lượng",K182:AB182,0))</f>
        <v>31</v>
      </c>
      <c r="J182" s="289">
        <f t="shared" si="18"/>
        <v>0</v>
      </c>
      <c r="K182" s="293">
        <f>[12]DT!H182</f>
        <v>0</v>
      </c>
      <c r="L182" s="293">
        <f t="shared" si="19"/>
        <v>0</v>
      </c>
      <c r="M182" s="293">
        <f>[12]HH!H182</f>
        <v>0</v>
      </c>
      <c r="N182" s="293">
        <f t="shared" si="19"/>
        <v>0</v>
      </c>
      <c r="O182" s="293">
        <f>[12]VD!H182</f>
        <v>2</v>
      </c>
      <c r="P182" s="293">
        <f t="shared" si="20"/>
        <v>0</v>
      </c>
      <c r="Q182" s="293">
        <f>[12]QY!H182</f>
        <v>0</v>
      </c>
      <c r="R182" s="293">
        <f t="shared" si="21"/>
        <v>0</v>
      </c>
      <c r="S182" s="293">
        <f>[12]UB!H182</f>
        <v>0</v>
      </c>
      <c r="T182" s="293">
        <f t="shared" si="22"/>
        <v>0</v>
      </c>
      <c r="U182" s="293">
        <f>[12]CP!H182</f>
        <v>0</v>
      </c>
      <c r="V182" s="293">
        <f t="shared" si="23"/>
        <v>0</v>
      </c>
      <c r="W182" s="293">
        <f>[12]HL!H182</f>
        <v>0</v>
      </c>
      <c r="X182" s="293">
        <f t="shared" si="24"/>
        <v>0</v>
      </c>
      <c r="Y182" s="293">
        <f>[12]DH!H182</f>
        <v>19</v>
      </c>
      <c r="Z182" s="293">
        <f t="shared" si="25"/>
        <v>0</v>
      </c>
      <c r="AA182" s="293">
        <f>[12]MC!H182</f>
        <v>10</v>
      </c>
      <c r="AB182" s="293">
        <f t="shared" si="26"/>
        <v>0</v>
      </c>
    </row>
    <row r="183" spans="1:28" hidden="1" x14ac:dyDescent="0.2">
      <c r="A183" s="298"/>
      <c r="B183" s="299" t="s">
        <v>1595</v>
      </c>
      <c r="C183" s="297" t="s">
        <v>334</v>
      </c>
      <c r="D183" s="297"/>
      <c r="E183" s="297" t="s">
        <v>49</v>
      </c>
      <c r="F183" s="297" t="s">
        <v>1371</v>
      </c>
      <c r="G183" s="331"/>
      <c r="H183" s="293">
        <f>'[12]Don gia'!R182</f>
        <v>0</v>
      </c>
      <c r="I183" s="289">
        <f t="array" ref="I183">SUM(IF($K$7:$AB$7="Số lượng",K183:AB183,0))</f>
        <v>31</v>
      </c>
      <c r="J183" s="289">
        <f t="shared" si="18"/>
        <v>0</v>
      </c>
      <c r="K183" s="293">
        <f>[12]DT!H183</f>
        <v>0</v>
      </c>
      <c r="L183" s="293">
        <f t="shared" si="19"/>
        <v>0</v>
      </c>
      <c r="M183" s="293">
        <f>[12]HH!H183</f>
        <v>0</v>
      </c>
      <c r="N183" s="293">
        <f t="shared" si="19"/>
        <v>0</v>
      </c>
      <c r="O183" s="293">
        <f>[12]VD!H183</f>
        <v>2</v>
      </c>
      <c r="P183" s="293">
        <f t="shared" si="20"/>
        <v>0</v>
      </c>
      <c r="Q183" s="293">
        <f>[12]QY!H183</f>
        <v>0</v>
      </c>
      <c r="R183" s="293">
        <f t="shared" si="21"/>
        <v>0</v>
      </c>
      <c r="S183" s="293">
        <f>[12]UB!H183</f>
        <v>0</v>
      </c>
      <c r="T183" s="293">
        <f t="shared" si="22"/>
        <v>0</v>
      </c>
      <c r="U183" s="293">
        <f>[12]CP!H183</f>
        <v>0</v>
      </c>
      <c r="V183" s="293">
        <f t="shared" si="23"/>
        <v>0</v>
      </c>
      <c r="W183" s="293">
        <f>[12]HL!H183</f>
        <v>0</v>
      </c>
      <c r="X183" s="293">
        <f t="shared" si="24"/>
        <v>0</v>
      </c>
      <c r="Y183" s="293">
        <f>[12]DH!H183</f>
        <v>19</v>
      </c>
      <c r="Z183" s="293">
        <f t="shared" si="25"/>
        <v>0</v>
      </c>
      <c r="AA183" s="293">
        <f>[12]MC!H183</f>
        <v>10</v>
      </c>
      <c r="AB183" s="293">
        <f t="shared" si="26"/>
        <v>0</v>
      </c>
    </row>
    <row r="184" spans="1:28" hidden="1" x14ac:dyDescent="0.2">
      <c r="A184" s="301">
        <v>6</v>
      </c>
      <c r="B184" s="302" t="s">
        <v>1596</v>
      </c>
      <c r="C184" s="300"/>
      <c r="D184" s="300"/>
      <c r="E184" s="300"/>
      <c r="F184" s="300"/>
      <c r="G184" s="333"/>
      <c r="H184" s="293">
        <f>'[12]Don gia'!R183</f>
        <v>0</v>
      </c>
      <c r="I184" s="289">
        <f t="array" ref="I184">SUM(IF($K$7:$AB$7="Số lượng",K184:AB184,0))</f>
        <v>2</v>
      </c>
      <c r="J184" s="289">
        <f t="shared" si="18"/>
        <v>0</v>
      </c>
      <c r="K184" s="293">
        <f>[12]DT!H184</f>
        <v>0</v>
      </c>
      <c r="L184" s="293">
        <f t="shared" si="19"/>
        <v>0</v>
      </c>
      <c r="M184" s="293">
        <f>[12]HH!H184</f>
        <v>0</v>
      </c>
      <c r="N184" s="293">
        <f t="shared" si="19"/>
        <v>0</v>
      </c>
      <c r="O184" s="293">
        <f>[12]VD!H184</f>
        <v>0</v>
      </c>
      <c r="P184" s="293">
        <f t="shared" si="20"/>
        <v>0</v>
      </c>
      <c r="Q184" s="293">
        <f>[12]QY!H184</f>
        <v>0</v>
      </c>
      <c r="R184" s="293">
        <f t="shared" si="21"/>
        <v>0</v>
      </c>
      <c r="S184" s="293">
        <f>[12]UB!H184</f>
        <v>0</v>
      </c>
      <c r="T184" s="293">
        <f t="shared" si="22"/>
        <v>0</v>
      </c>
      <c r="U184" s="293">
        <f>[12]CP!H184</f>
        <v>0</v>
      </c>
      <c r="V184" s="293">
        <f t="shared" si="23"/>
        <v>0</v>
      </c>
      <c r="W184" s="293">
        <f>[12]HL!H184</f>
        <v>0</v>
      </c>
      <c r="X184" s="293">
        <f t="shared" si="24"/>
        <v>0</v>
      </c>
      <c r="Y184" s="293">
        <f>[12]DH!H184</f>
        <v>0</v>
      </c>
      <c r="Z184" s="293">
        <f t="shared" si="25"/>
        <v>0</v>
      </c>
      <c r="AA184" s="293">
        <f>[12]MC!H184</f>
        <v>2</v>
      </c>
      <c r="AB184" s="293">
        <f t="shared" si="26"/>
        <v>0</v>
      </c>
    </row>
    <row r="185" spans="1:28" hidden="1" x14ac:dyDescent="0.2">
      <c r="A185" s="298"/>
      <c r="B185" s="299" t="s">
        <v>1597</v>
      </c>
      <c r="C185" s="297" t="s">
        <v>334</v>
      </c>
      <c r="D185" s="297"/>
      <c r="E185" s="297" t="s">
        <v>49</v>
      </c>
      <c r="F185" s="297" t="s">
        <v>1371</v>
      </c>
      <c r="G185" s="331"/>
      <c r="H185" s="293">
        <f>'[12]Don gia'!R184</f>
        <v>0</v>
      </c>
      <c r="I185" s="289">
        <f t="array" ref="I185">SUM(IF($K$7:$AB$7="Số lượng",K185:AB185,0))</f>
        <v>38</v>
      </c>
      <c r="J185" s="289">
        <f t="shared" si="18"/>
        <v>0</v>
      </c>
      <c r="K185" s="293">
        <f>[12]DT!H185</f>
        <v>0</v>
      </c>
      <c r="L185" s="293">
        <f t="shared" si="19"/>
        <v>0</v>
      </c>
      <c r="M185" s="293">
        <f>[12]HH!H185</f>
        <v>0</v>
      </c>
      <c r="N185" s="293">
        <f t="shared" si="19"/>
        <v>0</v>
      </c>
      <c r="O185" s="293">
        <f>[12]VD!H185</f>
        <v>2</v>
      </c>
      <c r="P185" s="293">
        <f t="shared" si="20"/>
        <v>0</v>
      </c>
      <c r="Q185" s="293">
        <f>[12]QY!H185</f>
        <v>0</v>
      </c>
      <c r="R185" s="293">
        <f t="shared" si="21"/>
        <v>0</v>
      </c>
      <c r="S185" s="293">
        <f>[12]UB!H185</f>
        <v>0</v>
      </c>
      <c r="T185" s="293">
        <f t="shared" si="22"/>
        <v>0</v>
      </c>
      <c r="U185" s="293">
        <f>[12]CP!H185</f>
        <v>0</v>
      </c>
      <c r="V185" s="293">
        <f t="shared" si="23"/>
        <v>0</v>
      </c>
      <c r="W185" s="293">
        <f>[12]HL!H185</f>
        <v>0</v>
      </c>
      <c r="X185" s="293">
        <f t="shared" si="24"/>
        <v>0</v>
      </c>
      <c r="Y185" s="293">
        <f>[12]DH!H185</f>
        <v>19</v>
      </c>
      <c r="Z185" s="293">
        <f t="shared" si="25"/>
        <v>0</v>
      </c>
      <c r="AA185" s="293">
        <f>[12]MC!H185</f>
        <v>17</v>
      </c>
      <c r="AB185" s="293">
        <f t="shared" si="26"/>
        <v>0</v>
      </c>
    </row>
    <row r="186" spans="1:28" hidden="1" x14ac:dyDescent="0.2">
      <c r="A186" s="301" t="s">
        <v>61</v>
      </c>
      <c r="B186" s="302" t="s">
        <v>1598</v>
      </c>
      <c r="C186" s="300"/>
      <c r="D186" s="300"/>
      <c r="E186" s="300"/>
      <c r="F186" s="300"/>
      <c r="G186" s="333"/>
      <c r="H186" s="293">
        <f>'[12]Don gia'!R185</f>
        <v>0</v>
      </c>
      <c r="I186" s="289">
        <f t="array" ref="I186">SUM(IF($K$7:$AB$7="Số lượng",K186:AB186,0))</f>
        <v>0</v>
      </c>
      <c r="J186" s="289">
        <f t="shared" si="18"/>
        <v>0</v>
      </c>
      <c r="K186" s="293"/>
      <c r="L186" s="293">
        <f t="shared" si="19"/>
        <v>0</v>
      </c>
      <c r="M186" s="293"/>
      <c r="N186" s="293">
        <f t="shared" si="19"/>
        <v>0</v>
      </c>
      <c r="O186" s="293"/>
      <c r="P186" s="293">
        <f t="shared" si="20"/>
        <v>0</v>
      </c>
      <c r="Q186" s="293"/>
      <c r="R186" s="293">
        <f t="shared" si="21"/>
        <v>0</v>
      </c>
      <c r="S186" s="293"/>
      <c r="T186" s="293">
        <f t="shared" si="22"/>
        <v>0</v>
      </c>
      <c r="U186" s="293"/>
      <c r="V186" s="293">
        <f t="shared" si="23"/>
        <v>0</v>
      </c>
      <c r="W186" s="293"/>
      <c r="X186" s="293">
        <f t="shared" si="24"/>
        <v>0</v>
      </c>
      <c r="Y186" s="293"/>
      <c r="Z186" s="293">
        <f t="shared" si="25"/>
        <v>0</v>
      </c>
      <c r="AA186" s="293"/>
      <c r="AB186" s="293">
        <f t="shared" si="26"/>
        <v>0</v>
      </c>
    </row>
    <row r="187" spans="1:28" hidden="1" x14ac:dyDescent="0.2">
      <c r="A187" s="298"/>
      <c r="B187" s="299" t="s">
        <v>1599</v>
      </c>
      <c r="C187" s="297" t="s">
        <v>334</v>
      </c>
      <c r="D187" s="297"/>
      <c r="E187" s="297" t="s">
        <v>12</v>
      </c>
      <c r="F187" s="297" t="s">
        <v>1371</v>
      </c>
      <c r="G187" s="331" t="s">
        <v>1564</v>
      </c>
      <c r="H187" s="293">
        <f>'[12]Don gia'!R186</f>
        <v>0</v>
      </c>
      <c r="I187" s="289">
        <f t="array" ref="I187">SUM(IF($K$7:$AB$7="Số lượng",K187:AB187,0))</f>
        <v>140</v>
      </c>
      <c r="J187" s="289">
        <f t="shared" si="18"/>
        <v>0</v>
      </c>
      <c r="K187" s="293">
        <f>[12]DT!H187</f>
        <v>20</v>
      </c>
      <c r="L187" s="293">
        <f t="shared" si="19"/>
        <v>0</v>
      </c>
      <c r="M187" s="293">
        <f>[12]HH!H187</f>
        <v>15</v>
      </c>
      <c r="N187" s="293">
        <f t="shared" si="19"/>
        <v>0</v>
      </c>
      <c r="O187" s="293">
        <f>[12]VD!H187</f>
        <v>13</v>
      </c>
      <c r="P187" s="293">
        <f t="shared" si="20"/>
        <v>0</v>
      </c>
      <c r="Q187" s="293">
        <f>[12]QY!H187</f>
        <v>15</v>
      </c>
      <c r="R187" s="293">
        <f t="shared" si="21"/>
        <v>0</v>
      </c>
      <c r="S187" s="293">
        <f>[12]UB!H187</f>
        <v>22</v>
      </c>
      <c r="T187" s="293">
        <f t="shared" si="22"/>
        <v>0</v>
      </c>
      <c r="U187" s="293">
        <f>[12]CP!H187</f>
        <v>0</v>
      </c>
      <c r="V187" s="293">
        <f t="shared" si="23"/>
        <v>0</v>
      </c>
      <c r="W187" s="293">
        <f>[12]HL!H187</f>
        <v>16</v>
      </c>
      <c r="X187" s="293">
        <f t="shared" si="24"/>
        <v>0</v>
      </c>
      <c r="Y187" s="293">
        <f>[12]DH!H187</f>
        <v>23</v>
      </c>
      <c r="Z187" s="293">
        <f t="shared" si="25"/>
        <v>0</v>
      </c>
      <c r="AA187" s="293">
        <f>[12]MC!H187</f>
        <v>16</v>
      </c>
      <c r="AB187" s="293">
        <f t="shared" si="26"/>
        <v>0</v>
      </c>
    </row>
    <row r="188" spans="1:28" x14ac:dyDescent="0.2">
      <c r="A188" s="298"/>
      <c r="B188" s="300" t="s">
        <v>116</v>
      </c>
      <c r="C188" s="297"/>
      <c r="D188" s="297"/>
      <c r="E188" s="297"/>
      <c r="F188" s="297"/>
      <c r="G188" s="331"/>
      <c r="H188" s="293">
        <f>'[12]Don gia'!R187</f>
        <v>0</v>
      </c>
      <c r="I188" s="289">
        <f t="array" ref="I188">SUM(IF($K$7:$AB$7="Số lượng",K188:AB188,0))</f>
        <v>0</v>
      </c>
      <c r="J188" s="289">
        <f t="shared" si="18"/>
        <v>0</v>
      </c>
      <c r="K188" s="293"/>
      <c r="L188" s="293">
        <f t="shared" si="19"/>
        <v>0</v>
      </c>
      <c r="M188" s="293"/>
      <c r="N188" s="293">
        <f t="shared" si="19"/>
        <v>0</v>
      </c>
      <c r="O188" s="293"/>
      <c r="P188" s="293">
        <f t="shared" si="20"/>
        <v>0</v>
      </c>
      <c r="Q188" s="293"/>
      <c r="R188" s="293">
        <f t="shared" si="21"/>
        <v>0</v>
      </c>
      <c r="S188" s="293"/>
      <c r="T188" s="293">
        <f t="shared" si="22"/>
        <v>0</v>
      </c>
      <c r="U188" s="293"/>
      <c r="V188" s="293">
        <f t="shared" si="23"/>
        <v>0</v>
      </c>
      <c r="W188" s="293"/>
      <c r="X188" s="293">
        <f t="shared" si="24"/>
        <v>0</v>
      </c>
      <c r="Y188" s="293"/>
      <c r="Z188" s="293">
        <f t="shared" si="25"/>
        <v>0</v>
      </c>
      <c r="AA188" s="293"/>
      <c r="AB188" s="293">
        <f t="shared" si="26"/>
        <v>0</v>
      </c>
    </row>
    <row r="189" spans="1:28" ht="25.5" x14ac:dyDescent="0.2">
      <c r="A189" s="301" t="s">
        <v>21</v>
      </c>
      <c r="B189" s="302" t="s">
        <v>1600</v>
      </c>
      <c r="C189" s="300"/>
      <c r="D189" s="300"/>
      <c r="E189" s="300"/>
      <c r="F189" s="300"/>
      <c r="G189" s="333"/>
      <c r="H189" s="293">
        <f>'[12]Don gia'!R188</f>
        <v>0</v>
      </c>
      <c r="I189" s="289">
        <f t="array" ref="I189">SUM(IF($K$7:$AB$7="Số lượng",K189:AB189,0))</f>
        <v>0</v>
      </c>
      <c r="J189" s="289">
        <f t="shared" si="18"/>
        <v>0</v>
      </c>
      <c r="K189" s="293"/>
      <c r="L189" s="293">
        <f t="shared" si="19"/>
        <v>0</v>
      </c>
      <c r="M189" s="293"/>
      <c r="N189" s="293">
        <f t="shared" si="19"/>
        <v>0</v>
      </c>
      <c r="O189" s="293"/>
      <c r="P189" s="293">
        <f t="shared" si="20"/>
        <v>0</v>
      </c>
      <c r="Q189" s="293"/>
      <c r="R189" s="293">
        <f t="shared" si="21"/>
        <v>0</v>
      </c>
      <c r="S189" s="293"/>
      <c r="T189" s="293">
        <f t="shared" si="22"/>
        <v>0</v>
      </c>
      <c r="U189" s="293"/>
      <c r="V189" s="293">
        <f t="shared" si="23"/>
        <v>0</v>
      </c>
      <c r="W189" s="293"/>
      <c r="X189" s="293">
        <f t="shared" si="24"/>
        <v>0</v>
      </c>
      <c r="Y189" s="293"/>
      <c r="Z189" s="293">
        <f t="shared" si="25"/>
        <v>0</v>
      </c>
      <c r="AA189" s="293"/>
      <c r="AB189" s="293">
        <f t="shared" si="26"/>
        <v>0</v>
      </c>
    </row>
    <row r="190" spans="1:28" x14ac:dyDescent="0.2">
      <c r="A190" s="298"/>
      <c r="B190" s="299" t="s">
        <v>117</v>
      </c>
      <c r="C190" s="297" t="s">
        <v>334</v>
      </c>
      <c r="D190" s="297" t="s">
        <v>334</v>
      </c>
      <c r="E190" s="297" t="s">
        <v>19</v>
      </c>
      <c r="F190" s="297">
        <v>7</v>
      </c>
      <c r="G190" s="331"/>
      <c r="H190" s="293">
        <f>'[12]Don gia'!R189</f>
        <v>1878383</v>
      </c>
      <c r="I190" s="289">
        <f t="array" ref="I190">SUM(IF($K$7:$AB$7="Số lượng",K190:AB190,0))</f>
        <v>686</v>
      </c>
      <c r="J190" s="289">
        <f t="shared" si="18"/>
        <v>1288570738</v>
      </c>
      <c r="K190" s="293">
        <f>[12]DT!H190</f>
        <v>90</v>
      </c>
      <c r="L190" s="293">
        <f t="shared" si="19"/>
        <v>169054470</v>
      </c>
      <c r="M190" s="293">
        <f>[12]HH!H190</f>
        <v>98</v>
      </c>
      <c r="N190" s="293">
        <f t="shared" si="19"/>
        <v>184081534</v>
      </c>
      <c r="O190" s="293">
        <f>[12]VD!H190</f>
        <v>57</v>
      </c>
      <c r="P190" s="293">
        <f t="shared" si="20"/>
        <v>107067831</v>
      </c>
      <c r="Q190" s="293">
        <f>[12]QY!H190</f>
        <v>72</v>
      </c>
      <c r="R190" s="293">
        <f t="shared" si="21"/>
        <v>135243576</v>
      </c>
      <c r="S190" s="293">
        <f>[12]UB!H190</f>
        <v>72</v>
      </c>
      <c r="T190" s="293">
        <f t="shared" si="22"/>
        <v>135243576</v>
      </c>
      <c r="U190" s="293">
        <f>[12]CP!H190</f>
        <v>36</v>
      </c>
      <c r="V190" s="293">
        <f t="shared" si="23"/>
        <v>67621788</v>
      </c>
      <c r="W190" s="293">
        <f>[12]HL!H190</f>
        <v>141</v>
      </c>
      <c r="X190" s="293">
        <f t="shared" si="24"/>
        <v>264852003</v>
      </c>
      <c r="Y190" s="293">
        <f>[12]DH!H190</f>
        <v>77</v>
      </c>
      <c r="Z190" s="293">
        <f t="shared" si="25"/>
        <v>144635491</v>
      </c>
      <c r="AA190" s="293">
        <f>[12]MC!H190</f>
        <v>43</v>
      </c>
      <c r="AB190" s="293">
        <f t="shared" si="26"/>
        <v>80770469</v>
      </c>
    </row>
    <row r="191" spans="1:28" x14ac:dyDescent="0.2">
      <c r="A191" s="298"/>
      <c r="B191" s="299" t="s">
        <v>118</v>
      </c>
      <c r="C191" s="297" t="s">
        <v>334</v>
      </c>
      <c r="D191" s="297" t="s">
        <v>334</v>
      </c>
      <c r="E191" s="297" t="s">
        <v>12</v>
      </c>
      <c r="F191" s="297">
        <v>7</v>
      </c>
      <c r="G191" s="331"/>
      <c r="H191" s="293">
        <f>'[12]Don gia'!R190</f>
        <v>974000</v>
      </c>
      <c r="I191" s="289">
        <f t="array" ref="I191">SUM(IF($K$7:$AB$7="Số lượng",K191:AB191,0))</f>
        <v>657</v>
      </c>
      <c r="J191" s="289">
        <f t="shared" si="18"/>
        <v>639918000</v>
      </c>
      <c r="K191" s="293">
        <f>[12]DT!H191</f>
        <v>68</v>
      </c>
      <c r="L191" s="293">
        <f t="shared" si="19"/>
        <v>66232000</v>
      </c>
      <c r="M191" s="293">
        <f>[12]HH!H191</f>
        <v>98</v>
      </c>
      <c r="N191" s="293">
        <f t="shared" si="19"/>
        <v>95452000</v>
      </c>
      <c r="O191" s="293">
        <f>[12]VD!H191</f>
        <v>57</v>
      </c>
      <c r="P191" s="293">
        <f t="shared" si="20"/>
        <v>55518000</v>
      </c>
      <c r="Q191" s="293">
        <f>[12]QY!H191</f>
        <v>68</v>
      </c>
      <c r="R191" s="293">
        <f t="shared" si="21"/>
        <v>66232000</v>
      </c>
      <c r="S191" s="293">
        <f>[12]UB!H191</f>
        <v>73</v>
      </c>
      <c r="T191" s="293">
        <f t="shared" si="22"/>
        <v>71102000</v>
      </c>
      <c r="U191" s="293">
        <f>[12]CP!H191</f>
        <v>41</v>
      </c>
      <c r="V191" s="293">
        <f t="shared" si="23"/>
        <v>39934000</v>
      </c>
      <c r="W191" s="293">
        <f>[12]HL!H191</f>
        <v>126</v>
      </c>
      <c r="X191" s="293">
        <f t="shared" si="24"/>
        <v>122724000</v>
      </c>
      <c r="Y191" s="293">
        <f>[12]DH!H191</f>
        <v>76</v>
      </c>
      <c r="Z191" s="293">
        <f t="shared" si="25"/>
        <v>74024000</v>
      </c>
      <c r="AA191" s="293">
        <f>[12]MC!H191</f>
        <v>50</v>
      </c>
      <c r="AB191" s="293">
        <f t="shared" si="26"/>
        <v>48700000</v>
      </c>
    </row>
    <row r="192" spans="1:28" x14ac:dyDescent="0.2">
      <c r="A192" s="298"/>
      <c r="B192" s="299" t="s">
        <v>119</v>
      </c>
      <c r="C192" s="297" t="s">
        <v>334</v>
      </c>
      <c r="D192" s="297" t="s">
        <v>334</v>
      </c>
      <c r="E192" s="297" t="s">
        <v>19</v>
      </c>
      <c r="F192" s="297">
        <v>2</v>
      </c>
      <c r="G192" s="331"/>
      <c r="H192" s="293">
        <f>'[12]Don gia'!R191</f>
        <v>1300000</v>
      </c>
      <c r="I192" s="289">
        <f t="array" ref="I192">SUM(IF($K$7:$AB$7="Số lượng",K192:AB192,0))</f>
        <v>285</v>
      </c>
      <c r="J192" s="289">
        <f t="shared" si="18"/>
        <v>370500000</v>
      </c>
      <c r="K192" s="293">
        <f>[12]DT!H192</f>
        <v>41</v>
      </c>
      <c r="L192" s="293">
        <f t="shared" si="19"/>
        <v>53300000</v>
      </c>
      <c r="M192" s="293">
        <f>[12]HH!H192</f>
        <v>28</v>
      </c>
      <c r="N192" s="293">
        <f t="shared" si="19"/>
        <v>36400000</v>
      </c>
      <c r="O192" s="293">
        <f>[12]VD!H192</f>
        <v>17</v>
      </c>
      <c r="P192" s="293">
        <f t="shared" si="20"/>
        <v>22100000</v>
      </c>
      <c r="Q192" s="293">
        <f>[12]QY!H192</f>
        <v>28</v>
      </c>
      <c r="R192" s="293">
        <f t="shared" si="21"/>
        <v>36400000</v>
      </c>
      <c r="S192" s="293">
        <f>[12]UB!H192</f>
        <v>22</v>
      </c>
      <c r="T192" s="293">
        <f t="shared" si="22"/>
        <v>28600000</v>
      </c>
      <c r="U192" s="293">
        <f>[12]CP!H192</f>
        <v>30</v>
      </c>
      <c r="V192" s="293">
        <f t="shared" si="23"/>
        <v>39000000</v>
      </c>
      <c r="W192" s="293">
        <f>[12]HL!H192</f>
        <v>59</v>
      </c>
      <c r="X192" s="293">
        <f t="shared" si="24"/>
        <v>76700000</v>
      </c>
      <c r="Y192" s="293">
        <f>[12]DH!H192</f>
        <v>32</v>
      </c>
      <c r="Z192" s="293">
        <f t="shared" si="25"/>
        <v>41600000</v>
      </c>
      <c r="AA192" s="293">
        <f>[12]MC!H192</f>
        <v>28</v>
      </c>
      <c r="AB192" s="293">
        <f t="shared" si="26"/>
        <v>36400000</v>
      </c>
    </row>
    <row r="193" spans="1:28" x14ac:dyDescent="0.2">
      <c r="A193" s="298"/>
      <c r="B193" s="299" t="s">
        <v>120</v>
      </c>
      <c r="C193" s="297" t="s">
        <v>334</v>
      </c>
      <c r="D193" s="297" t="s">
        <v>334</v>
      </c>
      <c r="E193" s="297" t="s">
        <v>19</v>
      </c>
      <c r="F193" s="297">
        <v>7</v>
      </c>
      <c r="G193" s="331"/>
      <c r="H193" s="293">
        <f>'[12]Don gia'!R192</f>
        <v>36198</v>
      </c>
      <c r="I193" s="289">
        <f t="array" ref="I193">SUM(IF($K$7:$AB$7="Số lượng",K193:AB193,0))</f>
        <v>651</v>
      </c>
      <c r="J193" s="289">
        <f t="shared" si="18"/>
        <v>23564898</v>
      </c>
      <c r="K193" s="293">
        <f>[12]DT!H193</f>
        <v>69</v>
      </c>
      <c r="L193" s="293">
        <f t="shared" si="19"/>
        <v>2497662</v>
      </c>
      <c r="M193" s="293">
        <f>[12]HH!H193</f>
        <v>98</v>
      </c>
      <c r="N193" s="293">
        <f t="shared" si="19"/>
        <v>3547404</v>
      </c>
      <c r="O193" s="293">
        <f>[12]VD!H193</f>
        <v>57</v>
      </c>
      <c r="P193" s="293">
        <f t="shared" si="20"/>
        <v>2063286</v>
      </c>
      <c r="Q193" s="293">
        <f>[12]QY!H193</f>
        <v>72</v>
      </c>
      <c r="R193" s="293">
        <f t="shared" si="21"/>
        <v>2606256</v>
      </c>
      <c r="S193" s="293">
        <f>[12]UB!H193</f>
        <v>66</v>
      </c>
      <c r="T193" s="293">
        <f t="shared" si="22"/>
        <v>2389068</v>
      </c>
      <c r="U193" s="293">
        <f>[12]CP!H193</f>
        <v>51</v>
      </c>
      <c r="V193" s="293">
        <f t="shared" si="23"/>
        <v>1846098</v>
      </c>
      <c r="W193" s="293">
        <f>[12]HL!H193</f>
        <v>108</v>
      </c>
      <c r="X193" s="293">
        <f t="shared" si="24"/>
        <v>3909384</v>
      </c>
      <c r="Y193" s="293">
        <f>[12]DH!H193</f>
        <v>76</v>
      </c>
      <c r="Z193" s="293">
        <f t="shared" si="25"/>
        <v>2751048</v>
      </c>
      <c r="AA193" s="293">
        <f>[12]MC!H193</f>
        <v>54</v>
      </c>
      <c r="AB193" s="293">
        <f t="shared" si="26"/>
        <v>1954692</v>
      </c>
    </row>
    <row r="194" spans="1:28" x14ac:dyDescent="0.2">
      <c r="A194" s="298"/>
      <c r="B194" s="299" t="s">
        <v>121</v>
      </c>
      <c r="C194" s="297" t="s">
        <v>334</v>
      </c>
      <c r="D194" s="297" t="s">
        <v>334</v>
      </c>
      <c r="E194" s="297" t="s">
        <v>19</v>
      </c>
      <c r="F194" s="297">
        <v>7</v>
      </c>
      <c r="G194" s="331"/>
      <c r="H194" s="293">
        <f>'[12]Don gia'!R193</f>
        <v>200000</v>
      </c>
      <c r="I194" s="289">
        <f t="array" ref="I194">SUM(IF($K$7:$AB$7="Số lượng",K194:AB194,0))</f>
        <v>786</v>
      </c>
      <c r="J194" s="289">
        <f t="shared" si="18"/>
        <v>157200000</v>
      </c>
      <c r="K194" s="293">
        <f>[12]DT!H194</f>
        <v>116</v>
      </c>
      <c r="L194" s="293">
        <f t="shared" si="19"/>
        <v>23200000</v>
      </c>
      <c r="M194" s="293">
        <f>[12]HH!H194</f>
        <v>98</v>
      </c>
      <c r="N194" s="293">
        <f t="shared" si="19"/>
        <v>19600000</v>
      </c>
      <c r="O194" s="293">
        <f>[12]VD!H194</f>
        <v>57</v>
      </c>
      <c r="P194" s="293">
        <f t="shared" si="20"/>
        <v>11400000</v>
      </c>
      <c r="Q194" s="293">
        <f>[12]QY!H194</f>
        <v>90</v>
      </c>
      <c r="R194" s="293">
        <f t="shared" si="21"/>
        <v>18000000</v>
      </c>
      <c r="S194" s="293">
        <f>[12]UB!H194</f>
        <v>77</v>
      </c>
      <c r="T194" s="293">
        <f t="shared" si="22"/>
        <v>15400000</v>
      </c>
      <c r="U194" s="293">
        <f>[12]CP!H194</f>
        <v>54</v>
      </c>
      <c r="V194" s="293">
        <f t="shared" si="23"/>
        <v>10800000</v>
      </c>
      <c r="W194" s="293">
        <f>[12]HL!H194</f>
        <v>161</v>
      </c>
      <c r="X194" s="293">
        <f t="shared" si="24"/>
        <v>32200000</v>
      </c>
      <c r="Y194" s="293">
        <f>[12]DH!H194</f>
        <v>77</v>
      </c>
      <c r="Z194" s="293">
        <f t="shared" si="25"/>
        <v>15400000</v>
      </c>
      <c r="AA194" s="293">
        <f>[12]MC!H194</f>
        <v>56</v>
      </c>
      <c r="AB194" s="293">
        <f t="shared" si="26"/>
        <v>11200000</v>
      </c>
    </row>
    <row r="195" spans="1:28" x14ac:dyDescent="0.2">
      <c r="A195" s="298"/>
      <c r="B195" s="299" t="s">
        <v>122</v>
      </c>
      <c r="C195" s="297" t="s">
        <v>334</v>
      </c>
      <c r="D195" s="297" t="s">
        <v>334</v>
      </c>
      <c r="E195" s="297" t="s">
        <v>123</v>
      </c>
      <c r="F195" s="297">
        <v>7</v>
      </c>
      <c r="G195" s="331"/>
      <c r="H195" s="293">
        <f>'[12]Don gia'!R194</f>
        <v>300000</v>
      </c>
      <c r="I195" s="289">
        <f t="array" ref="I195">SUM(IF($K$7:$AB$7="Số lượng",K195:AB195,0))</f>
        <v>753</v>
      </c>
      <c r="J195" s="289">
        <f t="shared" si="18"/>
        <v>225900000</v>
      </c>
      <c r="K195" s="293">
        <f>[12]DT!H195</f>
        <v>88</v>
      </c>
      <c r="L195" s="293">
        <f t="shared" si="19"/>
        <v>26400000</v>
      </c>
      <c r="M195" s="293">
        <f>[12]HH!H195</f>
        <v>98</v>
      </c>
      <c r="N195" s="293">
        <f t="shared" si="19"/>
        <v>29400000</v>
      </c>
      <c r="O195" s="293">
        <f>[12]VD!H195</f>
        <v>57</v>
      </c>
      <c r="P195" s="293">
        <f t="shared" si="20"/>
        <v>17100000</v>
      </c>
      <c r="Q195" s="293">
        <f>[12]QY!H195</f>
        <v>75</v>
      </c>
      <c r="R195" s="293">
        <f t="shared" si="21"/>
        <v>22500000</v>
      </c>
      <c r="S195" s="293">
        <f>[12]UB!H195</f>
        <v>75</v>
      </c>
      <c r="T195" s="293">
        <f t="shared" si="22"/>
        <v>22500000</v>
      </c>
      <c r="U195" s="293">
        <f>[12]CP!H195</f>
        <v>59</v>
      </c>
      <c r="V195" s="293">
        <f t="shared" si="23"/>
        <v>17700000</v>
      </c>
      <c r="W195" s="293">
        <f>[12]HL!H195</f>
        <v>162</v>
      </c>
      <c r="X195" s="293">
        <f t="shared" si="24"/>
        <v>48600000</v>
      </c>
      <c r="Y195" s="293">
        <f>[12]DH!H195</f>
        <v>78</v>
      </c>
      <c r="Z195" s="293">
        <f t="shared" si="25"/>
        <v>23400000</v>
      </c>
      <c r="AA195" s="293">
        <f>[12]MC!H195</f>
        <v>61</v>
      </c>
      <c r="AB195" s="293">
        <f t="shared" si="26"/>
        <v>18300000</v>
      </c>
    </row>
    <row r="196" spans="1:28" x14ac:dyDescent="0.2">
      <c r="A196" s="298"/>
      <c r="B196" s="299" t="s">
        <v>124</v>
      </c>
      <c r="C196" s="297" t="s">
        <v>334</v>
      </c>
      <c r="D196" s="297" t="s">
        <v>334</v>
      </c>
      <c r="E196" s="297" t="s">
        <v>19</v>
      </c>
      <c r="F196" s="297">
        <v>7</v>
      </c>
      <c r="G196" s="331"/>
      <c r="H196" s="293">
        <f>'[12]Don gia'!R195</f>
        <v>250000</v>
      </c>
      <c r="I196" s="289">
        <f t="array" ref="I196">SUM(IF($K$7:$AB$7="Số lượng",K196:AB196,0))</f>
        <v>758</v>
      </c>
      <c r="J196" s="289">
        <f t="shared" si="18"/>
        <v>189500000</v>
      </c>
      <c r="K196" s="293">
        <f>[12]DT!H196</f>
        <v>109</v>
      </c>
      <c r="L196" s="293">
        <f t="shared" si="19"/>
        <v>27250000</v>
      </c>
      <c r="M196" s="293">
        <f>[12]HH!H196</f>
        <v>98</v>
      </c>
      <c r="N196" s="293">
        <f t="shared" si="19"/>
        <v>24500000</v>
      </c>
      <c r="O196" s="293">
        <f>[12]VD!H196</f>
        <v>57</v>
      </c>
      <c r="P196" s="293">
        <f t="shared" si="20"/>
        <v>14250000</v>
      </c>
      <c r="Q196" s="293">
        <f>[12]QY!H196</f>
        <v>83</v>
      </c>
      <c r="R196" s="293">
        <f t="shared" si="21"/>
        <v>20750000</v>
      </c>
      <c r="S196" s="293">
        <f>[12]UB!H196</f>
        <v>69</v>
      </c>
      <c r="T196" s="293">
        <f t="shared" si="22"/>
        <v>17250000</v>
      </c>
      <c r="U196" s="293">
        <f>[12]CP!H196</f>
        <v>47</v>
      </c>
      <c r="V196" s="293">
        <f t="shared" si="23"/>
        <v>11750000</v>
      </c>
      <c r="W196" s="293">
        <f>[12]HL!H196</f>
        <v>164</v>
      </c>
      <c r="X196" s="293">
        <f t="shared" si="24"/>
        <v>41000000</v>
      </c>
      <c r="Y196" s="293">
        <f>[12]DH!H196</f>
        <v>76</v>
      </c>
      <c r="Z196" s="293">
        <f t="shared" si="25"/>
        <v>19000000</v>
      </c>
      <c r="AA196" s="293">
        <f>[12]MC!H196</f>
        <v>55</v>
      </c>
      <c r="AB196" s="293">
        <f t="shared" si="26"/>
        <v>13750000</v>
      </c>
    </row>
    <row r="197" spans="1:28" x14ac:dyDescent="0.2">
      <c r="A197" s="298"/>
      <c r="B197" s="299" t="s">
        <v>125</v>
      </c>
      <c r="C197" s="297" t="s">
        <v>334</v>
      </c>
      <c r="D197" s="297" t="s">
        <v>334</v>
      </c>
      <c r="E197" s="297" t="s">
        <v>12</v>
      </c>
      <c r="F197" s="297">
        <v>7</v>
      </c>
      <c r="G197" s="331"/>
      <c r="H197" s="293">
        <f>'[12]Don gia'!R196</f>
        <v>50000</v>
      </c>
      <c r="I197" s="289">
        <f t="array" ref="I197">SUM(IF($K$7:$AB$7="Số lượng",K197:AB197,0))</f>
        <v>786</v>
      </c>
      <c r="J197" s="289">
        <f t="shared" si="18"/>
        <v>39300000</v>
      </c>
      <c r="K197" s="293">
        <f>[12]DT!H197</f>
        <v>90</v>
      </c>
      <c r="L197" s="293">
        <f t="shared" si="19"/>
        <v>4500000</v>
      </c>
      <c r="M197" s="293">
        <f>[12]HH!H197</f>
        <v>98</v>
      </c>
      <c r="N197" s="293">
        <f t="shared" si="19"/>
        <v>4900000</v>
      </c>
      <c r="O197" s="293">
        <f>[12]VD!H197</f>
        <v>57</v>
      </c>
      <c r="P197" s="293">
        <f t="shared" si="20"/>
        <v>2850000</v>
      </c>
      <c r="Q197" s="293">
        <f>[12]QY!H197</f>
        <v>66</v>
      </c>
      <c r="R197" s="293">
        <f t="shared" si="21"/>
        <v>3300000</v>
      </c>
      <c r="S197" s="293">
        <f>[12]UB!H197</f>
        <v>69</v>
      </c>
      <c r="T197" s="293">
        <f t="shared" si="22"/>
        <v>3450000</v>
      </c>
      <c r="U197" s="293">
        <f>[12]CP!H197</f>
        <v>52</v>
      </c>
      <c r="V197" s="293">
        <f t="shared" si="23"/>
        <v>2600000</v>
      </c>
      <c r="W197" s="293">
        <f>[12]HL!H197</f>
        <v>133</v>
      </c>
      <c r="X197" s="293">
        <f t="shared" si="24"/>
        <v>6650000</v>
      </c>
      <c r="Y197" s="293">
        <f>[12]DH!H197</f>
        <v>76</v>
      </c>
      <c r="Z197" s="293">
        <f t="shared" si="25"/>
        <v>3800000</v>
      </c>
      <c r="AA197" s="293">
        <f>[12]MC!H197</f>
        <v>145</v>
      </c>
      <c r="AB197" s="293">
        <f t="shared" si="26"/>
        <v>7250000</v>
      </c>
    </row>
    <row r="198" spans="1:28" x14ac:dyDescent="0.2">
      <c r="A198" s="298"/>
      <c r="B198" s="299" t="s">
        <v>126</v>
      </c>
      <c r="C198" s="297" t="s">
        <v>334</v>
      </c>
      <c r="D198" s="297" t="s">
        <v>334</v>
      </c>
      <c r="E198" s="297" t="s">
        <v>127</v>
      </c>
      <c r="F198" s="297">
        <v>7</v>
      </c>
      <c r="G198" s="331"/>
      <c r="H198" s="293">
        <f>'[12]Don gia'!R197</f>
        <v>10000</v>
      </c>
      <c r="I198" s="289">
        <f t="array" ref="I198">SUM(IF($K$7:$AB$7="Số lượng",K198:AB198,0))</f>
        <v>718</v>
      </c>
      <c r="J198" s="289">
        <f t="shared" si="18"/>
        <v>7180000</v>
      </c>
      <c r="K198" s="293">
        <f>[12]DT!H198</f>
        <v>96</v>
      </c>
      <c r="L198" s="293">
        <f t="shared" si="19"/>
        <v>960000</v>
      </c>
      <c r="M198" s="293">
        <f>[12]HH!H198</f>
        <v>98</v>
      </c>
      <c r="N198" s="293">
        <f t="shared" si="19"/>
        <v>980000</v>
      </c>
      <c r="O198" s="293">
        <f>[12]VD!H198</f>
        <v>57</v>
      </c>
      <c r="P198" s="293">
        <f t="shared" si="20"/>
        <v>570000</v>
      </c>
      <c r="Q198" s="293">
        <f>[12]QY!H198</f>
        <v>80</v>
      </c>
      <c r="R198" s="293">
        <f t="shared" si="21"/>
        <v>800000</v>
      </c>
      <c r="S198" s="293">
        <f>[12]UB!H198</f>
        <v>71</v>
      </c>
      <c r="T198" s="293">
        <f t="shared" si="22"/>
        <v>710000</v>
      </c>
      <c r="U198" s="293">
        <f>[12]CP!H198</f>
        <v>47</v>
      </c>
      <c r="V198" s="293">
        <f t="shared" si="23"/>
        <v>470000</v>
      </c>
      <c r="W198" s="293">
        <f>[12]HL!H198</f>
        <v>148</v>
      </c>
      <c r="X198" s="293">
        <f t="shared" si="24"/>
        <v>1480000</v>
      </c>
      <c r="Y198" s="293">
        <f>[12]DH!H198</f>
        <v>78</v>
      </c>
      <c r="Z198" s="293">
        <f t="shared" si="25"/>
        <v>780000</v>
      </c>
      <c r="AA198" s="293">
        <f>[12]MC!H198</f>
        <v>43</v>
      </c>
      <c r="AB198" s="293">
        <f t="shared" si="26"/>
        <v>430000</v>
      </c>
    </row>
    <row r="199" spans="1:28" x14ac:dyDescent="0.2">
      <c r="A199" s="298"/>
      <c r="B199" s="299" t="s">
        <v>128</v>
      </c>
      <c r="C199" s="297" t="s">
        <v>334</v>
      </c>
      <c r="D199" s="297" t="s">
        <v>334</v>
      </c>
      <c r="E199" s="297" t="s">
        <v>19</v>
      </c>
      <c r="F199" s="297">
        <v>2</v>
      </c>
      <c r="G199" s="331"/>
      <c r="H199" s="293">
        <f>'[12]Don gia'!R198</f>
        <v>350000</v>
      </c>
      <c r="I199" s="289">
        <f t="array" ref="I199">SUM(IF($K$7:$AB$7="Số lượng",K199:AB199,0))</f>
        <v>214</v>
      </c>
      <c r="J199" s="289">
        <f t="shared" si="18"/>
        <v>74900000</v>
      </c>
      <c r="K199" s="293">
        <f>[12]DT!H199</f>
        <v>26</v>
      </c>
      <c r="L199" s="293">
        <f t="shared" si="19"/>
        <v>9100000</v>
      </c>
      <c r="M199" s="293">
        <f>[12]HH!H199</f>
        <v>28</v>
      </c>
      <c r="N199" s="293">
        <f t="shared" si="19"/>
        <v>9800000</v>
      </c>
      <c r="O199" s="293">
        <f>[12]VD!H199</f>
        <v>17</v>
      </c>
      <c r="P199" s="293">
        <f t="shared" si="20"/>
        <v>5950000</v>
      </c>
      <c r="Q199" s="293">
        <f>[12]QY!H199</f>
        <v>26</v>
      </c>
      <c r="R199" s="293">
        <f t="shared" si="21"/>
        <v>9100000</v>
      </c>
      <c r="S199" s="293">
        <f>[12]UB!H199</f>
        <v>19</v>
      </c>
      <c r="T199" s="293">
        <f t="shared" si="22"/>
        <v>6650000</v>
      </c>
      <c r="U199" s="293">
        <f>[12]CP!H199</f>
        <v>15</v>
      </c>
      <c r="V199" s="293">
        <f t="shared" si="23"/>
        <v>5250000</v>
      </c>
      <c r="W199" s="293">
        <f>[12]HL!H199</f>
        <v>38</v>
      </c>
      <c r="X199" s="293">
        <f t="shared" si="24"/>
        <v>13300000</v>
      </c>
      <c r="Y199" s="293">
        <f>[12]DH!H199</f>
        <v>26</v>
      </c>
      <c r="Z199" s="293">
        <f t="shared" si="25"/>
        <v>9100000</v>
      </c>
      <c r="AA199" s="293">
        <f>[12]MC!H199</f>
        <v>19</v>
      </c>
      <c r="AB199" s="293">
        <f t="shared" si="26"/>
        <v>6650000</v>
      </c>
    </row>
    <row r="200" spans="1:28" x14ac:dyDescent="0.2">
      <c r="A200" s="298"/>
      <c r="B200" s="299" t="s">
        <v>129</v>
      </c>
      <c r="C200" s="297" t="s">
        <v>334</v>
      </c>
      <c r="D200" s="297" t="s">
        <v>334</v>
      </c>
      <c r="E200" s="297" t="s">
        <v>19</v>
      </c>
      <c r="F200" s="297">
        <v>2</v>
      </c>
      <c r="G200" s="331"/>
      <c r="H200" s="293">
        <f>'[12]Don gia'!R199</f>
        <v>900000</v>
      </c>
      <c r="I200" s="289">
        <f t="array" ref="I200">SUM(IF($K$7:$AB$7="Số lượng",K200:AB200,0))</f>
        <v>244</v>
      </c>
      <c r="J200" s="289">
        <f t="shared" si="18"/>
        <v>219600000</v>
      </c>
      <c r="K200" s="293">
        <f>[12]DT!H200</f>
        <v>38</v>
      </c>
      <c r="L200" s="293">
        <f t="shared" si="19"/>
        <v>34200000</v>
      </c>
      <c r="M200" s="293">
        <f>[12]HH!H200</f>
        <v>28</v>
      </c>
      <c r="N200" s="293">
        <f t="shared" si="19"/>
        <v>25200000</v>
      </c>
      <c r="O200" s="293">
        <f>[12]VD!H200</f>
        <v>17</v>
      </c>
      <c r="P200" s="293">
        <f t="shared" si="20"/>
        <v>15300000</v>
      </c>
      <c r="Q200" s="293">
        <f>[12]QY!H200</f>
        <v>27</v>
      </c>
      <c r="R200" s="293">
        <f t="shared" si="21"/>
        <v>24300000</v>
      </c>
      <c r="S200" s="293">
        <f>[12]UB!H200</f>
        <v>20</v>
      </c>
      <c r="T200" s="293">
        <f t="shared" si="22"/>
        <v>18000000</v>
      </c>
      <c r="U200" s="293">
        <f>[12]CP!H200</f>
        <v>17</v>
      </c>
      <c r="V200" s="293">
        <f t="shared" si="23"/>
        <v>15300000</v>
      </c>
      <c r="W200" s="293">
        <f>[12]HL!H200</f>
        <v>52</v>
      </c>
      <c r="X200" s="293">
        <f t="shared" si="24"/>
        <v>46800000</v>
      </c>
      <c r="Y200" s="293">
        <f>[12]DH!H200</f>
        <v>26</v>
      </c>
      <c r="Z200" s="293">
        <f t="shared" si="25"/>
        <v>23400000</v>
      </c>
      <c r="AA200" s="293">
        <f>[12]MC!H200</f>
        <v>19</v>
      </c>
      <c r="AB200" s="293">
        <f t="shared" si="26"/>
        <v>17100000</v>
      </c>
    </row>
    <row r="201" spans="1:28" x14ac:dyDescent="0.2">
      <c r="A201" s="298"/>
      <c r="B201" s="299" t="s">
        <v>130</v>
      </c>
      <c r="C201" s="297" t="s">
        <v>334</v>
      </c>
      <c r="D201" s="297" t="s">
        <v>334</v>
      </c>
      <c r="E201" s="297" t="s">
        <v>19</v>
      </c>
      <c r="F201" s="297">
        <v>4</v>
      </c>
      <c r="G201" s="331"/>
      <c r="H201" s="293">
        <f>'[12]Don gia'!R200</f>
        <v>200000</v>
      </c>
      <c r="I201" s="289">
        <f t="array" ref="I201">SUM(IF($K$7:$AB$7="Số lượng",K201:AB201,0))</f>
        <v>468</v>
      </c>
      <c r="J201" s="289">
        <f t="shared" si="18"/>
        <v>93600000</v>
      </c>
      <c r="K201" s="293">
        <f>[12]DT!H201</f>
        <v>66</v>
      </c>
      <c r="L201" s="293">
        <f t="shared" si="19"/>
        <v>13200000</v>
      </c>
      <c r="M201" s="293">
        <f>[12]HH!H201</f>
        <v>56</v>
      </c>
      <c r="N201" s="293">
        <f t="shared" si="19"/>
        <v>11200000</v>
      </c>
      <c r="O201" s="293">
        <f>[12]VD!H201</f>
        <v>33</v>
      </c>
      <c r="P201" s="293">
        <f t="shared" si="20"/>
        <v>6600000</v>
      </c>
      <c r="Q201" s="293">
        <f>[12]QY!H201</f>
        <v>52</v>
      </c>
      <c r="R201" s="293">
        <f t="shared" si="21"/>
        <v>10400000</v>
      </c>
      <c r="S201" s="293">
        <f>[12]UB!H201</f>
        <v>44</v>
      </c>
      <c r="T201" s="293">
        <f t="shared" si="22"/>
        <v>8800000</v>
      </c>
      <c r="U201" s="293">
        <f>[12]CP!H201</f>
        <v>32</v>
      </c>
      <c r="V201" s="293">
        <f t="shared" si="23"/>
        <v>6400000</v>
      </c>
      <c r="W201" s="293">
        <f>[12]HL!H201</f>
        <v>102</v>
      </c>
      <c r="X201" s="293">
        <f t="shared" si="24"/>
        <v>20400000</v>
      </c>
      <c r="Y201" s="293">
        <f>[12]DH!H201</f>
        <v>52</v>
      </c>
      <c r="Z201" s="293">
        <f t="shared" si="25"/>
        <v>10400000</v>
      </c>
      <c r="AA201" s="293">
        <f>[12]MC!H201</f>
        <v>31</v>
      </c>
      <c r="AB201" s="293">
        <f t="shared" si="26"/>
        <v>6200000</v>
      </c>
    </row>
    <row r="202" spans="1:28" x14ac:dyDescent="0.2">
      <c r="A202" s="298"/>
      <c r="B202" s="299" t="s">
        <v>131</v>
      </c>
      <c r="C202" s="297" t="s">
        <v>334</v>
      </c>
      <c r="D202" s="297" t="s">
        <v>334</v>
      </c>
      <c r="E202" s="297" t="s">
        <v>19</v>
      </c>
      <c r="F202" s="297">
        <v>1</v>
      </c>
      <c r="G202" s="331"/>
      <c r="H202" s="293">
        <f>'[12]Don gia'!R201</f>
        <v>21735000</v>
      </c>
      <c r="I202" s="289">
        <f t="array" ref="I202">SUM(IF($K$7:$AB$7="Số lượng",K202:AB202,0))</f>
        <v>130</v>
      </c>
      <c r="J202" s="289">
        <f t="shared" ref="J202:J265" si="27">I202*H202</f>
        <v>2825550000</v>
      </c>
      <c r="K202" s="293">
        <f>[12]DT!H202</f>
        <v>17</v>
      </c>
      <c r="L202" s="293">
        <f t="shared" ref="L202:N265" si="28">K202*$H202</f>
        <v>369495000</v>
      </c>
      <c r="M202" s="293">
        <f>[12]HH!H202</f>
        <v>14</v>
      </c>
      <c r="N202" s="293">
        <f t="shared" si="28"/>
        <v>304290000</v>
      </c>
      <c r="O202" s="293">
        <f>[12]VD!H202</f>
        <v>9</v>
      </c>
      <c r="P202" s="293">
        <f t="shared" ref="P202:P265" si="29">O202*$H202</f>
        <v>195615000</v>
      </c>
      <c r="Q202" s="293">
        <f>[12]QY!H202</f>
        <v>14</v>
      </c>
      <c r="R202" s="293">
        <f t="shared" ref="R202:R265" si="30">Q202*$H202</f>
        <v>304290000</v>
      </c>
      <c r="S202" s="293">
        <f>[12]UB!H202</f>
        <v>11</v>
      </c>
      <c r="T202" s="293">
        <f t="shared" ref="T202:T265" si="31">S202*$H202</f>
        <v>239085000</v>
      </c>
      <c r="U202" s="293">
        <f>[12]CP!H202</f>
        <v>9</v>
      </c>
      <c r="V202" s="293">
        <f t="shared" ref="V202:V265" si="32">U202*$H202</f>
        <v>195615000</v>
      </c>
      <c r="W202" s="293">
        <f>[12]HL!H202</f>
        <v>27</v>
      </c>
      <c r="X202" s="293">
        <f t="shared" ref="X202:X265" si="33">W202*$H202</f>
        <v>586845000</v>
      </c>
      <c r="Y202" s="293">
        <f>[12]DH!H202</f>
        <v>14</v>
      </c>
      <c r="Z202" s="293">
        <f t="shared" ref="Z202:Z265" si="34">Y202*$H202</f>
        <v>304290000</v>
      </c>
      <c r="AA202" s="293">
        <f>[12]MC!H202</f>
        <v>15</v>
      </c>
      <c r="AB202" s="293">
        <f t="shared" ref="AB202:AB265" si="35">AA202*$H202</f>
        <v>326025000</v>
      </c>
    </row>
    <row r="203" spans="1:28" x14ac:dyDescent="0.2">
      <c r="A203" s="298"/>
      <c r="B203" s="299" t="s">
        <v>132</v>
      </c>
      <c r="C203" s="297" t="s">
        <v>334</v>
      </c>
      <c r="D203" s="297" t="s">
        <v>334</v>
      </c>
      <c r="E203" s="297" t="s">
        <v>19</v>
      </c>
      <c r="F203" s="297">
        <v>2</v>
      </c>
      <c r="G203" s="331"/>
      <c r="H203" s="293">
        <f>'[12]Don gia'!R202</f>
        <v>90000</v>
      </c>
      <c r="I203" s="289">
        <f t="array" ref="I203">SUM(IF($K$7:$AB$7="Số lượng",K203:AB203,0))</f>
        <v>244</v>
      </c>
      <c r="J203" s="289">
        <f t="shared" si="27"/>
        <v>21960000</v>
      </c>
      <c r="K203" s="293">
        <f>[12]DT!H203</f>
        <v>32</v>
      </c>
      <c r="L203" s="293">
        <f t="shared" si="28"/>
        <v>2880000</v>
      </c>
      <c r="M203" s="293">
        <f>[12]HH!H203</f>
        <v>28</v>
      </c>
      <c r="N203" s="293">
        <f t="shared" si="28"/>
        <v>2520000</v>
      </c>
      <c r="O203" s="293">
        <f>[12]VD!H203</f>
        <v>17</v>
      </c>
      <c r="P203" s="293">
        <f t="shared" si="29"/>
        <v>1530000</v>
      </c>
      <c r="Q203" s="293">
        <f>[12]QY!H203</f>
        <v>28</v>
      </c>
      <c r="R203" s="293">
        <f t="shared" si="30"/>
        <v>2520000</v>
      </c>
      <c r="S203" s="293">
        <f>[12]UB!H203</f>
        <v>22</v>
      </c>
      <c r="T203" s="293">
        <f t="shared" si="31"/>
        <v>1980000</v>
      </c>
      <c r="U203" s="293">
        <f>[12]CP!H203</f>
        <v>15</v>
      </c>
      <c r="V203" s="293">
        <f t="shared" si="32"/>
        <v>1350000</v>
      </c>
      <c r="W203" s="293">
        <f>[12]HL!H203</f>
        <v>57</v>
      </c>
      <c r="X203" s="293">
        <f t="shared" si="33"/>
        <v>5130000</v>
      </c>
      <c r="Y203" s="293">
        <f>[12]DH!H203</f>
        <v>27</v>
      </c>
      <c r="Z203" s="293">
        <f t="shared" si="34"/>
        <v>2430000</v>
      </c>
      <c r="AA203" s="293">
        <f>[12]MC!H203</f>
        <v>18</v>
      </c>
      <c r="AB203" s="293">
        <f t="shared" si="35"/>
        <v>1620000</v>
      </c>
    </row>
    <row r="204" spans="1:28" x14ac:dyDescent="0.2">
      <c r="A204" s="298"/>
      <c r="B204" s="299" t="s">
        <v>133</v>
      </c>
      <c r="C204" s="297" t="s">
        <v>334</v>
      </c>
      <c r="D204" s="297" t="s">
        <v>334</v>
      </c>
      <c r="E204" s="297" t="s">
        <v>19</v>
      </c>
      <c r="F204" s="297">
        <v>2</v>
      </c>
      <c r="G204" s="331"/>
      <c r="H204" s="293">
        <f>'[12]Don gia'!R203</f>
        <v>90000</v>
      </c>
      <c r="I204" s="289">
        <f t="array" ref="I204">SUM(IF($K$7:$AB$7="Số lượng",K204:AB204,0))</f>
        <v>238</v>
      </c>
      <c r="J204" s="289">
        <f t="shared" si="27"/>
        <v>21420000</v>
      </c>
      <c r="K204" s="293">
        <f>[12]DT!H204</f>
        <v>31</v>
      </c>
      <c r="L204" s="293">
        <f t="shared" si="28"/>
        <v>2790000</v>
      </c>
      <c r="M204" s="293">
        <f>[12]HH!H204</f>
        <v>28</v>
      </c>
      <c r="N204" s="293">
        <f t="shared" si="28"/>
        <v>2520000</v>
      </c>
      <c r="O204" s="293">
        <f>[12]VD!H204</f>
        <v>17</v>
      </c>
      <c r="P204" s="293">
        <f t="shared" si="29"/>
        <v>1530000</v>
      </c>
      <c r="Q204" s="293">
        <f>[12]QY!H204</f>
        <v>28</v>
      </c>
      <c r="R204" s="293">
        <f t="shared" si="30"/>
        <v>2520000</v>
      </c>
      <c r="S204" s="293">
        <f>[12]UB!H204</f>
        <v>22</v>
      </c>
      <c r="T204" s="293">
        <f t="shared" si="31"/>
        <v>1980000</v>
      </c>
      <c r="U204" s="293">
        <f>[12]CP!H204</f>
        <v>17</v>
      </c>
      <c r="V204" s="293">
        <f t="shared" si="32"/>
        <v>1530000</v>
      </c>
      <c r="W204" s="293">
        <f>[12]HL!H204</f>
        <v>50</v>
      </c>
      <c r="X204" s="293">
        <f t="shared" si="33"/>
        <v>4500000</v>
      </c>
      <c r="Y204" s="293">
        <f>[12]DH!H204</f>
        <v>27</v>
      </c>
      <c r="Z204" s="293">
        <f t="shared" si="34"/>
        <v>2430000</v>
      </c>
      <c r="AA204" s="293">
        <f>[12]MC!H204</f>
        <v>18</v>
      </c>
      <c r="AB204" s="293">
        <f t="shared" si="35"/>
        <v>1620000</v>
      </c>
    </row>
    <row r="205" spans="1:28" x14ac:dyDescent="0.2">
      <c r="A205" s="298"/>
      <c r="B205" s="299" t="s">
        <v>134</v>
      </c>
      <c r="C205" s="297" t="s">
        <v>334</v>
      </c>
      <c r="D205" s="297" t="s">
        <v>334</v>
      </c>
      <c r="E205" s="297" t="s">
        <v>19</v>
      </c>
      <c r="F205" s="297">
        <v>2</v>
      </c>
      <c r="G205" s="331"/>
      <c r="H205" s="293">
        <f>'[12]Don gia'!R204</f>
        <v>99038</v>
      </c>
      <c r="I205" s="289">
        <f t="array" ref="I205">SUM(IF($K$7:$AB$7="Số lượng",K205:AB205,0))</f>
        <v>243</v>
      </c>
      <c r="J205" s="289">
        <f t="shared" si="27"/>
        <v>24066234</v>
      </c>
      <c r="K205" s="293">
        <f>[12]DT!H205</f>
        <v>32</v>
      </c>
      <c r="L205" s="293">
        <f t="shared" si="28"/>
        <v>3169216</v>
      </c>
      <c r="M205" s="293">
        <f>[12]HH!H205</f>
        <v>28</v>
      </c>
      <c r="N205" s="293">
        <f t="shared" si="28"/>
        <v>2773064</v>
      </c>
      <c r="O205" s="293">
        <f>[12]VD!H205</f>
        <v>17</v>
      </c>
      <c r="P205" s="293">
        <f t="shared" si="29"/>
        <v>1683646</v>
      </c>
      <c r="Q205" s="293">
        <f>[12]QY!H205</f>
        <v>30</v>
      </c>
      <c r="R205" s="293">
        <f t="shared" si="30"/>
        <v>2971140</v>
      </c>
      <c r="S205" s="293">
        <f>[12]UB!H205</f>
        <v>22</v>
      </c>
      <c r="T205" s="293">
        <f t="shared" si="31"/>
        <v>2178836</v>
      </c>
      <c r="U205" s="293">
        <f>[12]CP!H205</f>
        <v>17</v>
      </c>
      <c r="V205" s="293">
        <f t="shared" si="32"/>
        <v>1683646</v>
      </c>
      <c r="W205" s="293">
        <f>[12]HL!H205</f>
        <v>50</v>
      </c>
      <c r="X205" s="293">
        <f t="shared" si="33"/>
        <v>4951900</v>
      </c>
      <c r="Y205" s="293">
        <f>[12]DH!H205</f>
        <v>27</v>
      </c>
      <c r="Z205" s="293">
        <f t="shared" si="34"/>
        <v>2674026</v>
      </c>
      <c r="AA205" s="293">
        <f>[12]MC!H205</f>
        <v>20</v>
      </c>
      <c r="AB205" s="293">
        <f t="shared" si="35"/>
        <v>1980760</v>
      </c>
    </row>
    <row r="206" spans="1:28" x14ac:dyDescent="0.2">
      <c r="A206" s="298"/>
      <c r="B206" s="299" t="s">
        <v>135</v>
      </c>
      <c r="C206" s="297" t="s">
        <v>334</v>
      </c>
      <c r="D206" s="297" t="s">
        <v>334</v>
      </c>
      <c r="E206" s="297" t="s">
        <v>19</v>
      </c>
      <c r="F206" s="297">
        <v>2</v>
      </c>
      <c r="G206" s="331"/>
      <c r="H206" s="293">
        <f>'[12]Don gia'!R205</f>
        <v>382000</v>
      </c>
      <c r="I206" s="289">
        <f t="array" ref="I206">SUM(IF($K$7:$AB$7="Số lượng",K206:AB206,0))</f>
        <v>270</v>
      </c>
      <c r="J206" s="289">
        <f t="shared" si="27"/>
        <v>103140000</v>
      </c>
      <c r="K206" s="293">
        <f>[12]DT!H206</f>
        <v>31</v>
      </c>
      <c r="L206" s="293">
        <f t="shared" si="28"/>
        <v>11842000</v>
      </c>
      <c r="M206" s="293">
        <f>[12]HH!H206</f>
        <v>28</v>
      </c>
      <c r="N206" s="293">
        <f t="shared" si="28"/>
        <v>10696000</v>
      </c>
      <c r="O206" s="293">
        <f>[12]VD!H206</f>
        <v>17</v>
      </c>
      <c r="P206" s="293">
        <f t="shared" si="29"/>
        <v>6494000</v>
      </c>
      <c r="Q206" s="293">
        <f>[12]QY!H206</f>
        <v>32</v>
      </c>
      <c r="R206" s="293">
        <f t="shared" si="30"/>
        <v>12224000</v>
      </c>
      <c r="S206" s="293">
        <f>[12]UB!H206</f>
        <v>22</v>
      </c>
      <c r="T206" s="293">
        <f t="shared" si="31"/>
        <v>8404000</v>
      </c>
      <c r="U206" s="293">
        <f>[12]CP!H206</f>
        <v>30</v>
      </c>
      <c r="V206" s="293">
        <f t="shared" si="32"/>
        <v>11460000</v>
      </c>
      <c r="W206" s="293">
        <f>[12]HL!H206</f>
        <v>50</v>
      </c>
      <c r="X206" s="293">
        <f t="shared" si="33"/>
        <v>19100000</v>
      </c>
      <c r="Y206" s="293">
        <f>[12]DH!H206</f>
        <v>27</v>
      </c>
      <c r="Z206" s="293">
        <f t="shared" si="34"/>
        <v>10314000</v>
      </c>
      <c r="AA206" s="293">
        <f>[12]MC!H206</f>
        <v>33</v>
      </c>
      <c r="AB206" s="293">
        <f t="shared" si="35"/>
        <v>12606000</v>
      </c>
    </row>
    <row r="207" spans="1:28" x14ac:dyDescent="0.2">
      <c r="A207" s="298"/>
      <c r="B207" s="299" t="s">
        <v>136</v>
      </c>
      <c r="C207" s="297" t="s">
        <v>334</v>
      </c>
      <c r="D207" s="297" t="s">
        <v>334</v>
      </c>
      <c r="E207" s="297" t="s">
        <v>12</v>
      </c>
      <c r="F207" s="297">
        <v>7</v>
      </c>
      <c r="G207" s="331"/>
      <c r="H207" s="293">
        <f>'[12]Don gia'!R206</f>
        <v>80000</v>
      </c>
      <c r="I207" s="289">
        <f t="array" ref="I207">SUM(IF($K$7:$AB$7="Số lượng",K207:AB207,0))</f>
        <v>716</v>
      </c>
      <c r="J207" s="289">
        <f t="shared" si="27"/>
        <v>57280000</v>
      </c>
      <c r="K207" s="293">
        <f>[12]DT!H207</f>
        <v>86</v>
      </c>
      <c r="L207" s="293">
        <f t="shared" si="28"/>
        <v>6880000</v>
      </c>
      <c r="M207" s="293">
        <f>[12]HH!H207</f>
        <v>94</v>
      </c>
      <c r="N207" s="293">
        <f t="shared" si="28"/>
        <v>7520000</v>
      </c>
      <c r="O207" s="293">
        <f>[12]VD!H207</f>
        <v>57</v>
      </c>
      <c r="P207" s="293">
        <f t="shared" si="29"/>
        <v>4560000</v>
      </c>
      <c r="Q207" s="293">
        <f>[12]QY!H207</f>
        <v>77</v>
      </c>
      <c r="R207" s="293">
        <f t="shared" si="30"/>
        <v>6160000</v>
      </c>
      <c r="S207" s="293">
        <f>[12]UB!H207</f>
        <v>77</v>
      </c>
      <c r="T207" s="293">
        <f t="shared" si="31"/>
        <v>6160000</v>
      </c>
      <c r="U207" s="293">
        <f>[12]CP!H207</f>
        <v>61</v>
      </c>
      <c r="V207" s="293">
        <f t="shared" si="32"/>
        <v>4880000</v>
      </c>
      <c r="W207" s="293">
        <f>[12]HL!H207</f>
        <v>139</v>
      </c>
      <c r="X207" s="293">
        <f t="shared" si="33"/>
        <v>11120000</v>
      </c>
      <c r="Y207" s="293">
        <f>[12]DH!H207</f>
        <v>74</v>
      </c>
      <c r="Z207" s="293">
        <f t="shared" si="34"/>
        <v>5920000</v>
      </c>
      <c r="AA207" s="293">
        <f>[12]MC!H207</f>
        <v>51</v>
      </c>
      <c r="AB207" s="293">
        <f t="shared" si="35"/>
        <v>4080000</v>
      </c>
    </row>
    <row r="208" spans="1:28" x14ac:dyDescent="0.2">
      <c r="A208" s="298"/>
      <c r="B208" s="299" t="s">
        <v>137</v>
      </c>
      <c r="C208" s="297" t="s">
        <v>334</v>
      </c>
      <c r="D208" s="297" t="s">
        <v>334</v>
      </c>
      <c r="E208" s="297" t="s">
        <v>19</v>
      </c>
      <c r="F208" s="297">
        <v>7</v>
      </c>
      <c r="G208" s="331"/>
      <c r="H208" s="293">
        <f>'[12]Don gia'!R207</f>
        <v>50000</v>
      </c>
      <c r="I208" s="289">
        <f t="array" ref="I208">SUM(IF($K$7:$AB$7="Số lượng",K208:AB208,0))</f>
        <v>702</v>
      </c>
      <c r="J208" s="289">
        <f t="shared" si="27"/>
        <v>35100000</v>
      </c>
      <c r="K208" s="293">
        <f>[12]DT!H208</f>
        <v>74</v>
      </c>
      <c r="L208" s="293">
        <f t="shared" si="28"/>
        <v>3700000</v>
      </c>
      <c r="M208" s="293">
        <f>[12]HH!H208</f>
        <v>94</v>
      </c>
      <c r="N208" s="293">
        <f t="shared" si="28"/>
        <v>4700000</v>
      </c>
      <c r="O208" s="293">
        <f>[12]VD!H208</f>
        <v>57</v>
      </c>
      <c r="P208" s="293">
        <f t="shared" si="29"/>
        <v>2850000</v>
      </c>
      <c r="Q208" s="293">
        <f>[12]QY!H208</f>
        <v>75</v>
      </c>
      <c r="R208" s="293">
        <f t="shared" si="30"/>
        <v>3750000</v>
      </c>
      <c r="S208" s="293">
        <f>[12]UB!H208</f>
        <v>71</v>
      </c>
      <c r="T208" s="293">
        <f t="shared" si="31"/>
        <v>3550000</v>
      </c>
      <c r="U208" s="293">
        <f>[12]CP!H208</f>
        <v>46</v>
      </c>
      <c r="V208" s="293">
        <f t="shared" si="32"/>
        <v>2300000</v>
      </c>
      <c r="W208" s="293">
        <f>[12]HL!H208</f>
        <v>145</v>
      </c>
      <c r="X208" s="293">
        <f t="shared" si="33"/>
        <v>7250000</v>
      </c>
      <c r="Y208" s="293">
        <f>[12]DH!H208</f>
        <v>75</v>
      </c>
      <c r="Z208" s="293">
        <f t="shared" si="34"/>
        <v>3750000</v>
      </c>
      <c r="AA208" s="293">
        <f>[12]MC!H208</f>
        <v>65</v>
      </c>
      <c r="AB208" s="293">
        <f t="shared" si="35"/>
        <v>3250000</v>
      </c>
    </row>
    <row r="209" spans="1:28" x14ac:dyDescent="0.2">
      <c r="A209" s="298"/>
      <c r="B209" s="299" t="s">
        <v>138</v>
      </c>
      <c r="C209" s="297" t="s">
        <v>334</v>
      </c>
      <c r="D209" s="297" t="s">
        <v>334</v>
      </c>
      <c r="E209" s="297" t="s">
        <v>19</v>
      </c>
      <c r="F209" s="297">
        <v>7</v>
      </c>
      <c r="G209" s="331"/>
      <c r="H209" s="293">
        <f>'[12]Don gia'!R208</f>
        <v>95000</v>
      </c>
      <c r="I209" s="289">
        <f t="array" ref="I209">SUM(IF($K$7:$AB$7="Số lượng",K209:AB209,0))</f>
        <v>670</v>
      </c>
      <c r="J209" s="289">
        <f t="shared" si="27"/>
        <v>63650000</v>
      </c>
      <c r="K209" s="293">
        <f>[12]DT!H209</f>
        <v>75</v>
      </c>
      <c r="L209" s="293">
        <f t="shared" si="28"/>
        <v>7125000</v>
      </c>
      <c r="M209" s="293">
        <f>[12]HH!H209</f>
        <v>94</v>
      </c>
      <c r="N209" s="293">
        <f t="shared" si="28"/>
        <v>8930000</v>
      </c>
      <c r="O209" s="293">
        <f>[12]VD!H209</f>
        <v>57</v>
      </c>
      <c r="P209" s="293">
        <f t="shared" si="29"/>
        <v>5415000</v>
      </c>
      <c r="Q209" s="293">
        <f>[12]QY!H209</f>
        <v>64</v>
      </c>
      <c r="R209" s="293">
        <f t="shared" si="30"/>
        <v>6080000</v>
      </c>
      <c r="S209" s="293">
        <f>[12]UB!H209</f>
        <v>66</v>
      </c>
      <c r="T209" s="293">
        <f t="shared" si="31"/>
        <v>6270000</v>
      </c>
      <c r="U209" s="293">
        <f>[12]CP!H209</f>
        <v>41</v>
      </c>
      <c r="V209" s="293">
        <f t="shared" si="32"/>
        <v>3895000</v>
      </c>
      <c r="W209" s="293">
        <f>[12]HL!H209</f>
        <v>140</v>
      </c>
      <c r="X209" s="293">
        <f t="shared" si="33"/>
        <v>13300000</v>
      </c>
      <c r="Y209" s="293">
        <f>[12]DH!H209</f>
        <v>75</v>
      </c>
      <c r="Z209" s="293">
        <f t="shared" si="34"/>
        <v>7125000</v>
      </c>
      <c r="AA209" s="293">
        <f>[12]MC!H209</f>
        <v>58</v>
      </c>
      <c r="AB209" s="293">
        <f t="shared" si="35"/>
        <v>5510000</v>
      </c>
    </row>
    <row r="210" spans="1:28" x14ac:dyDescent="0.2">
      <c r="A210" s="298"/>
      <c r="B210" s="299" t="s">
        <v>139</v>
      </c>
      <c r="C210" s="297" t="s">
        <v>334</v>
      </c>
      <c r="D210" s="297" t="s">
        <v>334</v>
      </c>
      <c r="E210" s="297" t="s">
        <v>19</v>
      </c>
      <c r="F210" s="297">
        <v>7</v>
      </c>
      <c r="G210" s="331"/>
      <c r="H210" s="293">
        <f>'[12]Don gia'!R209</f>
        <v>100000</v>
      </c>
      <c r="I210" s="289">
        <f t="array" ref="I210">SUM(IF($K$7:$AB$7="Số lượng",K210:AB210,0))</f>
        <v>684</v>
      </c>
      <c r="J210" s="289">
        <f t="shared" si="27"/>
        <v>68400000</v>
      </c>
      <c r="K210" s="293">
        <f>[12]DT!H210</f>
        <v>81</v>
      </c>
      <c r="L210" s="293">
        <f t="shared" si="28"/>
        <v>8100000</v>
      </c>
      <c r="M210" s="293">
        <f>[12]HH!H210</f>
        <v>94</v>
      </c>
      <c r="N210" s="293">
        <f t="shared" si="28"/>
        <v>9400000</v>
      </c>
      <c r="O210" s="293">
        <f>[12]VD!H210</f>
        <v>57</v>
      </c>
      <c r="P210" s="293">
        <f t="shared" si="29"/>
        <v>5700000</v>
      </c>
      <c r="Q210" s="293">
        <f>[12]QY!H210</f>
        <v>67</v>
      </c>
      <c r="R210" s="293">
        <f t="shared" si="30"/>
        <v>6700000</v>
      </c>
      <c r="S210" s="293">
        <f>[12]UB!H210</f>
        <v>73</v>
      </c>
      <c r="T210" s="293">
        <f t="shared" si="31"/>
        <v>7300000</v>
      </c>
      <c r="U210" s="293">
        <f>[12]CP!H210</f>
        <v>51</v>
      </c>
      <c r="V210" s="293">
        <f t="shared" si="32"/>
        <v>5100000</v>
      </c>
      <c r="W210" s="293">
        <f>[12]HL!H210</f>
        <v>132</v>
      </c>
      <c r="X210" s="293">
        <f t="shared" si="33"/>
        <v>13200000</v>
      </c>
      <c r="Y210" s="293">
        <f>[12]DH!H210</f>
        <v>76</v>
      </c>
      <c r="Z210" s="293">
        <f t="shared" si="34"/>
        <v>7600000</v>
      </c>
      <c r="AA210" s="293">
        <f>[12]MC!H210</f>
        <v>53</v>
      </c>
      <c r="AB210" s="293">
        <f t="shared" si="35"/>
        <v>5300000</v>
      </c>
    </row>
    <row r="211" spans="1:28" x14ac:dyDescent="0.2">
      <c r="A211" s="298"/>
      <c r="B211" s="299" t="s">
        <v>140</v>
      </c>
      <c r="C211" s="297" t="s">
        <v>334</v>
      </c>
      <c r="D211" s="297" t="s">
        <v>334</v>
      </c>
      <c r="E211" s="297" t="s">
        <v>19</v>
      </c>
      <c r="F211" s="297">
        <v>7</v>
      </c>
      <c r="G211" s="331"/>
      <c r="H211" s="293">
        <f>'[12]Don gia'!R210</f>
        <v>250000</v>
      </c>
      <c r="I211" s="289">
        <f t="array" ref="I211">SUM(IF($K$7:$AB$7="Số lượng",K211:AB211,0))</f>
        <v>612</v>
      </c>
      <c r="J211" s="289">
        <f t="shared" si="27"/>
        <v>153000000</v>
      </c>
      <c r="K211" s="293">
        <f>[12]DT!H211</f>
        <v>65</v>
      </c>
      <c r="L211" s="293">
        <f t="shared" si="28"/>
        <v>16250000</v>
      </c>
      <c r="M211" s="293">
        <f>[12]HH!H211</f>
        <v>94</v>
      </c>
      <c r="N211" s="293">
        <f t="shared" si="28"/>
        <v>23500000</v>
      </c>
      <c r="O211" s="293">
        <f>[12]VD!H211</f>
        <v>57</v>
      </c>
      <c r="P211" s="293">
        <f t="shared" si="29"/>
        <v>14250000</v>
      </c>
      <c r="Q211" s="293">
        <f>[12]QY!H211</f>
        <v>58</v>
      </c>
      <c r="R211" s="293">
        <f t="shared" si="30"/>
        <v>14500000</v>
      </c>
      <c r="S211" s="293">
        <f>[12]UB!H211</f>
        <v>64</v>
      </c>
      <c r="T211" s="293">
        <f t="shared" si="31"/>
        <v>16000000</v>
      </c>
      <c r="U211" s="293">
        <f>[12]CP!H211</f>
        <v>42</v>
      </c>
      <c r="V211" s="293">
        <f t="shared" si="32"/>
        <v>10500000</v>
      </c>
      <c r="W211" s="293">
        <f>[12]HL!H211</f>
        <v>116</v>
      </c>
      <c r="X211" s="293">
        <f t="shared" si="33"/>
        <v>29000000</v>
      </c>
      <c r="Y211" s="293">
        <f>[12]DH!H211</f>
        <v>75</v>
      </c>
      <c r="Z211" s="293">
        <f t="shared" si="34"/>
        <v>18750000</v>
      </c>
      <c r="AA211" s="293">
        <f>[12]MC!H211</f>
        <v>41</v>
      </c>
      <c r="AB211" s="293">
        <f t="shared" si="35"/>
        <v>10250000</v>
      </c>
    </row>
    <row r="212" spans="1:28" x14ac:dyDescent="0.2">
      <c r="A212" s="298"/>
      <c r="B212" s="299" t="s">
        <v>141</v>
      </c>
      <c r="C212" s="297" t="s">
        <v>334</v>
      </c>
      <c r="D212" s="297" t="s">
        <v>334</v>
      </c>
      <c r="E212" s="297" t="s">
        <v>19</v>
      </c>
      <c r="F212" s="297">
        <v>7</v>
      </c>
      <c r="G212" s="331"/>
      <c r="H212" s="293">
        <f>'[12]Don gia'!R211</f>
        <v>250000</v>
      </c>
      <c r="I212" s="289">
        <f t="array" ref="I212">SUM(IF($K$7:$AB$7="Số lượng",K212:AB212,0))</f>
        <v>621</v>
      </c>
      <c r="J212" s="289">
        <f t="shared" si="27"/>
        <v>155250000</v>
      </c>
      <c r="K212" s="293">
        <f>[12]DT!H212</f>
        <v>74</v>
      </c>
      <c r="L212" s="293">
        <f t="shared" si="28"/>
        <v>18500000</v>
      </c>
      <c r="M212" s="293">
        <f>[12]HH!H212</f>
        <v>94</v>
      </c>
      <c r="N212" s="293">
        <f t="shared" si="28"/>
        <v>23500000</v>
      </c>
      <c r="O212" s="293">
        <f>[12]VD!H212</f>
        <v>57</v>
      </c>
      <c r="P212" s="293">
        <f t="shared" si="29"/>
        <v>14250000</v>
      </c>
      <c r="Q212" s="293">
        <f>[12]QY!H212</f>
        <v>58</v>
      </c>
      <c r="R212" s="293">
        <f t="shared" si="30"/>
        <v>14500000</v>
      </c>
      <c r="S212" s="293">
        <f>[12]UB!H212</f>
        <v>64</v>
      </c>
      <c r="T212" s="293">
        <f t="shared" si="31"/>
        <v>16000000</v>
      </c>
      <c r="U212" s="293">
        <f>[12]CP!H212</f>
        <v>39</v>
      </c>
      <c r="V212" s="293">
        <f t="shared" si="32"/>
        <v>9750000</v>
      </c>
      <c r="W212" s="293">
        <f>[12]HL!H212</f>
        <v>119</v>
      </c>
      <c r="X212" s="293">
        <f t="shared" si="33"/>
        <v>29750000</v>
      </c>
      <c r="Y212" s="293">
        <f>[12]DH!H212</f>
        <v>75</v>
      </c>
      <c r="Z212" s="293">
        <f t="shared" si="34"/>
        <v>18750000</v>
      </c>
      <c r="AA212" s="293">
        <f>[12]MC!H212</f>
        <v>41</v>
      </c>
      <c r="AB212" s="293">
        <f t="shared" si="35"/>
        <v>10250000</v>
      </c>
    </row>
    <row r="213" spans="1:28" x14ac:dyDescent="0.2">
      <c r="A213" s="298"/>
      <c r="B213" s="299" t="s">
        <v>142</v>
      </c>
      <c r="C213" s="297" t="s">
        <v>334</v>
      </c>
      <c r="D213" s="297" t="s">
        <v>334</v>
      </c>
      <c r="E213" s="297" t="s">
        <v>12</v>
      </c>
      <c r="F213" s="297">
        <v>7</v>
      </c>
      <c r="G213" s="331"/>
      <c r="H213" s="293">
        <f>'[12]Don gia'!R212</f>
        <v>50000</v>
      </c>
      <c r="I213" s="289">
        <f t="array" ref="I213">SUM(IF($K$7:$AB$7="Số lượng",K213:AB213,0))</f>
        <v>774</v>
      </c>
      <c r="J213" s="289">
        <f t="shared" si="27"/>
        <v>38700000</v>
      </c>
      <c r="K213" s="293">
        <f>[12]DT!H213</f>
        <v>103</v>
      </c>
      <c r="L213" s="293">
        <f t="shared" si="28"/>
        <v>5150000</v>
      </c>
      <c r="M213" s="293">
        <f>[12]HH!H213</f>
        <v>94</v>
      </c>
      <c r="N213" s="293">
        <f t="shared" si="28"/>
        <v>4700000</v>
      </c>
      <c r="O213" s="293">
        <f>[12]VD!H213</f>
        <v>57</v>
      </c>
      <c r="P213" s="293">
        <f t="shared" si="29"/>
        <v>2850000</v>
      </c>
      <c r="Q213" s="293">
        <f>[12]QY!H213</f>
        <v>75</v>
      </c>
      <c r="R213" s="293">
        <f t="shared" si="30"/>
        <v>3750000</v>
      </c>
      <c r="S213" s="293">
        <f>[12]UB!H213</f>
        <v>76</v>
      </c>
      <c r="T213" s="293">
        <f t="shared" si="31"/>
        <v>3800000</v>
      </c>
      <c r="U213" s="293">
        <f>[12]CP!H213</f>
        <v>49</v>
      </c>
      <c r="V213" s="293">
        <f t="shared" si="32"/>
        <v>2450000</v>
      </c>
      <c r="W213" s="293">
        <f>[12]HL!H213</f>
        <v>157</v>
      </c>
      <c r="X213" s="293">
        <f t="shared" si="33"/>
        <v>7850000</v>
      </c>
      <c r="Y213" s="293">
        <f>[12]DH!H213</f>
        <v>77</v>
      </c>
      <c r="Z213" s="293">
        <f t="shared" si="34"/>
        <v>3850000</v>
      </c>
      <c r="AA213" s="293">
        <f>[12]MC!H213</f>
        <v>86</v>
      </c>
      <c r="AB213" s="293">
        <f t="shared" si="35"/>
        <v>4300000</v>
      </c>
    </row>
    <row r="214" spans="1:28" x14ac:dyDescent="0.2">
      <c r="A214" s="298"/>
      <c r="B214" s="299" t="s">
        <v>143</v>
      </c>
      <c r="C214" s="297" t="s">
        <v>334</v>
      </c>
      <c r="D214" s="297" t="s">
        <v>334</v>
      </c>
      <c r="E214" s="297" t="s">
        <v>19</v>
      </c>
      <c r="F214" s="297">
        <v>7</v>
      </c>
      <c r="G214" s="331"/>
      <c r="H214" s="293">
        <f>'[12]Don gia'!R213</f>
        <v>100000</v>
      </c>
      <c r="I214" s="289">
        <f t="array" ref="I214">SUM(IF($K$7:$AB$7="Số lượng",K214:AB214,0))</f>
        <v>801</v>
      </c>
      <c r="J214" s="289">
        <f t="shared" si="27"/>
        <v>80100000</v>
      </c>
      <c r="K214" s="293">
        <f>[12]DT!H214</f>
        <v>101</v>
      </c>
      <c r="L214" s="293">
        <f t="shared" si="28"/>
        <v>10100000</v>
      </c>
      <c r="M214" s="293">
        <f>[12]HH!H214</f>
        <v>94</v>
      </c>
      <c r="N214" s="293">
        <f t="shared" si="28"/>
        <v>9400000</v>
      </c>
      <c r="O214" s="293">
        <f>[12]VD!H214</f>
        <v>57</v>
      </c>
      <c r="P214" s="293">
        <f t="shared" si="29"/>
        <v>5700000</v>
      </c>
      <c r="Q214" s="293">
        <f>[12]QY!H214</f>
        <v>88</v>
      </c>
      <c r="R214" s="293">
        <f t="shared" si="30"/>
        <v>8800000</v>
      </c>
      <c r="S214" s="293">
        <f>[12]UB!H214</f>
        <v>77</v>
      </c>
      <c r="T214" s="293">
        <f t="shared" si="31"/>
        <v>7700000</v>
      </c>
      <c r="U214" s="293">
        <f>[12]CP!H214</f>
        <v>50</v>
      </c>
      <c r="V214" s="293">
        <f t="shared" si="32"/>
        <v>5000000</v>
      </c>
      <c r="W214" s="293">
        <f>[12]HL!H214</f>
        <v>164</v>
      </c>
      <c r="X214" s="293">
        <f t="shared" si="33"/>
        <v>16400000</v>
      </c>
      <c r="Y214" s="293">
        <f>[12]DH!H214</f>
        <v>79</v>
      </c>
      <c r="Z214" s="293">
        <f t="shared" si="34"/>
        <v>7900000</v>
      </c>
      <c r="AA214" s="293">
        <f>[12]MC!H214</f>
        <v>91</v>
      </c>
      <c r="AB214" s="293">
        <f t="shared" si="35"/>
        <v>9100000</v>
      </c>
    </row>
    <row r="215" spans="1:28" x14ac:dyDescent="0.2">
      <c r="A215" s="298"/>
      <c r="B215" s="299" t="s">
        <v>144</v>
      </c>
      <c r="C215" s="297" t="s">
        <v>334</v>
      </c>
      <c r="D215" s="297" t="s">
        <v>334</v>
      </c>
      <c r="E215" s="297" t="s">
        <v>19</v>
      </c>
      <c r="F215" s="297">
        <v>7</v>
      </c>
      <c r="G215" s="331"/>
      <c r="H215" s="293">
        <f>'[12]Don gia'!R214</f>
        <v>55000</v>
      </c>
      <c r="I215" s="289">
        <f t="array" ref="I215">SUM(IF($K$7:$AB$7="Số lượng",K215:AB215,0))</f>
        <v>766</v>
      </c>
      <c r="J215" s="289">
        <f t="shared" si="27"/>
        <v>42130000</v>
      </c>
      <c r="K215" s="293">
        <f>[12]DT!H215</f>
        <v>79</v>
      </c>
      <c r="L215" s="293">
        <f t="shared" si="28"/>
        <v>4345000</v>
      </c>
      <c r="M215" s="293">
        <f>[12]HH!H215</f>
        <v>94</v>
      </c>
      <c r="N215" s="293">
        <f t="shared" si="28"/>
        <v>5170000</v>
      </c>
      <c r="O215" s="293">
        <f>[12]VD!H215</f>
        <v>57</v>
      </c>
      <c r="P215" s="293">
        <f t="shared" si="29"/>
        <v>3135000</v>
      </c>
      <c r="Q215" s="293">
        <f>[12]QY!H215</f>
        <v>80</v>
      </c>
      <c r="R215" s="293">
        <f t="shared" si="30"/>
        <v>4400000</v>
      </c>
      <c r="S215" s="293">
        <f>[12]UB!H215</f>
        <v>64</v>
      </c>
      <c r="T215" s="293">
        <f t="shared" si="31"/>
        <v>3520000</v>
      </c>
      <c r="U215" s="293">
        <f>[12]CP!H215</f>
        <v>53</v>
      </c>
      <c r="V215" s="293">
        <f t="shared" si="32"/>
        <v>2915000</v>
      </c>
      <c r="W215" s="293">
        <f>[12]HL!H215</f>
        <v>154</v>
      </c>
      <c r="X215" s="293">
        <f t="shared" si="33"/>
        <v>8470000</v>
      </c>
      <c r="Y215" s="293">
        <f>[12]DH!H215</f>
        <v>76</v>
      </c>
      <c r="Z215" s="293">
        <f t="shared" si="34"/>
        <v>4180000</v>
      </c>
      <c r="AA215" s="293">
        <f>[12]MC!H215</f>
        <v>109</v>
      </c>
      <c r="AB215" s="293">
        <f t="shared" si="35"/>
        <v>5995000</v>
      </c>
    </row>
    <row r="216" spans="1:28" x14ac:dyDescent="0.2">
      <c r="A216" s="298"/>
      <c r="B216" s="299" t="s">
        <v>145</v>
      </c>
      <c r="C216" s="297" t="s">
        <v>334</v>
      </c>
      <c r="D216" s="297" t="s">
        <v>334</v>
      </c>
      <c r="E216" s="297" t="s">
        <v>19</v>
      </c>
      <c r="F216" s="297">
        <v>7</v>
      </c>
      <c r="G216" s="331"/>
      <c r="H216" s="293">
        <f>'[12]Don gia'!R215</f>
        <v>200000</v>
      </c>
      <c r="I216" s="289">
        <f t="array" ref="I216">SUM(IF($K$7:$AB$7="Số lượng",K216:AB216,0))</f>
        <v>645</v>
      </c>
      <c r="J216" s="289">
        <f t="shared" si="27"/>
        <v>129000000</v>
      </c>
      <c r="K216" s="293">
        <f>[12]DT!H216</f>
        <v>71</v>
      </c>
      <c r="L216" s="293">
        <f t="shared" si="28"/>
        <v>14200000</v>
      </c>
      <c r="M216" s="293">
        <f>[12]HH!H216</f>
        <v>94</v>
      </c>
      <c r="N216" s="293">
        <f t="shared" si="28"/>
        <v>18800000</v>
      </c>
      <c r="O216" s="293">
        <f>[12]VD!H216</f>
        <v>57</v>
      </c>
      <c r="P216" s="293">
        <f t="shared" si="29"/>
        <v>11400000</v>
      </c>
      <c r="Q216" s="293">
        <f>[12]QY!H216</f>
        <v>64</v>
      </c>
      <c r="R216" s="293">
        <f t="shared" si="30"/>
        <v>12800000</v>
      </c>
      <c r="S216" s="293">
        <f>[12]UB!H216</f>
        <v>69</v>
      </c>
      <c r="T216" s="293">
        <f t="shared" si="31"/>
        <v>13800000</v>
      </c>
      <c r="U216" s="293">
        <f>[12]CP!H216</f>
        <v>47</v>
      </c>
      <c r="V216" s="293">
        <f t="shared" si="32"/>
        <v>9400000</v>
      </c>
      <c r="W216" s="293">
        <f>[12]HL!H216</f>
        <v>124</v>
      </c>
      <c r="X216" s="293">
        <f t="shared" si="33"/>
        <v>24800000</v>
      </c>
      <c r="Y216" s="293">
        <f>[12]DH!H216</f>
        <v>76</v>
      </c>
      <c r="Z216" s="293">
        <f t="shared" si="34"/>
        <v>15200000</v>
      </c>
      <c r="AA216" s="293">
        <f>[12]MC!H216</f>
        <v>43</v>
      </c>
      <c r="AB216" s="293">
        <f t="shared" si="35"/>
        <v>8600000</v>
      </c>
    </row>
    <row r="217" spans="1:28" x14ac:dyDescent="0.2">
      <c r="A217" s="298"/>
      <c r="B217" s="299" t="s">
        <v>146</v>
      </c>
      <c r="C217" s="297" t="s">
        <v>334</v>
      </c>
      <c r="D217" s="297" t="s">
        <v>334</v>
      </c>
      <c r="E217" s="297" t="s">
        <v>19</v>
      </c>
      <c r="F217" s="297">
        <v>7</v>
      </c>
      <c r="G217" s="331"/>
      <c r="H217" s="293">
        <f>'[12]Don gia'!R216</f>
        <v>200000</v>
      </c>
      <c r="I217" s="289">
        <f t="array" ref="I217">SUM(IF($K$7:$AB$7="Số lượng",K217:AB217,0))</f>
        <v>634</v>
      </c>
      <c r="J217" s="289">
        <f t="shared" si="27"/>
        <v>126800000</v>
      </c>
      <c r="K217" s="293">
        <f>[12]DT!H217</f>
        <v>71</v>
      </c>
      <c r="L217" s="293">
        <f t="shared" si="28"/>
        <v>14200000</v>
      </c>
      <c r="M217" s="293">
        <f>[12]HH!H217</f>
        <v>94</v>
      </c>
      <c r="N217" s="293">
        <f t="shared" si="28"/>
        <v>18800000</v>
      </c>
      <c r="O217" s="293">
        <f>[12]VD!H217</f>
        <v>57</v>
      </c>
      <c r="P217" s="293">
        <f t="shared" si="29"/>
        <v>11400000</v>
      </c>
      <c r="Q217" s="293">
        <f>[12]QY!H217</f>
        <v>63</v>
      </c>
      <c r="R217" s="293">
        <f t="shared" si="30"/>
        <v>12600000</v>
      </c>
      <c r="S217" s="293">
        <f>[12]UB!H217</f>
        <v>67</v>
      </c>
      <c r="T217" s="293">
        <f t="shared" si="31"/>
        <v>13400000</v>
      </c>
      <c r="U217" s="293">
        <f>[12]CP!H217</f>
        <v>40</v>
      </c>
      <c r="V217" s="293">
        <f t="shared" si="32"/>
        <v>8000000</v>
      </c>
      <c r="W217" s="293">
        <f>[12]HL!H217</f>
        <v>120</v>
      </c>
      <c r="X217" s="293">
        <f t="shared" si="33"/>
        <v>24000000</v>
      </c>
      <c r="Y217" s="293">
        <f>[12]DH!H217</f>
        <v>76</v>
      </c>
      <c r="Z217" s="293">
        <f t="shared" si="34"/>
        <v>15200000</v>
      </c>
      <c r="AA217" s="293">
        <f>[12]MC!H217</f>
        <v>46</v>
      </c>
      <c r="AB217" s="293">
        <f t="shared" si="35"/>
        <v>9200000</v>
      </c>
    </row>
    <row r="218" spans="1:28" x14ac:dyDescent="0.2">
      <c r="A218" s="298"/>
      <c r="B218" s="299" t="s">
        <v>147</v>
      </c>
      <c r="C218" s="297"/>
      <c r="D218" s="297" t="s">
        <v>334</v>
      </c>
      <c r="E218" s="297" t="s">
        <v>19</v>
      </c>
      <c r="F218" s="297">
        <v>7</v>
      </c>
      <c r="G218" s="331"/>
      <c r="H218" s="293">
        <f>'[12]Don gia'!R217</f>
        <v>41000</v>
      </c>
      <c r="I218" s="289">
        <f t="array" ref="I218">SUM(IF($K$7:$AB$7="Số lượng",K218:AB218,0))</f>
        <v>593</v>
      </c>
      <c r="J218" s="289">
        <f t="shared" si="27"/>
        <v>24313000</v>
      </c>
      <c r="K218" s="293">
        <f>[12]DT!H218</f>
        <v>50</v>
      </c>
      <c r="L218" s="293">
        <f t="shared" si="28"/>
        <v>2050000</v>
      </c>
      <c r="M218" s="293">
        <f>[12]HH!H218</f>
        <v>91</v>
      </c>
      <c r="N218" s="293">
        <f t="shared" si="28"/>
        <v>3731000</v>
      </c>
      <c r="O218" s="293">
        <f>[12]VD!H218</f>
        <v>57</v>
      </c>
      <c r="P218" s="293">
        <f t="shared" si="29"/>
        <v>2337000</v>
      </c>
      <c r="Q218" s="293">
        <f>[12]QY!H218</f>
        <v>68</v>
      </c>
      <c r="R218" s="293">
        <f t="shared" si="30"/>
        <v>2788000</v>
      </c>
      <c r="S218" s="293">
        <f>[12]UB!H218</f>
        <v>54</v>
      </c>
      <c r="T218" s="293">
        <f t="shared" si="31"/>
        <v>2214000</v>
      </c>
      <c r="U218" s="293">
        <f>[12]CP!H218</f>
        <v>32</v>
      </c>
      <c r="V218" s="293">
        <f t="shared" si="32"/>
        <v>1312000</v>
      </c>
      <c r="W218" s="293">
        <f>[12]HL!H218</f>
        <v>116</v>
      </c>
      <c r="X218" s="293">
        <f t="shared" si="33"/>
        <v>4756000</v>
      </c>
      <c r="Y218" s="293">
        <f>[12]DH!H218</f>
        <v>77</v>
      </c>
      <c r="Z218" s="293">
        <f t="shared" si="34"/>
        <v>3157000</v>
      </c>
      <c r="AA218" s="293">
        <f>[12]MC!H218</f>
        <v>48</v>
      </c>
      <c r="AB218" s="293">
        <f t="shared" si="35"/>
        <v>1968000</v>
      </c>
    </row>
    <row r="219" spans="1:28" x14ac:dyDescent="0.2">
      <c r="A219" s="298"/>
      <c r="B219" s="299" t="s">
        <v>148</v>
      </c>
      <c r="C219" s="297"/>
      <c r="D219" s="297" t="s">
        <v>334</v>
      </c>
      <c r="E219" s="297" t="s">
        <v>19</v>
      </c>
      <c r="F219" s="297">
        <v>7</v>
      </c>
      <c r="G219" s="331"/>
      <c r="H219" s="293">
        <f>'[12]Don gia'!R218</f>
        <v>50000</v>
      </c>
      <c r="I219" s="289">
        <f t="array" ref="I219">SUM(IF($K$7:$AB$7="Số lượng",K219:AB219,0))</f>
        <v>588</v>
      </c>
      <c r="J219" s="289">
        <f t="shared" si="27"/>
        <v>29400000</v>
      </c>
      <c r="K219" s="293">
        <f>[12]DT!H219</f>
        <v>43</v>
      </c>
      <c r="L219" s="293">
        <f t="shared" si="28"/>
        <v>2150000</v>
      </c>
      <c r="M219" s="293">
        <f>[12]HH!H219</f>
        <v>91</v>
      </c>
      <c r="N219" s="293">
        <f t="shared" si="28"/>
        <v>4550000</v>
      </c>
      <c r="O219" s="293">
        <f>[12]VD!H219</f>
        <v>57</v>
      </c>
      <c r="P219" s="293">
        <f t="shared" si="29"/>
        <v>2850000</v>
      </c>
      <c r="Q219" s="293">
        <f>[12]QY!H219</f>
        <v>63</v>
      </c>
      <c r="R219" s="293">
        <f t="shared" si="30"/>
        <v>3150000</v>
      </c>
      <c r="S219" s="293">
        <f>[12]UB!H219</f>
        <v>60</v>
      </c>
      <c r="T219" s="293">
        <f t="shared" si="31"/>
        <v>3000000</v>
      </c>
      <c r="U219" s="293">
        <f>[12]CP!H219</f>
        <v>44</v>
      </c>
      <c r="V219" s="293">
        <f t="shared" si="32"/>
        <v>2200000</v>
      </c>
      <c r="W219" s="293">
        <f>[12]HL!H219</f>
        <v>102</v>
      </c>
      <c r="X219" s="293">
        <f t="shared" si="33"/>
        <v>5100000</v>
      </c>
      <c r="Y219" s="293">
        <f>[12]DH!H219</f>
        <v>74</v>
      </c>
      <c r="Z219" s="293">
        <f t="shared" si="34"/>
        <v>3700000</v>
      </c>
      <c r="AA219" s="293">
        <f>[12]MC!H219</f>
        <v>54</v>
      </c>
      <c r="AB219" s="293">
        <f t="shared" si="35"/>
        <v>2700000</v>
      </c>
    </row>
    <row r="220" spans="1:28" x14ac:dyDescent="0.2">
      <c r="A220" s="298"/>
      <c r="B220" s="299" t="s">
        <v>149</v>
      </c>
      <c r="C220" s="297"/>
      <c r="D220" s="297" t="s">
        <v>334</v>
      </c>
      <c r="E220" s="297" t="s">
        <v>19</v>
      </c>
      <c r="F220" s="297">
        <v>7</v>
      </c>
      <c r="G220" s="331"/>
      <c r="H220" s="293">
        <f>'[12]Don gia'!R219</f>
        <v>15000</v>
      </c>
      <c r="I220" s="289">
        <f t="array" ref="I220">SUM(IF($K$7:$AB$7="Số lượng",K220:AB220,0))</f>
        <v>639</v>
      </c>
      <c r="J220" s="289">
        <f t="shared" si="27"/>
        <v>9585000</v>
      </c>
      <c r="K220" s="293">
        <f>[12]DT!H220</f>
        <v>70</v>
      </c>
      <c r="L220" s="293">
        <f t="shared" si="28"/>
        <v>1050000</v>
      </c>
      <c r="M220" s="293">
        <f>[12]HH!H220</f>
        <v>94</v>
      </c>
      <c r="N220" s="293">
        <f t="shared" si="28"/>
        <v>1410000</v>
      </c>
      <c r="O220" s="293">
        <f>[12]VD!H220</f>
        <v>57</v>
      </c>
      <c r="P220" s="293">
        <f t="shared" si="29"/>
        <v>855000</v>
      </c>
      <c r="Q220" s="293">
        <f>[12]QY!H220</f>
        <v>68</v>
      </c>
      <c r="R220" s="293">
        <f t="shared" si="30"/>
        <v>1020000</v>
      </c>
      <c r="S220" s="293">
        <f>[12]UB!H220</f>
        <v>57</v>
      </c>
      <c r="T220" s="293">
        <f t="shared" si="31"/>
        <v>855000</v>
      </c>
      <c r="U220" s="293">
        <f>[12]CP!H220</f>
        <v>37</v>
      </c>
      <c r="V220" s="293">
        <f t="shared" si="32"/>
        <v>555000</v>
      </c>
      <c r="W220" s="293">
        <f>[12]HL!H220</f>
        <v>115</v>
      </c>
      <c r="X220" s="293">
        <f t="shared" si="33"/>
        <v>1725000</v>
      </c>
      <c r="Y220" s="293">
        <f>[12]DH!H220</f>
        <v>77</v>
      </c>
      <c r="Z220" s="293">
        <f t="shared" si="34"/>
        <v>1155000</v>
      </c>
      <c r="AA220" s="293">
        <f>[12]MC!H220</f>
        <v>64</v>
      </c>
      <c r="AB220" s="293">
        <f t="shared" si="35"/>
        <v>960000</v>
      </c>
    </row>
    <row r="221" spans="1:28" x14ac:dyDescent="0.2">
      <c r="A221" s="298"/>
      <c r="B221" s="299" t="s">
        <v>150</v>
      </c>
      <c r="C221" s="297"/>
      <c r="D221" s="297" t="s">
        <v>334</v>
      </c>
      <c r="E221" s="297" t="s">
        <v>151</v>
      </c>
      <c r="F221" s="297">
        <v>45</v>
      </c>
      <c r="G221" s="331"/>
      <c r="H221" s="293">
        <f>'[12]Don gia'!R220</f>
        <v>14000</v>
      </c>
      <c r="I221" s="289">
        <f t="array" ref="I221">SUM(IF($K$7:$AB$7="Số lượng",K221:AB221,0))</f>
        <v>5276</v>
      </c>
      <c r="J221" s="289">
        <f t="shared" si="27"/>
        <v>73864000</v>
      </c>
      <c r="K221" s="293">
        <f>[12]DT!H221</f>
        <v>791</v>
      </c>
      <c r="L221" s="293">
        <f t="shared" si="28"/>
        <v>11074000</v>
      </c>
      <c r="M221" s="293">
        <f>[12]HH!H221</f>
        <v>600</v>
      </c>
      <c r="N221" s="293">
        <f t="shared" si="28"/>
        <v>8400000</v>
      </c>
      <c r="O221" s="293">
        <f>[12]VD!H221</f>
        <v>370</v>
      </c>
      <c r="P221" s="293">
        <f t="shared" si="29"/>
        <v>5180000</v>
      </c>
      <c r="Q221" s="293">
        <f>[12]QY!H221</f>
        <v>682</v>
      </c>
      <c r="R221" s="293">
        <f t="shared" si="30"/>
        <v>9548000</v>
      </c>
      <c r="S221" s="293">
        <f>[12]UB!H221</f>
        <v>381</v>
      </c>
      <c r="T221" s="293">
        <f t="shared" si="31"/>
        <v>5334000</v>
      </c>
      <c r="U221" s="293">
        <f>[12]CP!H221</f>
        <v>489</v>
      </c>
      <c r="V221" s="293">
        <f t="shared" si="32"/>
        <v>6846000</v>
      </c>
      <c r="W221" s="293">
        <f>[12]HL!H221</f>
        <v>1074</v>
      </c>
      <c r="X221" s="293">
        <f t="shared" si="33"/>
        <v>15036000</v>
      </c>
      <c r="Y221" s="293">
        <f>[12]DH!H221</f>
        <v>482</v>
      </c>
      <c r="Z221" s="293">
        <f t="shared" si="34"/>
        <v>6748000</v>
      </c>
      <c r="AA221" s="293">
        <f>[12]MC!H221</f>
        <v>407</v>
      </c>
      <c r="AB221" s="293">
        <f t="shared" si="35"/>
        <v>5698000</v>
      </c>
    </row>
    <row r="222" spans="1:28" x14ac:dyDescent="0.2">
      <c r="A222" s="298"/>
      <c r="B222" s="299" t="s">
        <v>152</v>
      </c>
      <c r="C222" s="297"/>
      <c r="D222" s="297" t="s">
        <v>334</v>
      </c>
      <c r="E222" s="297" t="s">
        <v>19</v>
      </c>
      <c r="F222" s="297">
        <v>45</v>
      </c>
      <c r="G222" s="331"/>
      <c r="H222" s="293">
        <f>'[12]Don gia'!R221</f>
        <v>192000</v>
      </c>
      <c r="I222" s="289">
        <f t="array" ref="I222">SUM(IF($K$7:$AB$7="Số lượng",K222:AB222,0))</f>
        <v>5305</v>
      </c>
      <c r="J222" s="289">
        <f t="shared" si="27"/>
        <v>1018560000</v>
      </c>
      <c r="K222" s="293">
        <f>[12]DT!H222</f>
        <v>815</v>
      </c>
      <c r="L222" s="293">
        <f t="shared" si="28"/>
        <v>156480000</v>
      </c>
      <c r="M222" s="293">
        <f>[12]HH!H222</f>
        <v>600</v>
      </c>
      <c r="N222" s="293">
        <f t="shared" si="28"/>
        <v>115200000</v>
      </c>
      <c r="O222" s="293">
        <f>[12]VD!H222</f>
        <v>305</v>
      </c>
      <c r="P222" s="293">
        <f t="shared" si="29"/>
        <v>58560000</v>
      </c>
      <c r="Q222" s="293">
        <f>[12]QY!H222</f>
        <v>672</v>
      </c>
      <c r="R222" s="293">
        <f t="shared" si="30"/>
        <v>129024000</v>
      </c>
      <c r="S222" s="293">
        <f>[12]UB!H222</f>
        <v>495</v>
      </c>
      <c r="T222" s="293">
        <f t="shared" si="31"/>
        <v>95040000</v>
      </c>
      <c r="U222" s="293">
        <f>[12]CP!H222</f>
        <v>440</v>
      </c>
      <c r="V222" s="293">
        <f t="shared" si="32"/>
        <v>84480000</v>
      </c>
      <c r="W222" s="293">
        <f>[12]HL!H222</f>
        <v>1038</v>
      </c>
      <c r="X222" s="293">
        <f t="shared" si="33"/>
        <v>199296000</v>
      </c>
      <c r="Y222" s="293">
        <f>[12]DH!H222</f>
        <v>520</v>
      </c>
      <c r="Z222" s="293">
        <f t="shared" si="34"/>
        <v>99840000</v>
      </c>
      <c r="AA222" s="293">
        <f>[12]MC!H222</f>
        <v>420</v>
      </c>
      <c r="AB222" s="293">
        <f t="shared" si="35"/>
        <v>80640000</v>
      </c>
    </row>
    <row r="223" spans="1:28" x14ac:dyDescent="0.2">
      <c r="A223" s="298"/>
      <c r="B223" s="299" t="s">
        <v>153</v>
      </c>
      <c r="C223" s="297"/>
      <c r="D223" s="297" t="s">
        <v>334</v>
      </c>
      <c r="E223" s="297" t="s">
        <v>19</v>
      </c>
      <c r="F223" s="297">
        <v>45</v>
      </c>
      <c r="G223" s="331"/>
      <c r="H223" s="293">
        <f>'[12]Don gia'!R222</f>
        <v>89000</v>
      </c>
      <c r="I223" s="289">
        <f t="array" ref="I223">SUM(IF($K$7:$AB$7="Số lượng",K223:AB223,0))</f>
        <v>5220</v>
      </c>
      <c r="J223" s="289">
        <f t="shared" si="27"/>
        <v>464580000</v>
      </c>
      <c r="K223" s="293">
        <f>[12]DT!H223</f>
        <v>787</v>
      </c>
      <c r="L223" s="293">
        <f t="shared" si="28"/>
        <v>70043000</v>
      </c>
      <c r="M223" s="293">
        <f>[12]HH!H223</f>
        <v>600</v>
      </c>
      <c r="N223" s="293">
        <f t="shared" si="28"/>
        <v>53400000</v>
      </c>
      <c r="O223" s="293">
        <f>[12]VD!H223</f>
        <v>295</v>
      </c>
      <c r="P223" s="293">
        <f t="shared" si="29"/>
        <v>26255000</v>
      </c>
      <c r="Q223" s="293">
        <f>[12]QY!H223</f>
        <v>662</v>
      </c>
      <c r="R223" s="293">
        <f t="shared" si="30"/>
        <v>58918000</v>
      </c>
      <c r="S223" s="293">
        <f>[12]UB!H223</f>
        <v>495</v>
      </c>
      <c r="T223" s="293">
        <f t="shared" si="31"/>
        <v>44055000</v>
      </c>
      <c r="U223" s="293">
        <f>[12]CP!H223</f>
        <v>428</v>
      </c>
      <c r="V223" s="293">
        <f t="shared" si="32"/>
        <v>38092000</v>
      </c>
      <c r="W223" s="293">
        <f>[12]HL!H223</f>
        <v>1037</v>
      </c>
      <c r="X223" s="293">
        <f t="shared" si="33"/>
        <v>92293000</v>
      </c>
      <c r="Y223" s="293">
        <f>[12]DH!H223</f>
        <v>520</v>
      </c>
      <c r="Z223" s="293">
        <f t="shared" si="34"/>
        <v>46280000</v>
      </c>
      <c r="AA223" s="293">
        <f>[12]MC!H223</f>
        <v>396</v>
      </c>
      <c r="AB223" s="293">
        <f t="shared" si="35"/>
        <v>35244000</v>
      </c>
    </row>
    <row r="224" spans="1:28" x14ac:dyDescent="0.2">
      <c r="A224" s="298"/>
      <c r="B224" s="299" t="s">
        <v>154</v>
      </c>
      <c r="C224" s="297"/>
      <c r="D224" s="297" t="s">
        <v>334</v>
      </c>
      <c r="E224" s="297" t="s">
        <v>19</v>
      </c>
      <c r="F224" s="297">
        <v>7</v>
      </c>
      <c r="G224" s="331"/>
      <c r="H224" s="293">
        <f>'[12]Don gia'!R223</f>
        <v>10000</v>
      </c>
      <c r="I224" s="289">
        <f t="array" ref="I224">SUM(IF($K$7:$AB$7="Số lượng",K224:AB224,0))</f>
        <v>863</v>
      </c>
      <c r="J224" s="289">
        <f t="shared" si="27"/>
        <v>8630000</v>
      </c>
      <c r="K224" s="293">
        <f>[12]DT!H224</f>
        <v>49</v>
      </c>
      <c r="L224" s="293">
        <f t="shared" si="28"/>
        <v>490000</v>
      </c>
      <c r="M224" s="293">
        <f>[12]HH!H224</f>
        <v>98</v>
      </c>
      <c r="N224" s="293">
        <f t="shared" si="28"/>
        <v>980000</v>
      </c>
      <c r="O224" s="293">
        <f>[12]VD!H224</f>
        <v>57</v>
      </c>
      <c r="P224" s="293">
        <f t="shared" si="29"/>
        <v>570000</v>
      </c>
      <c r="Q224" s="293">
        <f>[12]QY!H224</f>
        <v>97</v>
      </c>
      <c r="R224" s="293">
        <f t="shared" si="30"/>
        <v>970000</v>
      </c>
      <c r="S224" s="293">
        <f>[12]UB!H224</f>
        <v>180</v>
      </c>
      <c r="T224" s="293">
        <f t="shared" si="31"/>
        <v>1800000</v>
      </c>
      <c r="U224" s="293">
        <f>[12]CP!H224</f>
        <v>37</v>
      </c>
      <c r="V224" s="293">
        <f t="shared" si="32"/>
        <v>370000</v>
      </c>
      <c r="W224" s="293">
        <f>[12]HL!H224</f>
        <v>189</v>
      </c>
      <c r="X224" s="293">
        <f t="shared" si="33"/>
        <v>1890000</v>
      </c>
      <c r="Y224" s="293">
        <f>[12]DH!H224</f>
        <v>75</v>
      </c>
      <c r="Z224" s="293">
        <f t="shared" si="34"/>
        <v>750000</v>
      </c>
      <c r="AA224" s="293">
        <f>[12]MC!H224</f>
        <v>81</v>
      </c>
      <c r="AB224" s="293">
        <f t="shared" si="35"/>
        <v>810000</v>
      </c>
    </row>
    <row r="225" spans="1:28" x14ac:dyDescent="0.2">
      <c r="A225" s="298"/>
      <c r="B225" s="299" t="s">
        <v>155</v>
      </c>
      <c r="C225" s="297"/>
      <c r="D225" s="297" t="s">
        <v>334</v>
      </c>
      <c r="E225" s="297" t="s">
        <v>19</v>
      </c>
      <c r="F225" s="297">
        <v>7</v>
      </c>
      <c r="G225" s="331"/>
      <c r="H225" s="293">
        <f>'[12]Don gia'!R224</f>
        <v>244000</v>
      </c>
      <c r="I225" s="289">
        <f t="array" ref="I225">SUM(IF($K$7:$AB$7="Số lượng",K225:AB225,0))</f>
        <v>693</v>
      </c>
      <c r="J225" s="289">
        <f t="shared" si="27"/>
        <v>169092000</v>
      </c>
      <c r="K225" s="293">
        <f>[12]DT!H225</f>
        <v>50</v>
      </c>
      <c r="L225" s="293">
        <f t="shared" si="28"/>
        <v>12200000</v>
      </c>
      <c r="M225" s="293">
        <f>[12]HH!H225</f>
        <v>94</v>
      </c>
      <c r="N225" s="293">
        <f t="shared" si="28"/>
        <v>22936000</v>
      </c>
      <c r="O225" s="293">
        <f>[12]VD!H225</f>
        <v>57</v>
      </c>
      <c r="P225" s="293">
        <f t="shared" si="29"/>
        <v>13908000</v>
      </c>
      <c r="Q225" s="293">
        <f>[12]QY!H225</f>
        <v>93</v>
      </c>
      <c r="R225" s="293">
        <f t="shared" si="30"/>
        <v>22692000</v>
      </c>
      <c r="S225" s="293">
        <f>[12]UB!H225</f>
        <v>70</v>
      </c>
      <c r="T225" s="293">
        <f t="shared" si="31"/>
        <v>17080000</v>
      </c>
      <c r="U225" s="293">
        <f>[12]CP!H225</f>
        <v>41</v>
      </c>
      <c r="V225" s="293">
        <f t="shared" si="32"/>
        <v>10004000</v>
      </c>
      <c r="W225" s="293">
        <f>[12]HL!H225</f>
        <v>154</v>
      </c>
      <c r="X225" s="293">
        <f t="shared" si="33"/>
        <v>37576000</v>
      </c>
      <c r="Y225" s="293">
        <f>[12]DH!H225</f>
        <v>77</v>
      </c>
      <c r="Z225" s="293">
        <f t="shared" si="34"/>
        <v>18788000</v>
      </c>
      <c r="AA225" s="293">
        <f>[12]MC!H225</f>
        <v>57</v>
      </c>
      <c r="AB225" s="293">
        <f t="shared" si="35"/>
        <v>13908000</v>
      </c>
    </row>
    <row r="226" spans="1:28" x14ac:dyDescent="0.2">
      <c r="A226" s="298"/>
      <c r="B226" s="299" t="s">
        <v>156</v>
      </c>
      <c r="C226" s="297" t="s">
        <v>334</v>
      </c>
      <c r="D226" s="297" t="s">
        <v>334</v>
      </c>
      <c r="E226" s="297" t="s">
        <v>19</v>
      </c>
      <c r="F226" s="297">
        <v>7</v>
      </c>
      <c r="G226" s="331"/>
      <c r="H226" s="293">
        <f>'[12]Don gia'!R225</f>
        <v>58600</v>
      </c>
      <c r="I226" s="289">
        <f t="array" ref="I226">SUM(IF($K$7:$AB$7="Số lượng",K226:AB226,0))</f>
        <v>625</v>
      </c>
      <c r="J226" s="289">
        <f t="shared" si="27"/>
        <v>36625000</v>
      </c>
      <c r="K226" s="293">
        <f>[12]DT!H226</f>
        <v>47</v>
      </c>
      <c r="L226" s="293">
        <f t="shared" si="28"/>
        <v>2754200</v>
      </c>
      <c r="M226" s="293">
        <f>[12]HH!H226</f>
        <v>94</v>
      </c>
      <c r="N226" s="293">
        <f t="shared" si="28"/>
        <v>5508400</v>
      </c>
      <c r="O226" s="293">
        <f>[12]VD!H226</f>
        <v>57</v>
      </c>
      <c r="P226" s="293">
        <f t="shared" si="29"/>
        <v>3340200</v>
      </c>
      <c r="Q226" s="293">
        <f>[12]QY!H226</f>
        <v>72</v>
      </c>
      <c r="R226" s="293">
        <f t="shared" si="30"/>
        <v>4219200</v>
      </c>
      <c r="S226" s="293">
        <f>[12]UB!H226</f>
        <v>62</v>
      </c>
      <c r="T226" s="293">
        <f t="shared" si="31"/>
        <v>3633200</v>
      </c>
      <c r="U226" s="293">
        <f>[12]CP!H226</f>
        <v>35</v>
      </c>
      <c r="V226" s="293">
        <f t="shared" si="32"/>
        <v>2051000</v>
      </c>
      <c r="W226" s="293">
        <f>[12]HL!H226</f>
        <v>120</v>
      </c>
      <c r="X226" s="293">
        <f t="shared" si="33"/>
        <v>7032000</v>
      </c>
      <c r="Y226" s="293">
        <f>[12]DH!H226</f>
        <v>78</v>
      </c>
      <c r="Z226" s="293">
        <f t="shared" si="34"/>
        <v>4570800</v>
      </c>
      <c r="AA226" s="293">
        <f>[12]MC!H226</f>
        <v>60</v>
      </c>
      <c r="AB226" s="293">
        <f t="shared" si="35"/>
        <v>3516000</v>
      </c>
    </row>
    <row r="227" spans="1:28" x14ac:dyDescent="0.2">
      <c r="A227" s="298"/>
      <c r="B227" s="299" t="s">
        <v>157</v>
      </c>
      <c r="C227" s="297" t="s">
        <v>334</v>
      </c>
      <c r="D227" s="297" t="s">
        <v>334</v>
      </c>
      <c r="E227" s="297" t="s">
        <v>19</v>
      </c>
      <c r="F227" s="297">
        <v>7</v>
      </c>
      <c r="G227" s="331"/>
      <c r="H227" s="293">
        <f>'[12]Don gia'!R226</f>
        <v>22000</v>
      </c>
      <c r="I227" s="289">
        <f t="array" ref="I227">SUM(IF($K$7:$AB$7="Số lượng",K227:AB227,0))</f>
        <v>650</v>
      </c>
      <c r="J227" s="289">
        <f t="shared" si="27"/>
        <v>14300000</v>
      </c>
      <c r="K227" s="293">
        <f>[12]DT!H227</f>
        <v>52</v>
      </c>
      <c r="L227" s="293">
        <f t="shared" si="28"/>
        <v>1144000</v>
      </c>
      <c r="M227" s="293">
        <f>[12]HH!H227</f>
        <v>98</v>
      </c>
      <c r="N227" s="293">
        <f t="shared" si="28"/>
        <v>2156000</v>
      </c>
      <c r="O227" s="293">
        <f>[12]VD!H227</f>
        <v>57</v>
      </c>
      <c r="P227" s="293">
        <f t="shared" si="29"/>
        <v>1254000</v>
      </c>
      <c r="Q227" s="293">
        <f>[12]QY!H227</f>
        <v>57</v>
      </c>
      <c r="R227" s="293">
        <f t="shared" si="30"/>
        <v>1254000</v>
      </c>
      <c r="S227" s="293">
        <f>[12]UB!H227</f>
        <v>66</v>
      </c>
      <c r="T227" s="293">
        <f t="shared" si="31"/>
        <v>1452000</v>
      </c>
      <c r="U227" s="293">
        <f>[12]CP!H227</f>
        <v>31</v>
      </c>
      <c r="V227" s="293">
        <f t="shared" si="32"/>
        <v>682000</v>
      </c>
      <c r="W227" s="293">
        <f>[12]HL!H227</f>
        <v>146</v>
      </c>
      <c r="X227" s="293">
        <f t="shared" si="33"/>
        <v>3212000</v>
      </c>
      <c r="Y227" s="293">
        <f>[12]DH!H227</f>
        <v>78</v>
      </c>
      <c r="Z227" s="293">
        <f t="shared" si="34"/>
        <v>1716000</v>
      </c>
      <c r="AA227" s="293">
        <f>[12]MC!H227</f>
        <v>65</v>
      </c>
      <c r="AB227" s="293">
        <f t="shared" si="35"/>
        <v>1430000</v>
      </c>
    </row>
    <row r="228" spans="1:28" x14ac:dyDescent="0.2">
      <c r="A228" s="298"/>
      <c r="B228" s="299" t="s">
        <v>158</v>
      </c>
      <c r="C228" s="297" t="s">
        <v>334</v>
      </c>
      <c r="D228" s="297" t="s">
        <v>334</v>
      </c>
      <c r="E228" s="297" t="s">
        <v>19</v>
      </c>
      <c r="F228" s="297">
        <v>7</v>
      </c>
      <c r="G228" s="331"/>
      <c r="H228" s="293">
        <f>'[12]Don gia'!R227</f>
        <v>15000</v>
      </c>
      <c r="I228" s="289">
        <f t="array" ref="I228">SUM(IF($K$7:$AB$7="Số lượng",K228:AB228,0))</f>
        <v>656</v>
      </c>
      <c r="J228" s="289">
        <f t="shared" si="27"/>
        <v>9840000</v>
      </c>
      <c r="K228" s="293">
        <f>[12]DT!H228</f>
        <v>50</v>
      </c>
      <c r="L228" s="293">
        <f t="shared" si="28"/>
        <v>750000</v>
      </c>
      <c r="M228" s="293">
        <f>[12]HH!H228</f>
        <v>98</v>
      </c>
      <c r="N228" s="293">
        <f t="shared" si="28"/>
        <v>1470000</v>
      </c>
      <c r="O228" s="293">
        <f>[12]VD!H228</f>
        <v>57</v>
      </c>
      <c r="P228" s="293">
        <f t="shared" si="29"/>
        <v>855000</v>
      </c>
      <c r="Q228" s="293">
        <f>[12]QY!H228</f>
        <v>73</v>
      </c>
      <c r="R228" s="293">
        <f t="shared" si="30"/>
        <v>1095000</v>
      </c>
      <c r="S228" s="293">
        <f>[12]UB!H228</f>
        <v>61</v>
      </c>
      <c r="T228" s="293">
        <f t="shared" si="31"/>
        <v>915000</v>
      </c>
      <c r="U228" s="293">
        <f>[12]CP!H228</f>
        <v>31</v>
      </c>
      <c r="V228" s="293">
        <f t="shared" si="32"/>
        <v>465000</v>
      </c>
      <c r="W228" s="293">
        <f>[12]HL!H228</f>
        <v>139</v>
      </c>
      <c r="X228" s="293">
        <f t="shared" si="33"/>
        <v>2085000</v>
      </c>
      <c r="Y228" s="293">
        <f>[12]DH!H228</f>
        <v>80</v>
      </c>
      <c r="Z228" s="293">
        <f t="shared" si="34"/>
        <v>1200000</v>
      </c>
      <c r="AA228" s="293">
        <f>[12]MC!H228</f>
        <v>67</v>
      </c>
      <c r="AB228" s="293">
        <f t="shared" si="35"/>
        <v>1005000</v>
      </c>
    </row>
    <row r="229" spans="1:28" x14ac:dyDescent="0.2">
      <c r="A229" s="298"/>
      <c r="B229" s="299" t="s">
        <v>159</v>
      </c>
      <c r="C229" s="297" t="s">
        <v>334</v>
      </c>
      <c r="D229" s="297" t="s">
        <v>334</v>
      </c>
      <c r="E229" s="297" t="s">
        <v>19</v>
      </c>
      <c r="F229" s="297">
        <v>7</v>
      </c>
      <c r="G229" s="331"/>
      <c r="H229" s="293">
        <f>'[12]Don gia'!R228</f>
        <v>138104</v>
      </c>
      <c r="I229" s="289">
        <f t="array" ref="I229">SUM(IF($K$7:$AB$7="Số lượng",K229:AB229,0))</f>
        <v>619</v>
      </c>
      <c r="J229" s="289">
        <f t="shared" si="27"/>
        <v>85486376</v>
      </c>
      <c r="K229" s="293">
        <f>[12]DT!H229</f>
        <v>60</v>
      </c>
      <c r="L229" s="293">
        <f t="shared" si="28"/>
        <v>8286240</v>
      </c>
      <c r="M229" s="293">
        <f>[12]HH!H229</f>
        <v>98</v>
      </c>
      <c r="N229" s="293">
        <f t="shared" si="28"/>
        <v>13534192</v>
      </c>
      <c r="O229" s="293">
        <f>[12]VD!H229</f>
        <v>57</v>
      </c>
      <c r="P229" s="293">
        <f t="shared" si="29"/>
        <v>7871928</v>
      </c>
      <c r="Q229" s="293">
        <f>[12]QY!H229</f>
        <v>62</v>
      </c>
      <c r="R229" s="293">
        <f t="shared" si="30"/>
        <v>8562448</v>
      </c>
      <c r="S229" s="293">
        <f>[12]UB!H229</f>
        <v>64</v>
      </c>
      <c r="T229" s="293">
        <f t="shared" si="31"/>
        <v>8838656</v>
      </c>
      <c r="U229" s="293">
        <f>[12]CP!H229</f>
        <v>38</v>
      </c>
      <c r="V229" s="293">
        <f t="shared" si="32"/>
        <v>5247952</v>
      </c>
      <c r="W229" s="293">
        <f>[12]HL!H229</f>
        <v>101</v>
      </c>
      <c r="X229" s="293">
        <f t="shared" si="33"/>
        <v>13948504</v>
      </c>
      <c r="Y229" s="293">
        <f>[12]DH!H229</f>
        <v>77</v>
      </c>
      <c r="Z229" s="293">
        <f t="shared" si="34"/>
        <v>10634008</v>
      </c>
      <c r="AA229" s="293">
        <f>[12]MC!H229</f>
        <v>62</v>
      </c>
      <c r="AB229" s="293">
        <f t="shared" si="35"/>
        <v>8562448</v>
      </c>
    </row>
    <row r="230" spans="1:28" x14ac:dyDescent="0.2">
      <c r="A230" s="298"/>
      <c r="B230" s="299" t="s">
        <v>160</v>
      </c>
      <c r="C230" s="297" t="s">
        <v>334</v>
      </c>
      <c r="D230" s="297" t="s">
        <v>334</v>
      </c>
      <c r="E230" s="297" t="s">
        <v>19</v>
      </c>
      <c r="F230" s="297">
        <v>50</v>
      </c>
      <c r="G230" s="331"/>
      <c r="H230" s="293">
        <f>'[12]Don gia'!R229</f>
        <v>6307</v>
      </c>
      <c r="I230" s="289">
        <f t="array" ref="I230">SUM(IF($K$7:$AB$7="Số lượng",K230:AB230,0))</f>
        <v>4994</v>
      </c>
      <c r="J230" s="289">
        <f t="shared" si="27"/>
        <v>31497158</v>
      </c>
      <c r="K230" s="293">
        <f>[12]DT!H230</f>
        <v>488</v>
      </c>
      <c r="L230" s="293">
        <f t="shared" si="28"/>
        <v>3077816</v>
      </c>
      <c r="M230" s="293">
        <f>[12]HH!H230</f>
        <v>670</v>
      </c>
      <c r="N230" s="293">
        <f t="shared" si="28"/>
        <v>4225690</v>
      </c>
      <c r="O230" s="293">
        <f>[12]VD!H230</f>
        <v>401</v>
      </c>
      <c r="P230" s="293">
        <f t="shared" si="29"/>
        <v>2529107</v>
      </c>
      <c r="Q230" s="293">
        <f>[12]QY!H230</f>
        <v>625</v>
      </c>
      <c r="R230" s="293">
        <f t="shared" si="30"/>
        <v>3941875</v>
      </c>
      <c r="S230" s="293">
        <f>[12]UB!H230</f>
        <v>510</v>
      </c>
      <c r="T230" s="293">
        <f t="shared" si="31"/>
        <v>3216570</v>
      </c>
      <c r="U230" s="293">
        <f>[12]CP!H230</f>
        <v>361</v>
      </c>
      <c r="V230" s="293">
        <f t="shared" si="32"/>
        <v>2276827</v>
      </c>
      <c r="W230" s="293">
        <f>[12]HL!H230</f>
        <v>985</v>
      </c>
      <c r="X230" s="293">
        <f t="shared" si="33"/>
        <v>6212395</v>
      </c>
      <c r="Y230" s="293">
        <f>[12]DH!H230</f>
        <v>522</v>
      </c>
      <c r="Z230" s="293">
        <f t="shared" si="34"/>
        <v>3292254</v>
      </c>
      <c r="AA230" s="293">
        <f>[12]MC!H230</f>
        <v>432</v>
      </c>
      <c r="AB230" s="293">
        <f t="shared" si="35"/>
        <v>2724624</v>
      </c>
    </row>
    <row r="231" spans="1:28" x14ac:dyDescent="0.2">
      <c r="A231" s="298"/>
      <c r="B231" s="299" t="s">
        <v>161</v>
      </c>
      <c r="C231" s="297" t="s">
        <v>334</v>
      </c>
      <c r="D231" s="297" t="s">
        <v>334</v>
      </c>
      <c r="E231" s="297" t="s">
        <v>19</v>
      </c>
      <c r="F231" s="297">
        <v>7</v>
      </c>
      <c r="G231" s="331"/>
      <c r="H231" s="293">
        <f>'[12]Don gia'!R230</f>
        <v>83500</v>
      </c>
      <c r="I231" s="289">
        <f t="array" ref="I231">SUM(IF($K$7:$AB$7="Số lượng",K231:AB231,0))</f>
        <v>691</v>
      </c>
      <c r="J231" s="289">
        <f t="shared" si="27"/>
        <v>57698500</v>
      </c>
      <c r="K231" s="293">
        <f>[12]DT!H231</f>
        <v>59</v>
      </c>
      <c r="L231" s="293">
        <f t="shared" si="28"/>
        <v>4926500</v>
      </c>
      <c r="M231" s="293">
        <f>[12]HH!H231</f>
        <v>98</v>
      </c>
      <c r="N231" s="293">
        <f t="shared" si="28"/>
        <v>8183000</v>
      </c>
      <c r="O231" s="293">
        <f>[12]VD!H231</f>
        <v>57</v>
      </c>
      <c r="P231" s="293">
        <f t="shared" si="29"/>
        <v>4759500</v>
      </c>
      <c r="Q231" s="293">
        <f>[12]QY!H231</f>
        <v>58</v>
      </c>
      <c r="R231" s="293">
        <f t="shared" si="30"/>
        <v>4843000</v>
      </c>
      <c r="S231" s="293">
        <f>[12]UB!H231</f>
        <v>65</v>
      </c>
      <c r="T231" s="293">
        <f t="shared" si="31"/>
        <v>5427500</v>
      </c>
      <c r="U231" s="293">
        <f>[12]CP!H231</f>
        <v>46</v>
      </c>
      <c r="V231" s="293">
        <f t="shared" si="32"/>
        <v>3841000</v>
      </c>
      <c r="W231" s="293">
        <f>[12]HL!H231</f>
        <v>139</v>
      </c>
      <c r="X231" s="293">
        <f t="shared" si="33"/>
        <v>11606500</v>
      </c>
      <c r="Y231" s="293">
        <f>[12]DH!H231</f>
        <v>121</v>
      </c>
      <c r="Z231" s="293">
        <f t="shared" si="34"/>
        <v>10103500</v>
      </c>
      <c r="AA231" s="293">
        <f>[12]MC!H231</f>
        <v>48</v>
      </c>
      <c r="AB231" s="293">
        <f t="shared" si="35"/>
        <v>4008000</v>
      </c>
    </row>
    <row r="232" spans="1:28" x14ac:dyDescent="0.2">
      <c r="A232" s="298"/>
      <c r="B232" s="299" t="s">
        <v>162</v>
      </c>
      <c r="C232" s="297"/>
      <c r="D232" s="297" t="s">
        <v>334</v>
      </c>
      <c r="E232" s="297" t="s">
        <v>19</v>
      </c>
      <c r="F232" s="297">
        <v>7</v>
      </c>
      <c r="G232" s="331"/>
      <c r="H232" s="293">
        <f>'[12]Don gia'!R231</f>
        <v>265000</v>
      </c>
      <c r="I232" s="289">
        <f t="array" ref="I232">SUM(IF($K$7:$AB$7="Số lượng",K232:AB232,0))</f>
        <v>662</v>
      </c>
      <c r="J232" s="289">
        <f t="shared" si="27"/>
        <v>175430000</v>
      </c>
      <c r="K232" s="293">
        <f>[12]DT!H232</f>
        <v>66</v>
      </c>
      <c r="L232" s="293">
        <f t="shared" si="28"/>
        <v>17490000</v>
      </c>
      <c r="M232" s="293">
        <f>[12]HH!H232</f>
        <v>98</v>
      </c>
      <c r="N232" s="293">
        <f t="shared" si="28"/>
        <v>25970000</v>
      </c>
      <c r="O232" s="293">
        <f>[12]VD!H232</f>
        <v>57</v>
      </c>
      <c r="P232" s="293">
        <f t="shared" si="29"/>
        <v>15105000</v>
      </c>
      <c r="Q232" s="293">
        <f>[12]QY!H232</f>
        <v>58</v>
      </c>
      <c r="R232" s="293">
        <f t="shared" si="30"/>
        <v>15370000</v>
      </c>
      <c r="S232" s="293">
        <f>[12]UB!H232</f>
        <v>75</v>
      </c>
      <c r="T232" s="293">
        <f t="shared" si="31"/>
        <v>19875000</v>
      </c>
      <c r="U232" s="293">
        <f>[12]CP!H232</f>
        <v>42</v>
      </c>
      <c r="V232" s="293">
        <f t="shared" si="32"/>
        <v>11130000</v>
      </c>
      <c r="W232" s="293">
        <f>[12]HL!H232</f>
        <v>129</v>
      </c>
      <c r="X232" s="293">
        <f t="shared" si="33"/>
        <v>34185000</v>
      </c>
      <c r="Y232" s="293">
        <f>[12]DH!H232</f>
        <v>77</v>
      </c>
      <c r="Z232" s="293">
        <f t="shared" si="34"/>
        <v>20405000</v>
      </c>
      <c r="AA232" s="293">
        <f>[12]MC!H232</f>
        <v>60</v>
      </c>
      <c r="AB232" s="293">
        <f t="shared" si="35"/>
        <v>15900000</v>
      </c>
    </row>
    <row r="233" spans="1:28" x14ac:dyDescent="0.2">
      <c r="A233" s="298"/>
      <c r="B233" s="299" t="s">
        <v>163</v>
      </c>
      <c r="C233" s="297"/>
      <c r="D233" s="297" t="s">
        <v>334</v>
      </c>
      <c r="E233" s="297" t="s">
        <v>19</v>
      </c>
      <c r="F233" s="297">
        <v>7</v>
      </c>
      <c r="G233" s="331"/>
      <c r="H233" s="293">
        <f>'[12]Don gia'!R232</f>
        <v>265000</v>
      </c>
      <c r="I233" s="289">
        <f t="array" ref="I233">SUM(IF($K$7:$AB$7="Số lượng",K233:AB233,0))</f>
        <v>673</v>
      </c>
      <c r="J233" s="289">
        <f t="shared" si="27"/>
        <v>178345000</v>
      </c>
      <c r="K233" s="293">
        <f>[12]DT!H233</f>
        <v>69</v>
      </c>
      <c r="L233" s="293">
        <f t="shared" si="28"/>
        <v>18285000</v>
      </c>
      <c r="M233" s="293">
        <f>[12]HH!H233</f>
        <v>98</v>
      </c>
      <c r="N233" s="293">
        <f t="shared" si="28"/>
        <v>25970000</v>
      </c>
      <c r="O233" s="293">
        <f>[12]VD!H233</f>
        <v>57</v>
      </c>
      <c r="P233" s="293">
        <f t="shared" si="29"/>
        <v>15105000</v>
      </c>
      <c r="Q233" s="293">
        <f>[12]QY!H233</f>
        <v>69</v>
      </c>
      <c r="R233" s="293">
        <f t="shared" si="30"/>
        <v>18285000</v>
      </c>
      <c r="S233" s="293">
        <f>[12]UB!H233</f>
        <v>73</v>
      </c>
      <c r="T233" s="293">
        <f t="shared" si="31"/>
        <v>19345000</v>
      </c>
      <c r="U233" s="293">
        <f>[12]CP!H233</f>
        <v>44</v>
      </c>
      <c r="V233" s="293">
        <f t="shared" si="32"/>
        <v>11660000</v>
      </c>
      <c r="W233" s="293">
        <f>[12]HL!H233</f>
        <v>129</v>
      </c>
      <c r="X233" s="293">
        <f t="shared" si="33"/>
        <v>34185000</v>
      </c>
      <c r="Y233" s="293">
        <f>[12]DH!H233</f>
        <v>77</v>
      </c>
      <c r="Z233" s="293">
        <f t="shared" si="34"/>
        <v>20405000</v>
      </c>
      <c r="AA233" s="293">
        <f>[12]MC!H233</f>
        <v>57</v>
      </c>
      <c r="AB233" s="293">
        <f t="shared" si="35"/>
        <v>15105000</v>
      </c>
    </row>
    <row r="234" spans="1:28" x14ac:dyDescent="0.2">
      <c r="A234" s="298"/>
      <c r="B234" s="299" t="s">
        <v>164</v>
      </c>
      <c r="C234" s="297" t="s">
        <v>334</v>
      </c>
      <c r="D234" s="297" t="s">
        <v>334</v>
      </c>
      <c r="E234" s="297" t="s">
        <v>12</v>
      </c>
      <c r="F234" s="297">
        <v>7</v>
      </c>
      <c r="G234" s="331"/>
      <c r="H234" s="293">
        <f>'[12]Don gia'!R233</f>
        <v>200000</v>
      </c>
      <c r="I234" s="289">
        <f t="array" ref="I234">SUM(IF($K$7:$AB$7="Số lượng",K234:AB234,0))</f>
        <v>684</v>
      </c>
      <c r="J234" s="289">
        <f t="shared" si="27"/>
        <v>136800000</v>
      </c>
      <c r="K234" s="293">
        <f>[12]DT!H234</f>
        <v>70</v>
      </c>
      <c r="L234" s="293">
        <f t="shared" si="28"/>
        <v>14000000</v>
      </c>
      <c r="M234" s="293">
        <f>[12]HH!H234</f>
        <v>98</v>
      </c>
      <c r="N234" s="293">
        <f t="shared" si="28"/>
        <v>19600000</v>
      </c>
      <c r="O234" s="293">
        <f>[12]VD!H234</f>
        <v>57</v>
      </c>
      <c r="P234" s="293">
        <f t="shared" si="29"/>
        <v>11400000</v>
      </c>
      <c r="Q234" s="293">
        <f>[12]QY!H234</f>
        <v>68</v>
      </c>
      <c r="R234" s="293">
        <f t="shared" si="30"/>
        <v>13600000</v>
      </c>
      <c r="S234" s="293">
        <f>[12]UB!H234</f>
        <v>75</v>
      </c>
      <c r="T234" s="293">
        <f t="shared" si="31"/>
        <v>15000000</v>
      </c>
      <c r="U234" s="293">
        <f>[12]CP!H234</f>
        <v>43</v>
      </c>
      <c r="V234" s="293">
        <f t="shared" si="32"/>
        <v>8600000</v>
      </c>
      <c r="W234" s="293">
        <f>[12]HL!H234</f>
        <v>145</v>
      </c>
      <c r="X234" s="293">
        <f t="shared" si="33"/>
        <v>29000000</v>
      </c>
      <c r="Y234" s="293">
        <f>[12]DH!H234</f>
        <v>75</v>
      </c>
      <c r="Z234" s="293">
        <f t="shared" si="34"/>
        <v>15000000</v>
      </c>
      <c r="AA234" s="293">
        <f>[12]MC!H234</f>
        <v>53</v>
      </c>
      <c r="AB234" s="293">
        <f t="shared" si="35"/>
        <v>10600000</v>
      </c>
    </row>
    <row r="235" spans="1:28" x14ac:dyDescent="0.2">
      <c r="A235" s="298"/>
      <c r="B235" s="299" t="s">
        <v>165</v>
      </c>
      <c r="C235" s="297" t="s">
        <v>334</v>
      </c>
      <c r="D235" s="297" t="s">
        <v>334</v>
      </c>
      <c r="E235" s="297" t="s">
        <v>12</v>
      </c>
      <c r="F235" s="297">
        <v>7</v>
      </c>
      <c r="G235" s="331"/>
      <c r="H235" s="293">
        <f>'[12]Don gia'!R234</f>
        <v>111000</v>
      </c>
      <c r="I235" s="289">
        <f t="array" ref="I235">SUM(IF($K$7:$AB$7="Số lượng",K235:AB235,0))</f>
        <v>692</v>
      </c>
      <c r="J235" s="289">
        <f t="shared" si="27"/>
        <v>76812000</v>
      </c>
      <c r="K235" s="293">
        <f>[12]DT!H235</f>
        <v>80</v>
      </c>
      <c r="L235" s="293">
        <f t="shared" si="28"/>
        <v>8880000</v>
      </c>
      <c r="M235" s="293">
        <f>[12]HH!H235</f>
        <v>98</v>
      </c>
      <c r="N235" s="293">
        <f t="shared" si="28"/>
        <v>10878000</v>
      </c>
      <c r="O235" s="293">
        <f>[12]VD!H235</f>
        <v>57</v>
      </c>
      <c r="P235" s="293">
        <f t="shared" si="29"/>
        <v>6327000</v>
      </c>
      <c r="Q235" s="293">
        <f>[12]QY!H235</f>
        <v>71</v>
      </c>
      <c r="R235" s="293">
        <f t="shared" si="30"/>
        <v>7881000</v>
      </c>
      <c r="S235" s="293">
        <f>[12]UB!H235</f>
        <v>74</v>
      </c>
      <c r="T235" s="293">
        <f t="shared" si="31"/>
        <v>8214000</v>
      </c>
      <c r="U235" s="293">
        <f>[12]CP!H235</f>
        <v>36</v>
      </c>
      <c r="V235" s="293">
        <f t="shared" si="32"/>
        <v>3996000</v>
      </c>
      <c r="W235" s="293">
        <f>[12]HL!H235</f>
        <v>141</v>
      </c>
      <c r="X235" s="293">
        <f t="shared" si="33"/>
        <v>15651000</v>
      </c>
      <c r="Y235" s="293">
        <f>[12]DH!H235</f>
        <v>74</v>
      </c>
      <c r="Z235" s="293">
        <f t="shared" si="34"/>
        <v>8214000</v>
      </c>
      <c r="AA235" s="293">
        <f>[12]MC!H235</f>
        <v>61</v>
      </c>
      <c r="AB235" s="293">
        <f t="shared" si="35"/>
        <v>6771000</v>
      </c>
    </row>
    <row r="236" spans="1:28" x14ac:dyDescent="0.2">
      <c r="A236" s="298"/>
      <c r="B236" s="299" t="s">
        <v>166</v>
      </c>
      <c r="C236" s="297" t="s">
        <v>334</v>
      </c>
      <c r="D236" s="297" t="s">
        <v>334</v>
      </c>
      <c r="E236" s="297" t="s">
        <v>19</v>
      </c>
      <c r="F236" s="297">
        <v>7</v>
      </c>
      <c r="G236" s="331"/>
      <c r="H236" s="293">
        <f>'[12]Don gia'!R235</f>
        <v>100000</v>
      </c>
      <c r="I236" s="289">
        <f t="array" ref="I236">SUM(IF($K$7:$AB$7="Số lượng",K236:AB236,0))</f>
        <v>628</v>
      </c>
      <c r="J236" s="289">
        <f t="shared" si="27"/>
        <v>62800000</v>
      </c>
      <c r="K236" s="293">
        <f>[12]DT!H236</f>
        <v>60</v>
      </c>
      <c r="L236" s="293">
        <f t="shared" si="28"/>
        <v>6000000</v>
      </c>
      <c r="M236" s="293">
        <f>[12]HH!H236</f>
        <v>98</v>
      </c>
      <c r="N236" s="293">
        <f t="shared" si="28"/>
        <v>9800000</v>
      </c>
      <c r="O236" s="293">
        <f>[12]VD!H236</f>
        <v>57</v>
      </c>
      <c r="P236" s="293">
        <f t="shared" si="29"/>
        <v>5700000</v>
      </c>
      <c r="Q236" s="293">
        <f>[12]QY!H236</f>
        <v>63</v>
      </c>
      <c r="R236" s="293">
        <f t="shared" si="30"/>
        <v>6300000</v>
      </c>
      <c r="S236" s="293">
        <f>[12]UB!H236</f>
        <v>72</v>
      </c>
      <c r="T236" s="293">
        <f t="shared" si="31"/>
        <v>7200000</v>
      </c>
      <c r="U236" s="293">
        <f>[12]CP!H236</f>
        <v>31</v>
      </c>
      <c r="V236" s="293">
        <f t="shared" si="32"/>
        <v>3100000</v>
      </c>
      <c r="W236" s="293">
        <f>[12]HL!H236</f>
        <v>117</v>
      </c>
      <c r="X236" s="293">
        <f t="shared" si="33"/>
        <v>11700000</v>
      </c>
      <c r="Y236" s="293">
        <f>[12]DH!H236</f>
        <v>74</v>
      </c>
      <c r="Z236" s="293">
        <f t="shared" si="34"/>
        <v>7400000</v>
      </c>
      <c r="AA236" s="293">
        <f>[12]MC!H236</f>
        <v>56</v>
      </c>
      <c r="AB236" s="293">
        <f t="shared" si="35"/>
        <v>5600000</v>
      </c>
    </row>
    <row r="237" spans="1:28" x14ac:dyDescent="0.2">
      <c r="A237" s="298"/>
      <c r="B237" s="299" t="s">
        <v>167</v>
      </c>
      <c r="C237" s="297" t="s">
        <v>334</v>
      </c>
      <c r="D237" s="297"/>
      <c r="E237" s="297" t="s">
        <v>12</v>
      </c>
      <c r="F237" s="297">
        <v>7</v>
      </c>
      <c r="G237" s="331"/>
      <c r="H237" s="293">
        <f>'[12]Don gia'!R236</f>
        <v>55816</v>
      </c>
      <c r="I237" s="289">
        <f t="array" ref="I237">SUM(IF($K$7:$AB$7="Số lượng",K237:AB237,0))</f>
        <v>719</v>
      </c>
      <c r="J237" s="289">
        <f t="shared" si="27"/>
        <v>40131704</v>
      </c>
      <c r="K237" s="293">
        <f>[12]DT!H237</f>
        <v>88</v>
      </c>
      <c r="L237" s="293">
        <f t="shared" si="28"/>
        <v>4911808</v>
      </c>
      <c r="M237" s="293">
        <f>[12]HH!H237</f>
        <v>98</v>
      </c>
      <c r="N237" s="293">
        <f t="shared" si="28"/>
        <v>5469968</v>
      </c>
      <c r="O237" s="293">
        <f>[12]VD!H237</f>
        <v>57</v>
      </c>
      <c r="P237" s="293">
        <f t="shared" si="29"/>
        <v>3181512</v>
      </c>
      <c r="Q237" s="293">
        <f>[12]QY!H237</f>
        <v>80</v>
      </c>
      <c r="R237" s="293">
        <f t="shared" si="30"/>
        <v>4465280</v>
      </c>
      <c r="S237" s="293">
        <f>[12]UB!H237</f>
        <v>75</v>
      </c>
      <c r="T237" s="293">
        <f t="shared" si="31"/>
        <v>4186200</v>
      </c>
      <c r="U237" s="293">
        <f>[12]CP!H237</f>
        <v>53</v>
      </c>
      <c r="V237" s="293">
        <f t="shared" si="32"/>
        <v>2958248</v>
      </c>
      <c r="W237" s="293">
        <f>[12]HL!H237</f>
        <v>125</v>
      </c>
      <c r="X237" s="293">
        <f t="shared" si="33"/>
        <v>6977000</v>
      </c>
      <c r="Y237" s="293">
        <f>[12]DH!H237</f>
        <v>75</v>
      </c>
      <c r="Z237" s="293">
        <f t="shared" si="34"/>
        <v>4186200</v>
      </c>
      <c r="AA237" s="293">
        <f>[12]MC!H237</f>
        <v>68</v>
      </c>
      <c r="AB237" s="293">
        <f t="shared" si="35"/>
        <v>3795488</v>
      </c>
    </row>
    <row r="238" spans="1:28" x14ac:dyDescent="0.2">
      <c r="A238" s="298"/>
      <c r="B238" s="299" t="s">
        <v>168</v>
      </c>
      <c r="C238" s="297" t="s">
        <v>334</v>
      </c>
      <c r="D238" s="297" t="s">
        <v>334</v>
      </c>
      <c r="E238" s="297" t="s">
        <v>19</v>
      </c>
      <c r="F238" s="297">
        <v>7</v>
      </c>
      <c r="G238" s="331"/>
      <c r="H238" s="293">
        <f>'[12]Don gia'!R237</f>
        <v>25000</v>
      </c>
      <c r="I238" s="289">
        <f t="array" ref="I238">SUM(IF($K$7:$AB$7="Số lượng",K238:AB238,0))</f>
        <v>693</v>
      </c>
      <c r="J238" s="289">
        <f t="shared" si="27"/>
        <v>17325000</v>
      </c>
      <c r="K238" s="293">
        <f>[12]DT!H238</f>
        <v>68</v>
      </c>
      <c r="L238" s="293">
        <f t="shared" si="28"/>
        <v>1700000</v>
      </c>
      <c r="M238" s="293">
        <f>[12]HH!H238</f>
        <v>98</v>
      </c>
      <c r="N238" s="293">
        <f t="shared" si="28"/>
        <v>2450000</v>
      </c>
      <c r="O238" s="293">
        <f>[12]VD!H238</f>
        <v>57</v>
      </c>
      <c r="P238" s="293">
        <f t="shared" si="29"/>
        <v>1425000</v>
      </c>
      <c r="Q238" s="293">
        <f>[12]QY!H238</f>
        <v>74</v>
      </c>
      <c r="R238" s="293">
        <f t="shared" si="30"/>
        <v>1850000</v>
      </c>
      <c r="S238" s="293">
        <f>[12]UB!H238</f>
        <v>75</v>
      </c>
      <c r="T238" s="293">
        <f t="shared" si="31"/>
        <v>1875000</v>
      </c>
      <c r="U238" s="293">
        <f>[12]CP!H238</f>
        <v>40</v>
      </c>
      <c r="V238" s="293">
        <f t="shared" si="32"/>
        <v>1000000</v>
      </c>
      <c r="W238" s="293">
        <f>[12]HL!H238</f>
        <v>151</v>
      </c>
      <c r="X238" s="293">
        <f t="shared" si="33"/>
        <v>3775000</v>
      </c>
      <c r="Y238" s="293">
        <f>[12]DH!H238</f>
        <v>75</v>
      </c>
      <c r="Z238" s="293">
        <f t="shared" si="34"/>
        <v>1875000</v>
      </c>
      <c r="AA238" s="293">
        <f>[12]MC!H238</f>
        <v>55</v>
      </c>
      <c r="AB238" s="293">
        <f t="shared" si="35"/>
        <v>1375000</v>
      </c>
    </row>
    <row r="239" spans="1:28" x14ac:dyDescent="0.2">
      <c r="A239" s="298"/>
      <c r="B239" s="299" t="s">
        <v>169</v>
      </c>
      <c r="C239" s="297" t="s">
        <v>334</v>
      </c>
      <c r="D239" s="297" t="s">
        <v>334</v>
      </c>
      <c r="E239" s="297" t="s">
        <v>19</v>
      </c>
      <c r="F239" s="297">
        <v>7</v>
      </c>
      <c r="G239" s="331"/>
      <c r="H239" s="293">
        <f>'[12]Don gia'!R238</f>
        <v>18893</v>
      </c>
      <c r="I239" s="289">
        <f t="array" ref="I239">SUM(IF($K$7:$AB$7="Số lượng",K239:AB239,0))</f>
        <v>660</v>
      </c>
      <c r="J239" s="289">
        <f t="shared" si="27"/>
        <v>12469380</v>
      </c>
      <c r="K239" s="293">
        <f>[12]DT!H239</f>
        <v>77</v>
      </c>
      <c r="L239" s="293">
        <f t="shared" si="28"/>
        <v>1454761</v>
      </c>
      <c r="M239" s="293">
        <f>[12]HH!H239</f>
        <v>98</v>
      </c>
      <c r="N239" s="293">
        <f t="shared" si="28"/>
        <v>1851514</v>
      </c>
      <c r="O239" s="293">
        <f>[12]VD!H239</f>
        <v>57</v>
      </c>
      <c r="P239" s="293">
        <f t="shared" si="29"/>
        <v>1076901</v>
      </c>
      <c r="Q239" s="293">
        <f>[12]QY!H239</f>
        <v>77</v>
      </c>
      <c r="R239" s="293">
        <f t="shared" si="30"/>
        <v>1454761</v>
      </c>
      <c r="S239" s="293">
        <f>[12]UB!H239</f>
        <v>65</v>
      </c>
      <c r="T239" s="293">
        <f t="shared" si="31"/>
        <v>1228045</v>
      </c>
      <c r="U239" s="293">
        <f>[12]CP!H239</f>
        <v>36</v>
      </c>
      <c r="V239" s="293">
        <f t="shared" si="32"/>
        <v>680148</v>
      </c>
      <c r="W239" s="293">
        <f>[12]HL!H239</f>
        <v>127</v>
      </c>
      <c r="X239" s="293">
        <f t="shared" si="33"/>
        <v>2399411</v>
      </c>
      <c r="Y239" s="293">
        <f>[12]DH!H239</f>
        <v>74</v>
      </c>
      <c r="Z239" s="293">
        <f t="shared" si="34"/>
        <v>1398082</v>
      </c>
      <c r="AA239" s="293">
        <f>[12]MC!H239</f>
        <v>49</v>
      </c>
      <c r="AB239" s="293">
        <f t="shared" si="35"/>
        <v>925757</v>
      </c>
    </row>
    <row r="240" spans="1:28" x14ac:dyDescent="0.2">
      <c r="A240" s="298"/>
      <c r="B240" s="299" t="s">
        <v>170</v>
      </c>
      <c r="C240" s="297"/>
      <c r="D240" s="297" t="s">
        <v>334</v>
      </c>
      <c r="E240" s="297" t="s">
        <v>19</v>
      </c>
      <c r="F240" s="297">
        <v>7</v>
      </c>
      <c r="G240" s="331"/>
      <c r="H240" s="293">
        <f>'[12]Don gia'!R239</f>
        <v>40616</v>
      </c>
      <c r="I240" s="289">
        <f t="array" ref="I240">SUM(IF($K$7:$AB$7="Số lượng",K240:AB240,0))</f>
        <v>749</v>
      </c>
      <c r="J240" s="289">
        <f t="shared" si="27"/>
        <v>30421384</v>
      </c>
      <c r="K240" s="293">
        <f>[12]DT!H240</f>
        <v>85</v>
      </c>
      <c r="L240" s="293">
        <f t="shared" si="28"/>
        <v>3452360</v>
      </c>
      <c r="M240" s="293">
        <f>[12]HH!H240</f>
        <v>98</v>
      </c>
      <c r="N240" s="293">
        <f t="shared" si="28"/>
        <v>3980368</v>
      </c>
      <c r="O240" s="293">
        <f>[12]VD!H240</f>
        <v>57</v>
      </c>
      <c r="P240" s="293">
        <f t="shared" si="29"/>
        <v>2315112</v>
      </c>
      <c r="Q240" s="293">
        <f>[12]QY!H240</f>
        <v>96</v>
      </c>
      <c r="R240" s="293">
        <f t="shared" si="30"/>
        <v>3899136</v>
      </c>
      <c r="S240" s="293">
        <f>[12]UB!H240</f>
        <v>74</v>
      </c>
      <c r="T240" s="293">
        <f t="shared" si="31"/>
        <v>3005584</v>
      </c>
      <c r="U240" s="293">
        <f>[12]CP!H240</f>
        <v>50</v>
      </c>
      <c r="V240" s="293">
        <f t="shared" si="32"/>
        <v>2030800</v>
      </c>
      <c r="W240" s="293">
        <f>[12]HL!H240</f>
        <v>150</v>
      </c>
      <c r="X240" s="293">
        <f t="shared" si="33"/>
        <v>6092400</v>
      </c>
      <c r="Y240" s="293">
        <f>[12]DH!H240</f>
        <v>76</v>
      </c>
      <c r="Z240" s="293">
        <f t="shared" si="34"/>
        <v>3086816</v>
      </c>
      <c r="AA240" s="293">
        <f>[12]MC!H240</f>
        <v>63</v>
      </c>
      <c r="AB240" s="293">
        <f t="shared" si="35"/>
        <v>2558808</v>
      </c>
    </row>
    <row r="241" spans="1:28" x14ac:dyDescent="0.2">
      <c r="A241" s="298"/>
      <c r="B241" s="299" t="s">
        <v>171</v>
      </c>
      <c r="C241" s="297"/>
      <c r="D241" s="297" t="s">
        <v>334</v>
      </c>
      <c r="E241" s="297" t="s">
        <v>19</v>
      </c>
      <c r="F241" s="297">
        <v>2</v>
      </c>
      <c r="G241" s="331"/>
      <c r="H241" s="293">
        <f>'[12]Don gia'!R240</f>
        <v>3000000</v>
      </c>
      <c r="I241" s="289">
        <f t="array" ref="I241">SUM(IF($K$7:$AB$7="Số lượng",K241:AB241,0))</f>
        <v>289</v>
      </c>
      <c r="J241" s="289">
        <f t="shared" si="27"/>
        <v>867000000</v>
      </c>
      <c r="K241" s="293">
        <f>[12]DT!H241</f>
        <v>47</v>
      </c>
      <c r="L241" s="293">
        <f t="shared" si="28"/>
        <v>141000000</v>
      </c>
      <c r="M241" s="293">
        <f>[12]HH!H241</f>
        <v>27</v>
      </c>
      <c r="N241" s="293">
        <f t="shared" si="28"/>
        <v>81000000</v>
      </c>
      <c r="O241" s="293">
        <f>[12]VD!H241</f>
        <v>17</v>
      </c>
      <c r="P241" s="293">
        <f t="shared" si="29"/>
        <v>51000000</v>
      </c>
      <c r="Q241" s="293">
        <f>[12]QY!H241</f>
        <v>33</v>
      </c>
      <c r="R241" s="293">
        <f t="shared" si="30"/>
        <v>99000000</v>
      </c>
      <c r="S241" s="293">
        <f>[12]UB!H241</f>
        <v>22</v>
      </c>
      <c r="T241" s="293">
        <f t="shared" si="31"/>
        <v>66000000</v>
      </c>
      <c r="U241" s="293">
        <f>[12]CP!H241</f>
        <v>23</v>
      </c>
      <c r="V241" s="293">
        <f t="shared" si="32"/>
        <v>69000000</v>
      </c>
      <c r="W241" s="293">
        <f>[12]HL!H241</f>
        <v>53</v>
      </c>
      <c r="X241" s="293">
        <f t="shared" si="33"/>
        <v>159000000</v>
      </c>
      <c r="Y241" s="293">
        <f>[12]DH!H241</f>
        <v>43</v>
      </c>
      <c r="Z241" s="293">
        <f t="shared" si="34"/>
        <v>129000000</v>
      </c>
      <c r="AA241" s="293">
        <f>[12]MC!H241</f>
        <v>24</v>
      </c>
      <c r="AB241" s="293">
        <f t="shared" si="35"/>
        <v>72000000</v>
      </c>
    </row>
    <row r="242" spans="1:28" x14ac:dyDescent="0.2">
      <c r="A242" s="298"/>
      <c r="B242" s="299" t="s">
        <v>172</v>
      </c>
      <c r="C242" s="297" t="s">
        <v>334</v>
      </c>
      <c r="D242" s="297" t="s">
        <v>334</v>
      </c>
      <c r="E242" s="297" t="s">
        <v>123</v>
      </c>
      <c r="F242" s="297">
        <v>7</v>
      </c>
      <c r="G242" s="331"/>
      <c r="H242" s="293">
        <f>'[12]Don gia'!R241</f>
        <v>60000</v>
      </c>
      <c r="I242" s="289">
        <f t="array" ref="I242">SUM(IF($K$7:$AB$7="Số lượng",K242:AB242,0))</f>
        <v>861</v>
      </c>
      <c r="J242" s="289">
        <f t="shared" si="27"/>
        <v>51660000</v>
      </c>
      <c r="K242" s="293">
        <f>[12]DT!H242</f>
        <v>105</v>
      </c>
      <c r="L242" s="293">
        <f t="shared" si="28"/>
        <v>6300000</v>
      </c>
      <c r="M242" s="293">
        <f>[12]HH!H242</f>
        <v>96</v>
      </c>
      <c r="N242" s="293">
        <f t="shared" si="28"/>
        <v>5760000</v>
      </c>
      <c r="O242" s="293">
        <f>[12]VD!H242</f>
        <v>53</v>
      </c>
      <c r="P242" s="293">
        <f t="shared" si="29"/>
        <v>3180000</v>
      </c>
      <c r="Q242" s="293">
        <f>[12]QY!H242</f>
        <v>94</v>
      </c>
      <c r="R242" s="293">
        <f t="shared" si="30"/>
        <v>5640000</v>
      </c>
      <c r="S242" s="293">
        <f>[12]UB!H242</f>
        <v>76</v>
      </c>
      <c r="T242" s="293">
        <f t="shared" si="31"/>
        <v>4560000</v>
      </c>
      <c r="U242" s="293">
        <f>[12]CP!H242</f>
        <v>69</v>
      </c>
      <c r="V242" s="293">
        <f t="shared" si="32"/>
        <v>4140000</v>
      </c>
      <c r="W242" s="293">
        <f>[12]HL!H242</f>
        <v>170</v>
      </c>
      <c r="X242" s="293">
        <f t="shared" si="33"/>
        <v>10200000</v>
      </c>
      <c r="Y242" s="293">
        <f>[12]DH!H242</f>
        <v>76</v>
      </c>
      <c r="Z242" s="293">
        <f t="shared" si="34"/>
        <v>4560000</v>
      </c>
      <c r="AA242" s="293">
        <f>[12]MC!H242</f>
        <v>122</v>
      </c>
      <c r="AB242" s="293">
        <f t="shared" si="35"/>
        <v>7320000</v>
      </c>
    </row>
    <row r="243" spans="1:28" x14ac:dyDescent="0.2">
      <c r="A243" s="298"/>
      <c r="B243" s="299" t="s">
        <v>173</v>
      </c>
      <c r="C243" s="297"/>
      <c r="D243" s="297" t="s">
        <v>334</v>
      </c>
      <c r="E243" s="297" t="s">
        <v>19</v>
      </c>
      <c r="F243" s="297">
        <v>7</v>
      </c>
      <c r="G243" s="331"/>
      <c r="H243" s="293">
        <f>'[12]Don gia'!R242</f>
        <v>200000</v>
      </c>
      <c r="I243" s="289">
        <f t="array" ref="I243">SUM(IF($K$7:$AB$7="Số lượng",K243:AB243,0))</f>
        <v>748</v>
      </c>
      <c r="J243" s="289">
        <f t="shared" si="27"/>
        <v>149600000</v>
      </c>
      <c r="K243" s="293">
        <f>[12]DT!H243</f>
        <v>80</v>
      </c>
      <c r="L243" s="293">
        <f t="shared" si="28"/>
        <v>16000000</v>
      </c>
      <c r="M243" s="293">
        <f>[12]HH!H243</f>
        <v>98</v>
      </c>
      <c r="N243" s="293">
        <f t="shared" si="28"/>
        <v>19600000</v>
      </c>
      <c r="O243" s="293">
        <f>[12]VD!H243</f>
        <v>57</v>
      </c>
      <c r="P243" s="293">
        <f t="shared" si="29"/>
        <v>11400000</v>
      </c>
      <c r="Q243" s="293">
        <f>[12]QY!H243</f>
        <v>95</v>
      </c>
      <c r="R243" s="293">
        <f t="shared" si="30"/>
        <v>19000000</v>
      </c>
      <c r="S243" s="293">
        <f>[12]UB!H243</f>
        <v>74</v>
      </c>
      <c r="T243" s="293">
        <f t="shared" si="31"/>
        <v>14800000</v>
      </c>
      <c r="U243" s="293">
        <f>[12]CP!H243</f>
        <v>76</v>
      </c>
      <c r="V243" s="293">
        <f t="shared" si="32"/>
        <v>15200000</v>
      </c>
      <c r="W243" s="293">
        <f>[12]HL!H243</f>
        <v>142</v>
      </c>
      <c r="X243" s="293">
        <f t="shared" si="33"/>
        <v>28400000</v>
      </c>
      <c r="Y243" s="293">
        <f>[12]DH!H243</f>
        <v>74</v>
      </c>
      <c r="Z243" s="293">
        <f t="shared" si="34"/>
        <v>14800000</v>
      </c>
      <c r="AA243" s="293">
        <f>[12]MC!H243</f>
        <v>52</v>
      </c>
      <c r="AB243" s="293">
        <f t="shared" si="35"/>
        <v>10400000</v>
      </c>
    </row>
    <row r="244" spans="1:28" x14ac:dyDescent="0.2">
      <c r="A244" s="298"/>
      <c r="B244" s="299" t="s">
        <v>174</v>
      </c>
      <c r="C244" s="297"/>
      <c r="D244" s="297" t="s">
        <v>334</v>
      </c>
      <c r="E244" s="297" t="s">
        <v>19</v>
      </c>
      <c r="F244" s="297">
        <v>7</v>
      </c>
      <c r="G244" s="331"/>
      <c r="H244" s="293">
        <f>'[12]Don gia'!R243</f>
        <v>4684886</v>
      </c>
      <c r="I244" s="289">
        <f t="array" ref="I244">SUM(IF($K$7:$AB$7="Số lượng",K244:AB244,0))</f>
        <v>858</v>
      </c>
      <c r="J244" s="289">
        <f t="shared" si="27"/>
        <v>4019632188</v>
      </c>
      <c r="K244" s="293">
        <f>[12]DT!H244</f>
        <v>89</v>
      </c>
      <c r="L244" s="293">
        <f t="shared" si="28"/>
        <v>416954854</v>
      </c>
      <c r="M244" s="293">
        <f>[12]HH!H244</f>
        <v>98</v>
      </c>
      <c r="N244" s="293">
        <f t="shared" si="28"/>
        <v>459118828</v>
      </c>
      <c r="O244" s="293">
        <f>[12]VD!H244</f>
        <v>54</v>
      </c>
      <c r="P244" s="293">
        <f t="shared" si="29"/>
        <v>252983844</v>
      </c>
      <c r="Q244" s="293">
        <f>[12]QY!H244</f>
        <v>92</v>
      </c>
      <c r="R244" s="293">
        <f t="shared" si="30"/>
        <v>431009512</v>
      </c>
      <c r="S244" s="293">
        <f>[12]UB!H244</f>
        <v>74</v>
      </c>
      <c r="T244" s="293">
        <f t="shared" si="31"/>
        <v>346681564</v>
      </c>
      <c r="U244" s="293">
        <f>[12]CP!H244</f>
        <v>60</v>
      </c>
      <c r="V244" s="293">
        <f t="shared" si="32"/>
        <v>281093160</v>
      </c>
      <c r="W244" s="293">
        <f>[12]HL!H244</f>
        <v>155</v>
      </c>
      <c r="X244" s="293">
        <f t="shared" si="33"/>
        <v>726157330</v>
      </c>
      <c r="Y244" s="293">
        <f>[12]DH!H244</f>
        <v>73</v>
      </c>
      <c r="Z244" s="293">
        <f t="shared" si="34"/>
        <v>341996678</v>
      </c>
      <c r="AA244" s="293">
        <f>[12]MC!H244</f>
        <v>163</v>
      </c>
      <c r="AB244" s="293">
        <f t="shared" si="35"/>
        <v>763636418</v>
      </c>
    </row>
    <row r="245" spans="1:28" x14ac:dyDescent="0.2">
      <c r="A245" s="298"/>
      <c r="B245" s="299" t="s">
        <v>175</v>
      </c>
      <c r="C245" s="297" t="s">
        <v>334</v>
      </c>
      <c r="D245" s="297" t="s">
        <v>334</v>
      </c>
      <c r="E245" s="297" t="s">
        <v>19</v>
      </c>
      <c r="F245" s="297">
        <v>14</v>
      </c>
      <c r="G245" s="331"/>
      <c r="H245" s="293">
        <f>'[12]Don gia'!R244</f>
        <v>30000</v>
      </c>
      <c r="I245" s="289">
        <f t="array" ref="I245">SUM(IF($K$7:$AB$7="Số lượng",K245:AB245,0))</f>
        <v>1419</v>
      </c>
      <c r="J245" s="289">
        <f t="shared" si="27"/>
        <v>42570000</v>
      </c>
      <c r="K245" s="293">
        <f>[12]DT!H245</f>
        <v>141</v>
      </c>
      <c r="L245" s="293">
        <f t="shared" si="28"/>
        <v>4230000</v>
      </c>
      <c r="M245" s="293">
        <f>[12]HH!H245</f>
        <v>196</v>
      </c>
      <c r="N245" s="293">
        <f t="shared" si="28"/>
        <v>5880000</v>
      </c>
      <c r="O245" s="293">
        <f>[12]VD!H245</f>
        <v>113</v>
      </c>
      <c r="P245" s="293">
        <f t="shared" si="29"/>
        <v>3390000</v>
      </c>
      <c r="Q245" s="293">
        <f>[12]QY!H245</f>
        <v>141</v>
      </c>
      <c r="R245" s="293">
        <f t="shared" si="30"/>
        <v>4230000</v>
      </c>
      <c r="S245" s="293">
        <f>[12]UB!H245</f>
        <v>151</v>
      </c>
      <c r="T245" s="293">
        <f t="shared" si="31"/>
        <v>4530000</v>
      </c>
      <c r="U245" s="293">
        <f>[12]CP!H245</f>
        <v>116</v>
      </c>
      <c r="V245" s="293">
        <f t="shared" si="32"/>
        <v>3480000</v>
      </c>
      <c r="W245" s="293">
        <f>[12]HL!H245</f>
        <v>270</v>
      </c>
      <c r="X245" s="293">
        <f t="shared" si="33"/>
        <v>8100000</v>
      </c>
      <c r="Y245" s="293">
        <f>[12]DH!H245</f>
        <v>158</v>
      </c>
      <c r="Z245" s="293">
        <f t="shared" si="34"/>
        <v>4740000</v>
      </c>
      <c r="AA245" s="293">
        <f>[12]MC!H245</f>
        <v>133</v>
      </c>
      <c r="AB245" s="293">
        <f t="shared" si="35"/>
        <v>3990000</v>
      </c>
    </row>
    <row r="246" spans="1:28" ht="25.5" hidden="1" x14ac:dyDescent="0.2">
      <c r="A246" s="298"/>
      <c r="B246" s="299" t="s">
        <v>1601</v>
      </c>
      <c r="C246" s="297" t="s">
        <v>334</v>
      </c>
      <c r="D246" s="297"/>
      <c r="E246" s="297" t="s">
        <v>12</v>
      </c>
      <c r="F246" s="297" t="s">
        <v>1371</v>
      </c>
      <c r="G246" s="331"/>
      <c r="H246" s="293">
        <f>'[12]Don gia'!R245</f>
        <v>0</v>
      </c>
      <c r="I246" s="289">
        <f t="array" ref="I246">SUM(IF($K$7:$AB$7="Số lượng",K246:AB246,0))</f>
        <v>251</v>
      </c>
      <c r="J246" s="289">
        <f t="shared" si="27"/>
        <v>0</v>
      </c>
      <c r="K246" s="293">
        <f>[12]DT!H246</f>
        <v>31</v>
      </c>
      <c r="L246" s="293">
        <f t="shared" si="28"/>
        <v>0</v>
      </c>
      <c r="M246" s="293">
        <f>[12]HH!H246</f>
        <v>19</v>
      </c>
      <c r="N246" s="293">
        <f t="shared" si="28"/>
        <v>0</v>
      </c>
      <c r="O246" s="293">
        <f>[12]VD!H246</f>
        <v>16</v>
      </c>
      <c r="P246" s="293">
        <f t="shared" si="29"/>
        <v>0</v>
      </c>
      <c r="Q246" s="293">
        <f>[12]QY!H246</f>
        <v>19</v>
      </c>
      <c r="R246" s="293">
        <f t="shared" si="30"/>
        <v>0</v>
      </c>
      <c r="S246" s="293">
        <f>[12]UB!H246</f>
        <v>22</v>
      </c>
      <c r="T246" s="293">
        <f t="shared" si="31"/>
        <v>0</v>
      </c>
      <c r="U246" s="293">
        <f>[12]CP!H246</f>
        <v>28</v>
      </c>
      <c r="V246" s="293">
        <f t="shared" si="32"/>
        <v>0</v>
      </c>
      <c r="W246" s="293">
        <f>[12]HL!H246</f>
        <v>78</v>
      </c>
      <c r="X246" s="293">
        <f t="shared" si="33"/>
        <v>0</v>
      </c>
      <c r="Y246" s="293">
        <f>[12]DH!H246</f>
        <v>20</v>
      </c>
      <c r="Z246" s="293">
        <f t="shared" si="34"/>
        <v>0</v>
      </c>
      <c r="AA246" s="293">
        <f>[12]MC!H246</f>
        <v>18</v>
      </c>
      <c r="AB246" s="293">
        <f t="shared" si="35"/>
        <v>0</v>
      </c>
    </row>
    <row r="247" spans="1:28" x14ac:dyDescent="0.2">
      <c r="A247" s="301"/>
      <c r="B247" s="302" t="s">
        <v>176</v>
      </c>
      <c r="C247" s="300"/>
      <c r="D247" s="300"/>
      <c r="E247" s="300"/>
      <c r="F247" s="300"/>
      <c r="G247" s="333"/>
      <c r="H247" s="293">
        <f>'[12]Don gia'!R246</f>
        <v>0</v>
      </c>
      <c r="I247" s="289">
        <f t="array" ref="I247">SUM(IF($K$7:$AB$7="Số lượng",K247:AB247,0))</f>
        <v>0</v>
      </c>
      <c r="J247" s="289">
        <f t="shared" si="27"/>
        <v>0</v>
      </c>
      <c r="K247" s="293">
        <f>[12]DT!H247</f>
        <v>0</v>
      </c>
      <c r="L247" s="293">
        <f t="shared" si="28"/>
        <v>0</v>
      </c>
      <c r="M247" s="293">
        <f>[12]HH!H247</f>
        <v>0</v>
      </c>
      <c r="N247" s="293">
        <f t="shared" si="28"/>
        <v>0</v>
      </c>
      <c r="O247" s="293">
        <f>[12]VD!H247</f>
        <v>0</v>
      </c>
      <c r="P247" s="293">
        <f t="shared" si="29"/>
        <v>0</v>
      </c>
      <c r="Q247" s="293">
        <f>[12]QY!H247</f>
        <v>0</v>
      </c>
      <c r="R247" s="293">
        <f t="shared" si="30"/>
        <v>0</v>
      </c>
      <c r="S247" s="293">
        <f>[12]UB!H247</f>
        <v>0</v>
      </c>
      <c r="T247" s="293">
        <f t="shared" si="31"/>
        <v>0</v>
      </c>
      <c r="U247" s="293">
        <f>[12]CP!H247</f>
        <v>0</v>
      </c>
      <c r="V247" s="293">
        <f t="shared" si="32"/>
        <v>0</v>
      </c>
      <c r="W247" s="293">
        <f>[12]HL!H247</f>
        <v>0</v>
      </c>
      <c r="X247" s="293">
        <f t="shared" si="33"/>
        <v>0</v>
      </c>
      <c r="Y247" s="293">
        <f>[12]DH!H247</f>
        <v>0</v>
      </c>
      <c r="Z247" s="293">
        <f t="shared" si="34"/>
        <v>0</v>
      </c>
      <c r="AA247" s="293">
        <f>[12]MC!H247</f>
        <v>0</v>
      </c>
      <c r="AB247" s="293">
        <f t="shared" si="35"/>
        <v>0</v>
      </c>
    </row>
    <row r="248" spans="1:28" x14ac:dyDescent="0.2">
      <c r="A248" s="298"/>
      <c r="B248" s="334" t="s">
        <v>177</v>
      </c>
      <c r="C248" s="297" t="s">
        <v>334</v>
      </c>
      <c r="D248" s="297" t="s">
        <v>334</v>
      </c>
      <c r="E248" s="297" t="s">
        <v>178</v>
      </c>
      <c r="F248" s="297">
        <v>100</v>
      </c>
      <c r="G248" s="331"/>
      <c r="H248" s="293">
        <f>'[12]Don gia'!R247</f>
        <v>242</v>
      </c>
      <c r="I248" s="289">
        <f t="array" ref="I248">SUM(IF($K$7:$AB$7="Số lượng",K248:AB248,0))</f>
        <v>10369</v>
      </c>
      <c r="J248" s="289">
        <f t="shared" si="27"/>
        <v>2509298</v>
      </c>
      <c r="K248" s="293">
        <f>[12]DT!H248</f>
        <v>1005</v>
      </c>
      <c r="L248" s="293">
        <f t="shared" si="28"/>
        <v>243210</v>
      </c>
      <c r="M248" s="293">
        <f>[12]HH!H248</f>
        <v>1300</v>
      </c>
      <c r="N248" s="293">
        <f t="shared" si="28"/>
        <v>314600</v>
      </c>
      <c r="O248" s="293">
        <f>[12]VD!H248</f>
        <v>870</v>
      </c>
      <c r="P248" s="293">
        <f t="shared" si="29"/>
        <v>210540</v>
      </c>
      <c r="Q248" s="293">
        <f>[12]QY!H248</f>
        <v>1400</v>
      </c>
      <c r="R248" s="293">
        <f t="shared" si="30"/>
        <v>338800</v>
      </c>
      <c r="S248" s="293">
        <f>[12]UB!H248</f>
        <v>1080</v>
      </c>
      <c r="T248" s="293">
        <f t="shared" si="31"/>
        <v>261360</v>
      </c>
      <c r="U248" s="293">
        <f>[12]CP!H248</f>
        <v>700</v>
      </c>
      <c r="V248" s="293">
        <f t="shared" si="32"/>
        <v>169400</v>
      </c>
      <c r="W248" s="293">
        <f>[12]HL!H248</f>
        <v>2122</v>
      </c>
      <c r="X248" s="293">
        <f t="shared" si="33"/>
        <v>513524</v>
      </c>
      <c r="Y248" s="293">
        <f>[12]DH!H248</f>
        <v>1092</v>
      </c>
      <c r="Z248" s="293">
        <f t="shared" si="34"/>
        <v>264264</v>
      </c>
      <c r="AA248" s="293">
        <f>[12]MC!H248</f>
        <v>800</v>
      </c>
      <c r="AB248" s="293">
        <f t="shared" si="35"/>
        <v>193600</v>
      </c>
    </row>
    <row r="249" spans="1:28" ht="14.25" x14ac:dyDescent="0.2">
      <c r="A249" s="298"/>
      <c r="B249" s="334" t="s">
        <v>1308</v>
      </c>
      <c r="C249" s="297" t="s">
        <v>334</v>
      </c>
      <c r="D249" s="297" t="s">
        <v>334</v>
      </c>
      <c r="E249" s="297" t="s">
        <v>178</v>
      </c>
      <c r="F249" s="297">
        <v>5</v>
      </c>
      <c r="G249" s="331"/>
      <c r="H249" s="293">
        <f>'[12]Don gia'!R248</f>
        <v>8265</v>
      </c>
      <c r="I249" s="289">
        <f t="array" ref="I249">SUM(IF($K$7:$AB$7="Số lượng",K249:AB249,0))</f>
        <v>630</v>
      </c>
      <c r="J249" s="289">
        <f t="shared" si="27"/>
        <v>5206950</v>
      </c>
      <c r="K249" s="293">
        <f>[12]DT!H249</f>
        <v>49</v>
      </c>
      <c r="L249" s="293">
        <f t="shared" si="28"/>
        <v>404985</v>
      </c>
      <c r="M249" s="293">
        <f>[12]HH!H249</f>
        <v>65</v>
      </c>
      <c r="N249" s="293">
        <f t="shared" si="28"/>
        <v>537225</v>
      </c>
      <c r="O249" s="293">
        <f>[12]VD!H249</f>
        <v>48</v>
      </c>
      <c r="P249" s="293">
        <f t="shared" si="29"/>
        <v>396720</v>
      </c>
      <c r="Q249" s="293">
        <f>[12]QY!H249</f>
        <v>70</v>
      </c>
      <c r="R249" s="293">
        <f t="shared" si="30"/>
        <v>578550</v>
      </c>
      <c r="S249" s="293">
        <f>[12]UB!H249</f>
        <v>54</v>
      </c>
      <c r="T249" s="293">
        <f t="shared" si="31"/>
        <v>446310</v>
      </c>
      <c r="U249" s="293">
        <f>[12]CP!H249</f>
        <v>75</v>
      </c>
      <c r="V249" s="293">
        <f t="shared" si="32"/>
        <v>619875</v>
      </c>
      <c r="W249" s="293">
        <f>[12]HL!H249</f>
        <v>122</v>
      </c>
      <c r="X249" s="293">
        <f t="shared" si="33"/>
        <v>1008330</v>
      </c>
      <c r="Y249" s="293">
        <f>[12]DH!H249</f>
        <v>57</v>
      </c>
      <c r="Z249" s="293">
        <f t="shared" si="34"/>
        <v>471105</v>
      </c>
      <c r="AA249" s="293">
        <f>[12]MC!H249</f>
        <v>90</v>
      </c>
      <c r="AB249" s="293">
        <f t="shared" si="35"/>
        <v>743850</v>
      </c>
    </row>
    <row r="250" spans="1:28" ht="14.25" x14ac:dyDescent="0.2">
      <c r="A250" s="298"/>
      <c r="B250" s="334" t="s">
        <v>1309</v>
      </c>
      <c r="C250" s="297" t="s">
        <v>334</v>
      </c>
      <c r="D250" s="297" t="s">
        <v>334</v>
      </c>
      <c r="E250" s="297" t="s">
        <v>179</v>
      </c>
      <c r="F250" s="297">
        <v>50</v>
      </c>
      <c r="G250" s="331"/>
      <c r="H250" s="293">
        <f>'[12]Don gia'!R249</f>
        <v>1040</v>
      </c>
      <c r="I250" s="289">
        <f t="array" ref="I250">SUM(IF($K$7:$AB$7="Số lượng",K250:AB250,0))</f>
        <v>5295</v>
      </c>
      <c r="J250" s="289">
        <f t="shared" si="27"/>
        <v>5506800</v>
      </c>
      <c r="K250" s="293">
        <f>[12]DT!H250</f>
        <v>510</v>
      </c>
      <c r="L250" s="293">
        <f t="shared" si="28"/>
        <v>530400</v>
      </c>
      <c r="M250" s="293">
        <f>[12]HH!H250</f>
        <v>650</v>
      </c>
      <c r="N250" s="293">
        <f t="shared" si="28"/>
        <v>676000</v>
      </c>
      <c r="O250" s="293">
        <f>[12]VD!H250</f>
        <v>445</v>
      </c>
      <c r="P250" s="293">
        <f t="shared" si="29"/>
        <v>462800</v>
      </c>
      <c r="Q250" s="293">
        <f>[12]QY!H250</f>
        <v>700</v>
      </c>
      <c r="R250" s="293">
        <f t="shared" si="30"/>
        <v>728000</v>
      </c>
      <c r="S250" s="293">
        <f>[12]UB!H250</f>
        <v>490</v>
      </c>
      <c r="T250" s="293">
        <f t="shared" si="31"/>
        <v>509600</v>
      </c>
      <c r="U250" s="293">
        <f>[12]CP!H250</f>
        <v>325</v>
      </c>
      <c r="V250" s="293">
        <f t="shared" si="32"/>
        <v>338000</v>
      </c>
      <c r="W250" s="293">
        <f>[12]HL!H250</f>
        <v>1185</v>
      </c>
      <c r="X250" s="293">
        <f t="shared" si="33"/>
        <v>1232400</v>
      </c>
      <c r="Y250" s="293">
        <f>[12]DH!H250</f>
        <v>570</v>
      </c>
      <c r="Z250" s="293">
        <f t="shared" si="34"/>
        <v>592800</v>
      </c>
      <c r="AA250" s="293">
        <f>[12]MC!H250</f>
        <v>420</v>
      </c>
      <c r="AB250" s="293">
        <f t="shared" si="35"/>
        <v>436800</v>
      </c>
    </row>
    <row r="251" spans="1:28" x14ac:dyDescent="0.2">
      <c r="A251" s="298"/>
      <c r="B251" s="334" t="s">
        <v>180</v>
      </c>
      <c r="C251" s="297" t="s">
        <v>334</v>
      </c>
      <c r="D251" s="297" t="s">
        <v>334</v>
      </c>
      <c r="E251" s="297" t="s">
        <v>178</v>
      </c>
      <c r="F251" s="297">
        <v>100</v>
      </c>
      <c r="G251" s="331"/>
      <c r="H251" s="293">
        <f>'[12]Don gia'!R250</f>
        <v>2130</v>
      </c>
      <c r="I251" s="289">
        <f t="array" ref="I251">SUM(IF($K$7:$AB$7="Số lượng",K251:AB251,0))</f>
        <v>9956</v>
      </c>
      <c r="J251" s="289">
        <f t="shared" si="27"/>
        <v>21206280</v>
      </c>
      <c r="K251" s="293">
        <f>[12]DT!H251</f>
        <v>970</v>
      </c>
      <c r="L251" s="293">
        <f t="shared" si="28"/>
        <v>2066100</v>
      </c>
      <c r="M251" s="293">
        <f>[12]HH!H251</f>
        <v>1300</v>
      </c>
      <c r="N251" s="293">
        <f t="shared" si="28"/>
        <v>2769000</v>
      </c>
      <c r="O251" s="293">
        <f>[12]VD!H251</f>
        <v>870</v>
      </c>
      <c r="P251" s="293">
        <f t="shared" si="29"/>
        <v>1853100</v>
      </c>
      <c r="Q251" s="293">
        <f>[12]QY!H251</f>
        <v>1400</v>
      </c>
      <c r="R251" s="293">
        <f t="shared" si="30"/>
        <v>2982000</v>
      </c>
      <c r="S251" s="293">
        <f>[12]UB!H251</f>
        <v>1000</v>
      </c>
      <c r="T251" s="293">
        <f t="shared" si="31"/>
        <v>2130000</v>
      </c>
      <c r="U251" s="293">
        <f>[12]CP!H251</f>
        <v>600</v>
      </c>
      <c r="V251" s="293">
        <f t="shared" si="32"/>
        <v>1278000</v>
      </c>
      <c r="W251" s="293">
        <f>[12]HL!H251</f>
        <v>2086</v>
      </c>
      <c r="X251" s="293">
        <f t="shared" si="33"/>
        <v>4443180</v>
      </c>
      <c r="Y251" s="293">
        <f>[12]DH!H251</f>
        <v>1100</v>
      </c>
      <c r="Z251" s="293">
        <f t="shared" si="34"/>
        <v>2343000</v>
      </c>
      <c r="AA251" s="293">
        <f>[12]MC!H251</f>
        <v>630</v>
      </c>
      <c r="AB251" s="293">
        <f t="shared" si="35"/>
        <v>1341900</v>
      </c>
    </row>
    <row r="252" spans="1:28" x14ac:dyDescent="0.2">
      <c r="A252" s="298"/>
      <c r="B252" s="334" t="s">
        <v>181</v>
      </c>
      <c r="C252" s="297" t="s">
        <v>334</v>
      </c>
      <c r="D252" s="297" t="s">
        <v>334</v>
      </c>
      <c r="E252" s="297" t="s">
        <v>178</v>
      </c>
      <c r="F252" s="297">
        <v>100</v>
      </c>
      <c r="G252" s="331"/>
      <c r="H252" s="293">
        <f>'[12]Don gia'!R251</f>
        <v>480</v>
      </c>
      <c r="I252" s="289">
        <f t="array" ref="I252">SUM(IF($K$7:$AB$7="Số lượng",K252:AB252,0))</f>
        <v>9952</v>
      </c>
      <c r="J252" s="289">
        <f t="shared" si="27"/>
        <v>4776960</v>
      </c>
      <c r="K252" s="293">
        <f>[12]DT!H252</f>
        <v>955</v>
      </c>
      <c r="L252" s="293">
        <f t="shared" si="28"/>
        <v>458400</v>
      </c>
      <c r="M252" s="293">
        <f>[12]HH!H252</f>
        <v>1300</v>
      </c>
      <c r="N252" s="293">
        <f t="shared" si="28"/>
        <v>624000</v>
      </c>
      <c r="O252" s="293">
        <f>[12]VD!H252</f>
        <v>870</v>
      </c>
      <c r="P252" s="293">
        <f t="shared" si="29"/>
        <v>417600</v>
      </c>
      <c r="Q252" s="293">
        <f>[12]QY!H252</f>
        <v>1400</v>
      </c>
      <c r="R252" s="293">
        <f t="shared" si="30"/>
        <v>672000</v>
      </c>
      <c r="S252" s="293">
        <f>[12]UB!H252</f>
        <v>980</v>
      </c>
      <c r="T252" s="293">
        <f t="shared" si="31"/>
        <v>470400</v>
      </c>
      <c r="U252" s="293">
        <f>[12]CP!H252</f>
        <v>600</v>
      </c>
      <c r="V252" s="293">
        <f t="shared" si="32"/>
        <v>288000</v>
      </c>
      <c r="W252" s="293">
        <f>[12]HL!H252</f>
        <v>2097</v>
      </c>
      <c r="X252" s="293">
        <f t="shared" si="33"/>
        <v>1006560</v>
      </c>
      <c r="Y252" s="293">
        <f>[12]DH!H252</f>
        <v>1100</v>
      </c>
      <c r="Z252" s="293">
        <f t="shared" si="34"/>
        <v>528000</v>
      </c>
      <c r="AA252" s="293">
        <f>[12]MC!H252</f>
        <v>650</v>
      </c>
      <c r="AB252" s="293">
        <f t="shared" si="35"/>
        <v>312000</v>
      </c>
    </row>
    <row r="253" spans="1:28" x14ac:dyDescent="0.2">
      <c r="A253" s="298"/>
      <c r="B253" s="334" t="s">
        <v>182</v>
      </c>
      <c r="C253" s="297" t="s">
        <v>334</v>
      </c>
      <c r="D253" s="297" t="s">
        <v>334</v>
      </c>
      <c r="E253" s="297" t="s">
        <v>178</v>
      </c>
      <c r="F253" s="297">
        <v>100</v>
      </c>
      <c r="G253" s="331"/>
      <c r="H253" s="293">
        <f>'[12]Don gia'!R252</f>
        <v>100</v>
      </c>
      <c r="I253" s="289">
        <f t="array" ref="I253">SUM(IF($K$7:$AB$7="Số lượng",K253:AB253,0))</f>
        <v>10055</v>
      </c>
      <c r="J253" s="289">
        <f t="shared" si="27"/>
        <v>1005500</v>
      </c>
      <c r="K253" s="293">
        <f>[12]DT!H253</f>
        <v>910</v>
      </c>
      <c r="L253" s="293">
        <f t="shared" si="28"/>
        <v>91000</v>
      </c>
      <c r="M253" s="293">
        <f>[12]HH!H253</f>
        <v>1300</v>
      </c>
      <c r="N253" s="293">
        <f t="shared" si="28"/>
        <v>130000</v>
      </c>
      <c r="O253" s="293">
        <f>[12]VD!H253</f>
        <v>870</v>
      </c>
      <c r="P253" s="293">
        <f t="shared" si="29"/>
        <v>87000</v>
      </c>
      <c r="Q253" s="293">
        <f>[12]QY!H253</f>
        <v>1500</v>
      </c>
      <c r="R253" s="293">
        <f t="shared" si="30"/>
        <v>150000</v>
      </c>
      <c r="S253" s="293">
        <f>[12]UB!H253</f>
        <v>1000</v>
      </c>
      <c r="T253" s="293">
        <f t="shared" si="31"/>
        <v>100000</v>
      </c>
      <c r="U253" s="293">
        <f>[12]CP!H253</f>
        <v>600</v>
      </c>
      <c r="V253" s="293">
        <f t="shared" si="32"/>
        <v>60000</v>
      </c>
      <c r="W253" s="293">
        <f>[12]HL!H253</f>
        <v>2225</v>
      </c>
      <c r="X253" s="293">
        <f t="shared" si="33"/>
        <v>222500</v>
      </c>
      <c r="Y253" s="293">
        <f>[12]DH!H253</f>
        <v>1100</v>
      </c>
      <c r="Z253" s="293">
        <f t="shared" si="34"/>
        <v>110000</v>
      </c>
      <c r="AA253" s="293">
        <f>[12]MC!H253</f>
        <v>550</v>
      </c>
      <c r="AB253" s="293">
        <f t="shared" si="35"/>
        <v>55000</v>
      </c>
    </row>
    <row r="254" spans="1:28" x14ac:dyDescent="0.2">
      <c r="A254" s="298"/>
      <c r="B254" s="334" t="s">
        <v>183</v>
      </c>
      <c r="C254" s="297" t="s">
        <v>334</v>
      </c>
      <c r="D254" s="297" t="s">
        <v>334</v>
      </c>
      <c r="E254" s="297" t="s">
        <v>178</v>
      </c>
      <c r="F254" s="297">
        <v>100</v>
      </c>
      <c r="G254" s="331"/>
      <c r="H254" s="293">
        <f>'[12]Don gia'!R253</f>
        <v>873</v>
      </c>
      <c r="I254" s="289">
        <f t="array" ref="I254">SUM(IF($K$7:$AB$7="Số lượng",K254:AB254,0))</f>
        <v>9861.5</v>
      </c>
      <c r="J254" s="289">
        <f t="shared" si="27"/>
        <v>8609089.5</v>
      </c>
      <c r="K254" s="293">
        <f>[12]DT!H254</f>
        <v>870</v>
      </c>
      <c r="L254" s="293">
        <f t="shared" si="28"/>
        <v>759510</v>
      </c>
      <c r="M254" s="293">
        <f>[12]HH!H254</f>
        <v>1300</v>
      </c>
      <c r="N254" s="293">
        <f t="shared" si="28"/>
        <v>1134900</v>
      </c>
      <c r="O254" s="293">
        <f>[12]VD!H254</f>
        <v>870</v>
      </c>
      <c r="P254" s="293">
        <f t="shared" si="29"/>
        <v>759510</v>
      </c>
      <c r="Q254" s="293">
        <f>[12]QY!H254</f>
        <v>1500</v>
      </c>
      <c r="R254" s="293">
        <f t="shared" si="30"/>
        <v>1309500</v>
      </c>
      <c r="S254" s="293">
        <f>[12]UB!H254</f>
        <v>985</v>
      </c>
      <c r="T254" s="293">
        <f t="shared" si="31"/>
        <v>859905</v>
      </c>
      <c r="U254" s="293">
        <f>[12]CP!H254</f>
        <v>600</v>
      </c>
      <c r="V254" s="293">
        <f t="shared" si="32"/>
        <v>523800</v>
      </c>
      <c r="W254" s="293">
        <f>[12]HL!H254</f>
        <v>1995</v>
      </c>
      <c r="X254" s="293">
        <f t="shared" si="33"/>
        <v>1741635</v>
      </c>
      <c r="Y254" s="293">
        <f>[12]DH!H254</f>
        <v>1120</v>
      </c>
      <c r="Z254" s="293">
        <f t="shared" si="34"/>
        <v>977760</v>
      </c>
      <c r="AA254" s="293">
        <f>[12]MC!H254</f>
        <v>621.5</v>
      </c>
      <c r="AB254" s="293">
        <f t="shared" si="35"/>
        <v>542569.5</v>
      </c>
    </row>
    <row r="255" spans="1:28" x14ac:dyDescent="0.2">
      <c r="A255" s="298"/>
      <c r="B255" s="334" t="s">
        <v>184</v>
      </c>
      <c r="C255" s="297" t="s">
        <v>334</v>
      </c>
      <c r="D255" s="297" t="s">
        <v>334</v>
      </c>
      <c r="E255" s="297" t="s">
        <v>178</v>
      </c>
      <c r="F255" s="297">
        <v>50</v>
      </c>
      <c r="G255" s="331"/>
      <c r="H255" s="293">
        <f>'[12]Don gia'!R254</f>
        <v>3260</v>
      </c>
      <c r="I255" s="289">
        <f t="array" ref="I255">SUM(IF($K$7:$AB$7="Số lượng",K255:AB255,0))</f>
        <v>5045.6000000000004</v>
      </c>
      <c r="J255" s="289">
        <f t="shared" si="27"/>
        <v>16448656.000000002</v>
      </c>
      <c r="K255" s="293">
        <f>[12]DT!H255</f>
        <v>440</v>
      </c>
      <c r="L255" s="293">
        <f t="shared" si="28"/>
        <v>1434400</v>
      </c>
      <c r="M255" s="293">
        <f>[12]HH!H255</f>
        <v>650</v>
      </c>
      <c r="N255" s="293">
        <f t="shared" si="28"/>
        <v>2119000</v>
      </c>
      <c r="O255" s="293">
        <f>[12]VD!H255</f>
        <v>445</v>
      </c>
      <c r="P255" s="293">
        <f t="shared" si="29"/>
        <v>1450700</v>
      </c>
      <c r="Q255" s="293">
        <f>[12]QY!H255</f>
        <v>720</v>
      </c>
      <c r="R255" s="293">
        <f t="shared" si="30"/>
        <v>2347200</v>
      </c>
      <c r="S255" s="293">
        <f>[12]UB!H255</f>
        <v>540</v>
      </c>
      <c r="T255" s="293">
        <f t="shared" si="31"/>
        <v>1760400</v>
      </c>
      <c r="U255" s="293">
        <f>[12]CP!H255</f>
        <v>325</v>
      </c>
      <c r="V255" s="293">
        <f t="shared" si="32"/>
        <v>1059500</v>
      </c>
      <c r="W255" s="293">
        <f>[12]HL!H255</f>
        <v>1035</v>
      </c>
      <c r="X255" s="293">
        <f t="shared" si="33"/>
        <v>3374100</v>
      </c>
      <c r="Y255" s="293">
        <f>[12]DH!H255</f>
        <v>570</v>
      </c>
      <c r="Z255" s="293">
        <f t="shared" si="34"/>
        <v>1858200</v>
      </c>
      <c r="AA255" s="293">
        <f>[12]MC!H255</f>
        <v>320.60000000000002</v>
      </c>
      <c r="AB255" s="293">
        <f t="shared" si="35"/>
        <v>1045156.0000000001</v>
      </c>
    </row>
    <row r="256" spans="1:28" x14ac:dyDescent="0.2">
      <c r="A256" s="298"/>
      <c r="B256" s="334" t="s">
        <v>185</v>
      </c>
      <c r="C256" s="297" t="s">
        <v>334</v>
      </c>
      <c r="D256" s="297" t="s">
        <v>334</v>
      </c>
      <c r="E256" s="297" t="s">
        <v>178</v>
      </c>
      <c r="F256" s="297">
        <v>50</v>
      </c>
      <c r="G256" s="331"/>
      <c r="H256" s="293">
        <f>'[12]Don gia'!R255</f>
        <v>1800</v>
      </c>
      <c r="I256" s="289">
        <f t="array" ref="I256">SUM(IF($K$7:$AB$7="Số lượng",K256:AB256,0))</f>
        <v>5060.6000000000004</v>
      </c>
      <c r="J256" s="289">
        <f t="shared" si="27"/>
        <v>9109080</v>
      </c>
      <c r="K256" s="293">
        <f>[12]DT!H256</f>
        <v>430</v>
      </c>
      <c r="L256" s="293">
        <f t="shared" si="28"/>
        <v>774000</v>
      </c>
      <c r="M256" s="293">
        <f>[12]HH!H256</f>
        <v>650</v>
      </c>
      <c r="N256" s="293">
        <f t="shared" si="28"/>
        <v>1170000</v>
      </c>
      <c r="O256" s="293">
        <f>[12]VD!H256</f>
        <v>445</v>
      </c>
      <c r="P256" s="293">
        <f t="shared" si="29"/>
        <v>801000</v>
      </c>
      <c r="Q256" s="293">
        <f>[12]QY!H256</f>
        <v>750</v>
      </c>
      <c r="R256" s="293">
        <f t="shared" si="30"/>
        <v>1350000</v>
      </c>
      <c r="S256" s="293">
        <f>[12]UB!H256</f>
        <v>535</v>
      </c>
      <c r="T256" s="293">
        <f t="shared" si="31"/>
        <v>963000</v>
      </c>
      <c r="U256" s="293">
        <f>[12]CP!H256</f>
        <v>325</v>
      </c>
      <c r="V256" s="293">
        <f t="shared" si="32"/>
        <v>585000</v>
      </c>
      <c r="W256" s="293">
        <f>[12]HL!H256</f>
        <v>1095</v>
      </c>
      <c r="X256" s="293">
        <f t="shared" si="33"/>
        <v>1971000</v>
      </c>
      <c r="Y256" s="293">
        <f>[12]DH!H256</f>
        <v>560</v>
      </c>
      <c r="Z256" s="293">
        <f t="shared" si="34"/>
        <v>1008000</v>
      </c>
      <c r="AA256" s="293">
        <f>[12]MC!H256</f>
        <v>270.60000000000002</v>
      </c>
      <c r="AB256" s="293">
        <f t="shared" si="35"/>
        <v>487080.00000000006</v>
      </c>
    </row>
    <row r="257" spans="1:28" x14ac:dyDescent="0.2">
      <c r="A257" s="298"/>
      <c r="B257" s="334" t="s">
        <v>186</v>
      </c>
      <c r="C257" s="297" t="s">
        <v>334</v>
      </c>
      <c r="D257" s="297" t="s">
        <v>334</v>
      </c>
      <c r="E257" s="297" t="s">
        <v>178</v>
      </c>
      <c r="F257" s="297">
        <v>50</v>
      </c>
      <c r="G257" s="331"/>
      <c r="H257" s="293">
        <f>'[12]Don gia'!R256</f>
        <v>5400</v>
      </c>
      <c r="I257" s="289">
        <f t="array" ref="I257">SUM(IF($K$7:$AB$7="Số lượng",K257:AB257,0))</f>
        <v>5118</v>
      </c>
      <c r="J257" s="289">
        <f t="shared" si="27"/>
        <v>27637200</v>
      </c>
      <c r="K257" s="293">
        <f>[12]DT!H257</f>
        <v>470</v>
      </c>
      <c r="L257" s="293">
        <f t="shared" si="28"/>
        <v>2538000</v>
      </c>
      <c r="M257" s="293">
        <f>[12]HH!H257</f>
        <v>650</v>
      </c>
      <c r="N257" s="293">
        <f t="shared" si="28"/>
        <v>3510000</v>
      </c>
      <c r="O257" s="293">
        <f>[12]VD!H257</f>
        <v>445</v>
      </c>
      <c r="P257" s="293">
        <f t="shared" si="29"/>
        <v>2403000</v>
      </c>
      <c r="Q257" s="293">
        <f>[12]QY!H257</f>
        <v>700</v>
      </c>
      <c r="R257" s="293">
        <f t="shared" si="30"/>
        <v>3780000</v>
      </c>
      <c r="S257" s="293">
        <f>[12]UB!H257</f>
        <v>550</v>
      </c>
      <c r="T257" s="293">
        <f t="shared" si="31"/>
        <v>2970000</v>
      </c>
      <c r="U257" s="293">
        <f>[12]CP!H257</f>
        <v>325</v>
      </c>
      <c r="V257" s="293">
        <f t="shared" si="32"/>
        <v>1755000</v>
      </c>
      <c r="W257" s="293">
        <f>[12]HL!H257</f>
        <v>1058</v>
      </c>
      <c r="X257" s="293">
        <f t="shared" si="33"/>
        <v>5713200</v>
      </c>
      <c r="Y257" s="293">
        <f>[12]DH!H257</f>
        <v>580</v>
      </c>
      <c r="Z257" s="293">
        <f t="shared" si="34"/>
        <v>3132000</v>
      </c>
      <c r="AA257" s="293">
        <f>[12]MC!H257</f>
        <v>340</v>
      </c>
      <c r="AB257" s="293">
        <f t="shared" si="35"/>
        <v>1836000</v>
      </c>
    </row>
    <row r="258" spans="1:28" x14ac:dyDescent="0.2">
      <c r="A258" s="298"/>
      <c r="B258" s="334" t="s">
        <v>187</v>
      </c>
      <c r="C258" s="297" t="s">
        <v>334</v>
      </c>
      <c r="D258" s="297" t="s">
        <v>334</v>
      </c>
      <c r="E258" s="297" t="s">
        <v>178</v>
      </c>
      <c r="F258" s="297">
        <v>50</v>
      </c>
      <c r="G258" s="331"/>
      <c r="H258" s="293">
        <f>'[12]Don gia'!R257</f>
        <v>20</v>
      </c>
      <c r="I258" s="289">
        <f t="array" ref="I258">SUM(IF($K$7:$AB$7="Số lượng",K258:AB258,0))</f>
        <v>5183</v>
      </c>
      <c r="J258" s="289">
        <f t="shared" si="27"/>
        <v>103660</v>
      </c>
      <c r="K258" s="293">
        <f>[12]DT!H258</f>
        <v>485</v>
      </c>
      <c r="L258" s="293">
        <f t="shared" si="28"/>
        <v>9700</v>
      </c>
      <c r="M258" s="293">
        <f>[12]HH!H258</f>
        <v>650</v>
      </c>
      <c r="N258" s="293">
        <f t="shared" si="28"/>
        <v>13000</v>
      </c>
      <c r="O258" s="293">
        <f>[12]VD!H258</f>
        <v>445</v>
      </c>
      <c r="P258" s="293">
        <f t="shared" si="29"/>
        <v>8900</v>
      </c>
      <c r="Q258" s="293">
        <f>[12]QY!H258</f>
        <v>750</v>
      </c>
      <c r="R258" s="293">
        <f t="shared" si="30"/>
        <v>15000</v>
      </c>
      <c r="S258" s="293">
        <f>[12]UB!H258</f>
        <v>545</v>
      </c>
      <c r="T258" s="293">
        <f t="shared" si="31"/>
        <v>10900</v>
      </c>
      <c r="U258" s="293">
        <f>[12]CP!H258</f>
        <v>385</v>
      </c>
      <c r="V258" s="293">
        <f t="shared" si="32"/>
        <v>7700</v>
      </c>
      <c r="W258" s="293">
        <f>[12]HL!H258</f>
        <v>1073</v>
      </c>
      <c r="X258" s="293">
        <f t="shared" si="33"/>
        <v>21460</v>
      </c>
      <c r="Y258" s="293">
        <f>[12]DH!H258</f>
        <v>570</v>
      </c>
      <c r="Z258" s="293">
        <f t="shared" si="34"/>
        <v>11400</v>
      </c>
      <c r="AA258" s="293">
        <f>[12]MC!H258</f>
        <v>280</v>
      </c>
      <c r="AB258" s="293">
        <f t="shared" si="35"/>
        <v>5600</v>
      </c>
    </row>
    <row r="259" spans="1:28" ht="14.25" x14ac:dyDescent="0.2">
      <c r="A259" s="298"/>
      <c r="B259" s="334" t="s">
        <v>1310</v>
      </c>
      <c r="C259" s="297" t="s">
        <v>334</v>
      </c>
      <c r="D259" s="297" t="s">
        <v>334</v>
      </c>
      <c r="E259" s="297" t="s">
        <v>178</v>
      </c>
      <c r="F259" s="297">
        <v>10</v>
      </c>
      <c r="G259" s="331"/>
      <c r="H259" s="293">
        <f>'[12]Don gia'!R258</f>
        <v>606</v>
      </c>
      <c r="I259" s="289">
        <f t="array" ref="I259">SUM(IF($K$7:$AB$7="Số lượng",K259:AB259,0))</f>
        <v>1217</v>
      </c>
      <c r="J259" s="289">
        <f t="shared" si="27"/>
        <v>737502</v>
      </c>
      <c r="K259" s="293">
        <f>[12]DT!H259</f>
        <v>92</v>
      </c>
      <c r="L259" s="293">
        <f t="shared" si="28"/>
        <v>55752</v>
      </c>
      <c r="M259" s="293">
        <f>[12]HH!H259</f>
        <v>130</v>
      </c>
      <c r="N259" s="293">
        <f t="shared" si="28"/>
        <v>78780</v>
      </c>
      <c r="O259" s="293">
        <f>[12]VD!H259</f>
        <v>105</v>
      </c>
      <c r="P259" s="293">
        <f t="shared" si="29"/>
        <v>63630</v>
      </c>
      <c r="Q259" s="293">
        <f>[12]QY!H259</f>
        <v>140</v>
      </c>
      <c r="R259" s="293">
        <f t="shared" si="30"/>
        <v>84840</v>
      </c>
      <c r="S259" s="293">
        <f>[12]UB!H259</f>
        <v>105</v>
      </c>
      <c r="T259" s="293">
        <f t="shared" si="31"/>
        <v>63630</v>
      </c>
      <c r="U259" s="293">
        <f>[12]CP!H259</f>
        <v>105</v>
      </c>
      <c r="V259" s="293">
        <f t="shared" si="32"/>
        <v>63630</v>
      </c>
      <c r="W259" s="293">
        <f>[12]HL!H259</f>
        <v>254</v>
      </c>
      <c r="X259" s="293">
        <f t="shared" si="33"/>
        <v>153924</v>
      </c>
      <c r="Y259" s="293">
        <f>[12]DH!H259</f>
        <v>116</v>
      </c>
      <c r="Z259" s="293">
        <f t="shared" si="34"/>
        <v>70296</v>
      </c>
      <c r="AA259" s="293">
        <f>[12]MC!H259</f>
        <v>170</v>
      </c>
      <c r="AB259" s="293">
        <f t="shared" si="35"/>
        <v>103020</v>
      </c>
    </row>
    <row r="260" spans="1:28" x14ac:dyDescent="0.2">
      <c r="A260" s="298"/>
      <c r="B260" s="334" t="s">
        <v>188</v>
      </c>
      <c r="C260" s="297" t="s">
        <v>334</v>
      </c>
      <c r="D260" s="297" t="s">
        <v>334</v>
      </c>
      <c r="E260" s="297" t="s">
        <v>178</v>
      </c>
      <c r="F260" s="297">
        <v>100</v>
      </c>
      <c r="G260" s="331"/>
      <c r="H260" s="293">
        <f>'[12]Don gia'!R259</f>
        <v>275</v>
      </c>
      <c r="I260" s="289">
        <f t="array" ref="I260">SUM(IF($K$7:$AB$7="Số lượng",K260:AB260,0))</f>
        <v>9840.6</v>
      </c>
      <c r="J260" s="289">
        <f t="shared" si="27"/>
        <v>2706165</v>
      </c>
      <c r="K260" s="293">
        <f>[12]DT!H260</f>
        <v>890</v>
      </c>
      <c r="L260" s="293">
        <f t="shared" si="28"/>
        <v>244750</v>
      </c>
      <c r="M260" s="293">
        <f>[12]HH!H260</f>
        <v>1300</v>
      </c>
      <c r="N260" s="293">
        <f t="shared" si="28"/>
        <v>357500</v>
      </c>
      <c r="O260" s="293">
        <f>[12]VD!H260</f>
        <v>870</v>
      </c>
      <c r="P260" s="293">
        <f t="shared" si="29"/>
        <v>239250</v>
      </c>
      <c r="Q260" s="293">
        <f>[12]QY!H260</f>
        <v>1400</v>
      </c>
      <c r="R260" s="293">
        <f t="shared" si="30"/>
        <v>385000</v>
      </c>
      <c r="S260" s="293">
        <f>[12]UB!H260</f>
        <v>1100</v>
      </c>
      <c r="T260" s="293">
        <f t="shared" si="31"/>
        <v>302500</v>
      </c>
      <c r="U260" s="293">
        <f>[12]CP!H260</f>
        <v>600</v>
      </c>
      <c r="V260" s="293">
        <f t="shared" si="32"/>
        <v>165000</v>
      </c>
      <c r="W260" s="293">
        <f>[12]HL!H260</f>
        <v>2000</v>
      </c>
      <c r="X260" s="293">
        <f t="shared" si="33"/>
        <v>550000</v>
      </c>
      <c r="Y260" s="293">
        <f>[12]DH!H260</f>
        <v>1080</v>
      </c>
      <c r="Z260" s="293">
        <f t="shared" si="34"/>
        <v>297000</v>
      </c>
      <c r="AA260" s="293">
        <f>[12]MC!H260</f>
        <v>600.6</v>
      </c>
      <c r="AB260" s="293">
        <f t="shared" si="35"/>
        <v>165165</v>
      </c>
    </row>
    <row r="261" spans="1:28" ht="14.25" x14ac:dyDescent="0.2">
      <c r="A261" s="298"/>
      <c r="B261" s="334" t="s">
        <v>1311</v>
      </c>
      <c r="C261" s="297" t="s">
        <v>334</v>
      </c>
      <c r="D261" s="297" t="s">
        <v>334</v>
      </c>
      <c r="E261" s="297" t="s">
        <v>178</v>
      </c>
      <c r="F261" s="297">
        <v>50</v>
      </c>
      <c r="G261" s="331"/>
      <c r="H261" s="293">
        <f>'[12]Don gia'!R260</f>
        <v>557</v>
      </c>
      <c r="I261" s="289">
        <f t="array" ref="I261">SUM(IF($K$7:$AB$7="Số lượng",K261:AB261,0))</f>
        <v>5098.6000000000004</v>
      </c>
      <c r="J261" s="289">
        <f t="shared" si="27"/>
        <v>2839920.2</v>
      </c>
      <c r="K261" s="293">
        <f>[12]DT!H261</f>
        <v>465</v>
      </c>
      <c r="L261" s="293">
        <f t="shared" si="28"/>
        <v>259005</v>
      </c>
      <c r="M261" s="293">
        <f>[12]HH!H261</f>
        <v>650</v>
      </c>
      <c r="N261" s="293">
        <f t="shared" si="28"/>
        <v>362050</v>
      </c>
      <c r="O261" s="293">
        <f>[12]VD!H261</f>
        <v>445</v>
      </c>
      <c r="P261" s="293">
        <f t="shared" si="29"/>
        <v>247865</v>
      </c>
      <c r="Q261" s="293">
        <f>[12]QY!H261</f>
        <v>700</v>
      </c>
      <c r="R261" s="293">
        <f t="shared" si="30"/>
        <v>389900</v>
      </c>
      <c r="S261" s="293">
        <f>[12]UB!H261</f>
        <v>550</v>
      </c>
      <c r="T261" s="293">
        <f t="shared" si="31"/>
        <v>306350</v>
      </c>
      <c r="U261" s="293">
        <f>[12]CP!H261</f>
        <v>325</v>
      </c>
      <c r="V261" s="293">
        <f t="shared" si="32"/>
        <v>181025</v>
      </c>
      <c r="W261" s="293">
        <f>[12]HL!H261</f>
        <v>1048</v>
      </c>
      <c r="X261" s="293">
        <f t="shared" si="33"/>
        <v>583736</v>
      </c>
      <c r="Y261" s="293">
        <f>[12]DH!H261</f>
        <v>565</v>
      </c>
      <c r="Z261" s="293">
        <f t="shared" si="34"/>
        <v>314705</v>
      </c>
      <c r="AA261" s="293">
        <f>[12]MC!H261</f>
        <v>350.6</v>
      </c>
      <c r="AB261" s="293">
        <f t="shared" si="35"/>
        <v>195284.2</v>
      </c>
    </row>
    <row r="262" spans="1:28" x14ac:dyDescent="0.2">
      <c r="A262" s="298"/>
      <c r="B262" s="334" t="s">
        <v>189</v>
      </c>
      <c r="C262" s="297" t="s">
        <v>334</v>
      </c>
      <c r="D262" s="297" t="s">
        <v>334</v>
      </c>
      <c r="E262" s="297" t="s">
        <v>190</v>
      </c>
      <c r="F262" s="297">
        <v>0.5</v>
      </c>
      <c r="G262" s="331"/>
      <c r="H262" s="293">
        <f>'[12]Don gia'!R261</f>
        <v>173000</v>
      </c>
      <c r="I262" s="289">
        <f t="array" ref="I262">SUM(IF($K$7:$AB$7="Số lượng",K262:AB262,0))</f>
        <v>110.30000000000001</v>
      </c>
      <c r="J262" s="289">
        <f t="shared" si="27"/>
        <v>19081900.000000004</v>
      </c>
      <c r="K262" s="335">
        <f>[12]DT!H262</f>
        <v>55.35</v>
      </c>
      <c r="L262" s="293">
        <f t="shared" si="28"/>
        <v>9575550</v>
      </c>
      <c r="M262" s="335">
        <f>[12]HH!H262</f>
        <v>6.5</v>
      </c>
      <c r="N262" s="293">
        <f t="shared" si="28"/>
        <v>1124500</v>
      </c>
      <c r="O262" s="335">
        <f>[12]VD!H262</f>
        <v>4.8</v>
      </c>
      <c r="P262" s="293">
        <f t="shared" si="29"/>
        <v>830400</v>
      </c>
      <c r="Q262" s="335">
        <f>[12]QY!H262</f>
        <v>6</v>
      </c>
      <c r="R262" s="293">
        <f t="shared" si="30"/>
        <v>1038000</v>
      </c>
      <c r="S262" s="335">
        <f>[12]UB!H262</f>
        <v>5.5</v>
      </c>
      <c r="T262" s="293">
        <f t="shared" si="31"/>
        <v>951500</v>
      </c>
      <c r="U262" s="335">
        <f>[12]CP!H262</f>
        <v>3.25</v>
      </c>
      <c r="V262" s="293">
        <f t="shared" si="32"/>
        <v>562250</v>
      </c>
      <c r="W262" s="335">
        <f>[12]HL!H262</f>
        <v>17.5</v>
      </c>
      <c r="X262" s="293">
        <f t="shared" si="33"/>
        <v>3027500</v>
      </c>
      <c r="Y262" s="335">
        <f>[12]DH!H262</f>
        <v>5.9</v>
      </c>
      <c r="Z262" s="293">
        <f t="shared" si="34"/>
        <v>1020700.0000000001</v>
      </c>
      <c r="AA262" s="335">
        <f>[12]MC!H262</f>
        <v>5.5</v>
      </c>
      <c r="AB262" s="293">
        <f t="shared" si="35"/>
        <v>951500</v>
      </c>
    </row>
    <row r="263" spans="1:28" ht="14.25" x14ac:dyDescent="0.2">
      <c r="A263" s="298"/>
      <c r="B263" s="334" t="s">
        <v>1312</v>
      </c>
      <c r="C263" s="297" t="s">
        <v>334</v>
      </c>
      <c r="D263" s="297" t="s">
        <v>334</v>
      </c>
      <c r="E263" s="297" t="s">
        <v>190</v>
      </c>
      <c r="F263" s="297">
        <v>0.2</v>
      </c>
      <c r="G263" s="331"/>
      <c r="H263" s="293">
        <f>'[12]Don gia'!R262</f>
        <v>208000</v>
      </c>
      <c r="I263" s="289">
        <f t="array" ref="I263">SUM(IF($K$7:$AB$7="Số lượng",K263:AB263,0))</f>
        <v>217.24999999999994</v>
      </c>
      <c r="J263" s="289">
        <f t="shared" si="27"/>
        <v>45187999.999999985</v>
      </c>
      <c r="K263" s="335">
        <f>[12]DT!H263</f>
        <v>2.3000000000000003</v>
      </c>
      <c r="L263" s="293">
        <f t="shared" si="28"/>
        <v>478400.00000000006</v>
      </c>
      <c r="M263" s="335">
        <f>[12]HH!H263</f>
        <v>2.1999999999999997</v>
      </c>
      <c r="N263" s="293">
        <f t="shared" si="28"/>
        <v>457599.99999999994</v>
      </c>
      <c r="O263" s="335">
        <f>[12]VD!H263</f>
        <v>1.9999999999999998</v>
      </c>
      <c r="P263" s="293">
        <f t="shared" si="29"/>
        <v>415999.99999999994</v>
      </c>
      <c r="Q263" s="335">
        <f>[12]QY!H263</f>
        <v>2.4</v>
      </c>
      <c r="R263" s="293">
        <f t="shared" si="30"/>
        <v>499200</v>
      </c>
      <c r="S263" s="335">
        <f>[12]UB!H263</f>
        <v>2.1999999999999997</v>
      </c>
      <c r="T263" s="293">
        <f t="shared" si="31"/>
        <v>457599.99999999994</v>
      </c>
      <c r="U263" s="335">
        <f>[12]CP!H263</f>
        <v>1.3</v>
      </c>
      <c r="V263" s="293">
        <f t="shared" si="32"/>
        <v>270400</v>
      </c>
      <c r="W263" s="335">
        <f>[12]HL!H263</f>
        <v>1.2</v>
      </c>
      <c r="X263" s="293">
        <f t="shared" si="33"/>
        <v>249600</v>
      </c>
      <c r="Y263" s="335">
        <f>[12]DH!H263</f>
        <v>2.25</v>
      </c>
      <c r="Z263" s="293">
        <f t="shared" si="34"/>
        <v>468000</v>
      </c>
      <c r="AA263" s="335">
        <f>[12]MC!H263</f>
        <v>201.39999999999995</v>
      </c>
      <c r="AB263" s="293">
        <f t="shared" si="35"/>
        <v>41891199.999999993</v>
      </c>
    </row>
    <row r="264" spans="1:28" ht="14.25" x14ac:dyDescent="0.2">
      <c r="A264" s="298"/>
      <c r="B264" s="334" t="s">
        <v>1313</v>
      </c>
      <c r="C264" s="297" t="s">
        <v>334</v>
      </c>
      <c r="D264" s="297" t="s">
        <v>334</v>
      </c>
      <c r="E264" s="297" t="s">
        <v>190</v>
      </c>
      <c r="F264" s="297">
        <v>0.2</v>
      </c>
      <c r="G264" s="331"/>
      <c r="H264" s="293">
        <f>'[12]Don gia'!R263</f>
        <v>200000</v>
      </c>
      <c r="I264" s="289">
        <f t="array" ref="I264">SUM(IF($K$7:$AB$7="Số lượng",K264:AB264,0))</f>
        <v>122.05000000000001</v>
      </c>
      <c r="J264" s="289">
        <f t="shared" si="27"/>
        <v>24410000.000000004</v>
      </c>
      <c r="K264" s="335">
        <f>[12]DT!H264</f>
        <v>1.8999999999999997</v>
      </c>
      <c r="L264" s="293">
        <f t="shared" si="28"/>
        <v>379999.99999999994</v>
      </c>
      <c r="M264" s="335">
        <f>[12]HH!H264</f>
        <v>2.1999999999999997</v>
      </c>
      <c r="N264" s="293">
        <f t="shared" si="28"/>
        <v>439999.99999999994</v>
      </c>
      <c r="O264" s="335">
        <f>[12]VD!H264</f>
        <v>1.9999999999999998</v>
      </c>
      <c r="P264" s="293">
        <f t="shared" si="29"/>
        <v>399999.99999999994</v>
      </c>
      <c r="Q264" s="335">
        <f>[12]QY!H264</f>
        <v>2.6</v>
      </c>
      <c r="R264" s="293">
        <f t="shared" si="30"/>
        <v>520000</v>
      </c>
      <c r="S264" s="335">
        <f>[12]UB!H264</f>
        <v>2.1999999999999997</v>
      </c>
      <c r="T264" s="293">
        <f t="shared" si="31"/>
        <v>439999.99999999994</v>
      </c>
      <c r="U264" s="335">
        <f>[12]CP!H264</f>
        <v>1.3</v>
      </c>
      <c r="V264" s="293">
        <f t="shared" si="32"/>
        <v>260000</v>
      </c>
      <c r="W264" s="335">
        <f>[12]HL!H264</f>
        <v>6.2</v>
      </c>
      <c r="X264" s="293">
        <f t="shared" si="33"/>
        <v>1240000</v>
      </c>
      <c r="Y264" s="335">
        <f>[12]DH!H264</f>
        <v>2.25</v>
      </c>
      <c r="Z264" s="293">
        <f t="shared" si="34"/>
        <v>450000</v>
      </c>
      <c r="AA264" s="335">
        <f>[12]MC!H264</f>
        <v>101.4</v>
      </c>
      <c r="AB264" s="293">
        <f t="shared" si="35"/>
        <v>20280000</v>
      </c>
    </row>
    <row r="265" spans="1:28" ht="14.25" x14ac:dyDescent="0.2">
      <c r="A265" s="298"/>
      <c r="B265" s="334" t="s">
        <v>1314</v>
      </c>
      <c r="C265" s="297" t="s">
        <v>334</v>
      </c>
      <c r="D265" s="297" t="s">
        <v>334</v>
      </c>
      <c r="E265" s="297" t="s">
        <v>178</v>
      </c>
      <c r="F265" s="297">
        <v>10</v>
      </c>
      <c r="G265" s="331"/>
      <c r="H265" s="293">
        <f>'[12]Don gia'!R264</f>
        <v>347</v>
      </c>
      <c r="I265" s="289">
        <f t="array" ref="I265">SUM(IF($K$7:$AB$7="Số lượng",K265:AB265,0))</f>
        <v>1036</v>
      </c>
      <c r="J265" s="289">
        <f t="shared" si="27"/>
        <v>359492</v>
      </c>
      <c r="K265" s="293">
        <f>[12]DT!H265</f>
        <v>91</v>
      </c>
      <c r="L265" s="293">
        <f t="shared" si="28"/>
        <v>31577</v>
      </c>
      <c r="M265" s="293">
        <f>[12]HH!H265</f>
        <v>130</v>
      </c>
      <c r="N265" s="293">
        <f t="shared" si="28"/>
        <v>45110</v>
      </c>
      <c r="O265" s="293">
        <f>[12]VD!H265</f>
        <v>90</v>
      </c>
      <c r="P265" s="293">
        <f t="shared" si="29"/>
        <v>31230</v>
      </c>
      <c r="Q265" s="293">
        <f>[12]QY!H265</f>
        <v>150</v>
      </c>
      <c r="R265" s="293">
        <f t="shared" si="30"/>
        <v>52050</v>
      </c>
      <c r="S265" s="293">
        <f>[12]UB!H265</f>
        <v>108</v>
      </c>
      <c r="T265" s="293">
        <f t="shared" si="31"/>
        <v>37476</v>
      </c>
      <c r="U265" s="293">
        <f>[12]CP!H265</f>
        <v>65</v>
      </c>
      <c r="V265" s="293">
        <f t="shared" si="32"/>
        <v>22555</v>
      </c>
      <c r="W265" s="293">
        <f>[12]HL!H265</f>
        <v>222</v>
      </c>
      <c r="X265" s="293">
        <f t="shared" si="33"/>
        <v>77034</v>
      </c>
      <c r="Y265" s="293">
        <f>[12]DH!H265</f>
        <v>114</v>
      </c>
      <c r="Z265" s="293">
        <f t="shared" si="34"/>
        <v>39558</v>
      </c>
      <c r="AA265" s="293">
        <f>[12]MC!H265</f>
        <v>66</v>
      </c>
      <c r="AB265" s="293">
        <f t="shared" si="35"/>
        <v>22902</v>
      </c>
    </row>
    <row r="266" spans="1:28" ht="14.25" x14ac:dyDescent="0.2">
      <c r="A266" s="298"/>
      <c r="B266" s="334" t="s">
        <v>1315</v>
      </c>
      <c r="C266" s="297" t="s">
        <v>334</v>
      </c>
      <c r="D266" s="297" t="s">
        <v>334</v>
      </c>
      <c r="E266" s="297" t="s">
        <v>178</v>
      </c>
      <c r="F266" s="297">
        <v>10</v>
      </c>
      <c r="G266" s="331"/>
      <c r="H266" s="293">
        <f>'[12]Don gia'!R265</f>
        <v>414</v>
      </c>
      <c r="I266" s="289">
        <f t="array" ref="I266">SUM(IF($K$7:$AB$7="Số lượng",K266:AB266,0))</f>
        <v>1069.5999999999999</v>
      </c>
      <c r="J266" s="289">
        <f t="shared" ref="J266:J329" si="36">I266*H266</f>
        <v>442814.39999999997</v>
      </c>
      <c r="K266" s="293">
        <f>[12]DT!H266</f>
        <v>95</v>
      </c>
      <c r="L266" s="293">
        <f t="shared" ref="L266:N329" si="37">K266*$H266</f>
        <v>39330</v>
      </c>
      <c r="M266" s="293">
        <f>[12]HH!H266</f>
        <v>130</v>
      </c>
      <c r="N266" s="293">
        <f t="shared" si="37"/>
        <v>53820</v>
      </c>
      <c r="O266" s="293">
        <f>[12]VD!H266</f>
        <v>90</v>
      </c>
      <c r="P266" s="293">
        <f t="shared" ref="P266:P329" si="38">O266*$H266</f>
        <v>37260</v>
      </c>
      <c r="Q266" s="293">
        <f>[12]QY!H266</f>
        <v>140</v>
      </c>
      <c r="R266" s="293">
        <f t="shared" ref="R266:R329" si="39">Q266*$H266</f>
        <v>57960</v>
      </c>
      <c r="S266" s="293">
        <f>[12]UB!H266</f>
        <v>108</v>
      </c>
      <c r="T266" s="293">
        <f t="shared" ref="T266:T329" si="40">S266*$H266</f>
        <v>44712</v>
      </c>
      <c r="U266" s="293">
        <f>[12]CP!H266</f>
        <v>65</v>
      </c>
      <c r="V266" s="293">
        <f t="shared" ref="V266:V329" si="41">U266*$H266</f>
        <v>26910</v>
      </c>
      <c r="W266" s="293">
        <f>[12]HL!H266</f>
        <v>255</v>
      </c>
      <c r="X266" s="293">
        <f t="shared" ref="X266:X329" si="42">W266*$H266</f>
        <v>105570</v>
      </c>
      <c r="Y266" s="293">
        <f>[12]DH!H266</f>
        <v>116</v>
      </c>
      <c r="Z266" s="293">
        <f t="shared" ref="Z266:Z329" si="43">Y266*$H266</f>
        <v>48024</v>
      </c>
      <c r="AA266" s="293">
        <f>[12]MC!H266</f>
        <v>70.599999999999994</v>
      </c>
      <c r="AB266" s="293">
        <f t="shared" ref="AB266:AB329" si="44">AA266*$H266</f>
        <v>29228.399999999998</v>
      </c>
    </row>
    <row r="267" spans="1:28" x14ac:dyDescent="0.2">
      <c r="A267" s="298"/>
      <c r="B267" s="334" t="s">
        <v>191</v>
      </c>
      <c r="C267" s="297" t="s">
        <v>334</v>
      </c>
      <c r="D267" s="297" t="s">
        <v>334</v>
      </c>
      <c r="E267" s="297" t="s">
        <v>178</v>
      </c>
      <c r="F267" s="297">
        <v>100</v>
      </c>
      <c r="G267" s="331"/>
      <c r="H267" s="293">
        <f>'[12]Don gia'!R266</f>
        <v>64</v>
      </c>
      <c r="I267" s="289">
        <f t="array" ref="I267">SUM(IF($K$7:$AB$7="Số lượng",K267:AB267,0))</f>
        <v>9900.6</v>
      </c>
      <c r="J267" s="289">
        <f t="shared" si="36"/>
        <v>633638.40000000002</v>
      </c>
      <c r="K267" s="293">
        <f>[12]DT!H267</f>
        <v>900</v>
      </c>
      <c r="L267" s="293">
        <f t="shared" si="37"/>
        <v>57600</v>
      </c>
      <c r="M267" s="293">
        <f>[12]HH!H267</f>
        <v>1300</v>
      </c>
      <c r="N267" s="293">
        <f t="shared" si="37"/>
        <v>83200</v>
      </c>
      <c r="O267" s="293">
        <f>[12]VD!H267</f>
        <v>850</v>
      </c>
      <c r="P267" s="293">
        <f t="shared" si="38"/>
        <v>54400</v>
      </c>
      <c r="Q267" s="293">
        <f>[12]QY!H267</f>
        <v>1500</v>
      </c>
      <c r="R267" s="293">
        <f t="shared" si="39"/>
        <v>96000</v>
      </c>
      <c r="S267" s="293">
        <f>[12]UB!H267</f>
        <v>1065</v>
      </c>
      <c r="T267" s="293">
        <f t="shared" si="40"/>
        <v>68160</v>
      </c>
      <c r="U267" s="293">
        <f>[12]CP!H267</f>
        <v>600</v>
      </c>
      <c r="V267" s="293">
        <f t="shared" si="41"/>
        <v>38400</v>
      </c>
      <c r="W267" s="293">
        <f>[12]HL!H267</f>
        <v>1985</v>
      </c>
      <c r="X267" s="293">
        <f t="shared" si="42"/>
        <v>127040</v>
      </c>
      <c r="Y267" s="293">
        <f>[12]DH!H267</f>
        <v>1100</v>
      </c>
      <c r="Z267" s="293">
        <f t="shared" si="43"/>
        <v>70400</v>
      </c>
      <c r="AA267" s="293">
        <f>[12]MC!H267</f>
        <v>600.6</v>
      </c>
      <c r="AB267" s="293">
        <f t="shared" si="44"/>
        <v>38438.400000000001</v>
      </c>
    </row>
    <row r="268" spans="1:28" x14ac:dyDescent="0.2">
      <c r="A268" s="298"/>
      <c r="B268" s="334" t="s">
        <v>192</v>
      </c>
      <c r="C268" s="297" t="s">
        <v>334</v>
      </c>
      <c r="D268" s="297" t="s">
        <v>334</v>
      </c>
      <c r="E268" s="297" t="s">
        <v>190</v>
      </c>
      <c r="F268" s="297">
        <v>0.2</v>
      </c>
      <c r="G268" s="331"/>
      <c r="H268" s="293">
        <f>'[12]Don gia'!R267</f>
        <v>300000</v>
      </c>
      <c r="I268" s="289">
        <f t="array" ref="I268">SUM(IF($K$7:$AB$7="Số lượng",K268:AB268,0))</f>
        <v>24.200000000000003</v>
      </c>
      <c r="J268" s="289">
        <f t="shared" si="36"/>
        <v>7260000.0000000009</v>
      </c>
      <c r="K268" s="335">
        <f>[12]DT!H268</f>
        <v>2.1999999999999997</v>
      </c>
      <c r="L268" s="293">
        <f t="shared" si="37"/>
        <v>659999.99999999988</v>
      </c>
      <c r="M268" s="335">
        <f>[12]HH!H268</f>
        <v>2.6</v>
      </c>
      <c r="N268" s="293">
        <f t="shared" si="37"/>
        <v>780000</v>
      </c>
      <c r="O268" s="335">
        <f>[12]VD!H268</f>
        <v>1.7999999999999998</v>
      </c>
      <c r="P268" s="293">
        <f t="shared" si="38"/>
        <v>540000</v>
      </c>
      <c r="Q268" s="335">
        <f>[12]QY!H268</f>
        <v>2.4</v>
      </c>
      <c r="R268" s="293">
        <f t="shared" si="39"/>
        <v>720000</v>
      </c>
      <c r="S268" s="335">
        <f>[12]UB!H268</f>
        <v>2.1999999999999997</v>
      </c>
      <c r="T268" s="293">
        <f t="shared" si="40"/>
        <v>659999.99999999988</v>
      </c>
      <c r="U268" s="335">
        <f>[12]CP!H268</f>
        <v>1.3</v>
      </c>
      <c r="V268" s="293">
        <f t="shared" si="41"/>
        <v>390000</v>
      </c>
      <c r="W268" s="335">
        <f>[12]HL!H268</f>
        <v>2</v>
      </c>
      <c r="X268" s="293">
        <f t="shared" si="42"/>
        <v>600000</v>
      </c>
      <c r="Y268" s="335">
        <f>[12]DH!H268</f>
        <v>2.2999999999999998</v>
      </c>
      <c r="Z268" s="293">
        <f t="shared" si="43"/>
        <v>690000</v>
      </c>
      <c r="AA268" s="335">
        <f>[12]MC!H268</f>
        <v>7.4</v>
      </c>
      <c r="AB268" s="293">
        <f t="shared" si="44"/>
        <v>2220000</v>
      </c>
    </row>
    <row r="269" spans="1:28" ht="14.25" x14ac:dyDescent="0.2">
      <c r="A269" s="298"/>
      <c r="B269" s="334" t="s">
        <v>1316</v>
      </c>
      <c r="C269" s="297" t="s">
        <v>334</v>
      </c>
      <c r="D269" s="297" t="s">
        <v>334</v>
      </c>
      <c r="E269" s="297" t="s">
        <v>190</v>
      </c>
      <c r="F269" s="297">
        <v>0.2</v>
      </c>
      <c r="G269" s="331"/>
      <c r="H269" s="293">
        <f>'[12]Don gia'!R268</f>
        <v>4972000</v>
      </c>
      <c r="I269" s="289">
        <f t="array" ref="I269">SUM(IF($K$7:$AB$7="Số lượng",K269:AB269,0))</f>
        <v>27.5</v>
      </c>
      <c r="J269" s="289">
        <f t="shared" si="36"/>
        <v>136730000</v>
      </c>
      <c r="K269" s="335">
        <f>[12]DT!H269</f>
        <v>2.3000000000000003</v>
      </c>
      <c r="L269" s="293">
        <f t="shared" si="37"/>
        <v>11435600.000000002</v>
      </c>
      <c r="M269" s="335">
        <f>[12]HH!H269</f>
        <v>2.6</v>
      </c>
      <c r="N269" s="293">
        <f t="shared" si="37"/>
        <v>12927200</v>
      </c>
      <c r="O269" s="335">
        <f>[12]VD!H269</f>
        <v>1.7999999999999998</v>
      </c>
      <c r="P269" s="293">
        <f t="shared" si="38"/>
        <v>8949600</v>
      </c>
      <c r="Q269" s="335">
        <f>[12]QY!H269</f>
        <v>2.6</v>
      </c>
      <c r="R269" s="293">
        <f t="shared" si="39"/>
        <v>12927200</v>
      </c>
      <c r="S269" s="335">
        <f>[12]UB!H269</f>
        <v>2.1999999999999997</v>
      </c>
      <c r="T269" s="293">
        <f t="shared" si="40"/>
        <v>10938399.999999998</v>
      </c>
      <c r="U269" s="335">
        <f>[12]CP!H269</f>
        <v>1.3</v>
      </c>
      <c r="V269" s="293">
        <f t="shared" si="41"/>
        <v>6463600</v>
      </c>
      <c r="W269" s="335">
        <f>[12]HL!H269</f>
        <v>1.2</v>
      </c>
      <c r="X269" s="293">
        <f t="shared" si="42"/>
        <v>5966400</v>
      </c>
      <c r="Y269" s="335">
        <f>[12]DH!H269</f>
        <v>2.2999999999999998</v>
      </c>
      <c r="Z269" s="293">
        <f t="shared" si="43"/>
        <v>11435600</v>
      </c>
      <c r="AA269" s="335">
        <f>[12]MC!H269</f>
        <v>11.199999999999998</v>
      </c>
      <c r="AB269" s="293">
        <f t="shared" si="44"/>
        <v>55686399.999999985</v>
      </c>
    </row>
    <row r="270" spans="1:28" ht="16.5" x14ac:dyDescent="0.2">
      <c r="A270" s="298"/>
      <c r="B270" s="334" t="s">
        <v>1317</v>
      </c>
      <c r="C270" s="297" t="s">
        <v>334</v>
      </c>
      <c r="D270" s="297" t="s">
        <v>334</v>
      </c>
      <c r="E270" s="297" t="s">
        <v>190</v>
      </c>
      <c r="F270" s="297">
        <v>0.2</v>
      </c>
      <c r="G270" s="331"/>
      <c r="H270" s="293">
        <f>'[12]Don gia'!R269</f>
        <v>160000</v>
      </c>
      <c r="I270" s="289">
        <f t="array" ref="I270">SUM(IF($K$7:$AB$7="Số lượng",K270:AB270,0))</f>
        <v>118.9</v>
      </c>
      <c r="J270" s="289">
        <f t="shared" si="36"/>
        <v>19024000</v>
      </c>
      <c r="K270" s="335">
        <f>[12]DT!H270</f>
        <v>2.5000000000000004</v>
      </c>
      <c r="L270" s="293">
        <f t="shared" si="37"/>
        <v>400000.00000000006</v>
      </c>
      <c r="M270" s="335">
        <f>[12]HH!H270</f>
        <v>2.8000000000000003</v>
      </c>
      <c r="N270" s="293">
        <f t="shared" si="37"/>
        <v>448000.00000000006</v>
      </c>
      <c r="O270" s="335">
        <f>[12]VD!H270</f>
        <v>1.7999999999999998</v>
      </c>
      <c r="P270" s="293">
        <f t="shared" si="38"/>
        <v>288000</v>
      </c>
      <c r="Q270" s="335">
        <f>[12]QY!H270</f>
        <v>2.8000000000000003</v>
      </c>
      <c r="R270" s="293">
        <f t="shared" si="39"/>
        <v>448000.00000000006</v>
      </c>
      <c r="S270" s="335">
        <f>[12]UB!H270</f>
        <v>2.1999999999999997</v>
      </c>
      <c r="T270" s="293">
        <f t="shared" si="40"/>
        <v>351999.99999999994</v>
      </c>
      <c r="U270" s="335">
        <f>[12]CP!H270</f>
        <v>2.1</v>
      </c>
      <c r="V270" s="293">
        <f t="shared" si="41"/>
        <v>336000</v>
      </c>
      <c r="W270" s="335">
        <f>[12]HL!H270</f>
        <v>51</v>
      </c>
      <c r="X270" s="293">
        <f t="shared" si="42"/>
        <v>8160000</v>
      </c>
      <c r="Y270" s="335">
        <f>[12]DH!H270</f>
        <v>2.2999999999999998</v>
      </c>
      <c r="Z270" s="293">
        <f t="shared" si="43"/>
        <v>368000</v>
      </c>
      <c r="AA270" s="335">
        <f>[12]MC!H270</f>
        <v>51.400000000000013</v>
      </c>
      <c r="AB270" s="293">
        <f t="shared" si="44"/>
        <v>8224000.0000000019</v>
      </c>
    </row>
    <row r="271" spans="1:28" ht="14.25" x14ac:dyDescent="0.2">
      <c r="A271" s="298"/>
      <c r="B271" s="334" t="s">
        <v>1318</v>
      </c>
      <c r="C271" s="297" t="s">
        <v>334</v>
      </c>
      <c r="D271" s="297" t="s">
        <v>334</v>
      </c>
      <c r="E271" s="297" t="s">
        <v>178</v>
      </c>
      <c r="F271" s="297">
        <v>100</v>
      </c>
      <c r="G271" s="331"/>
      <c r="H271" s="293">
        <f>'[12]Don gia'!R270</f>
        <v>257</v>
      </c>
      <c r="I271" s="289">
        <f t="array" ref="I271">SUM(IF($K$7:$AB$7="Số lượng",K271:AB271,0))</f>
        <v>10245.200000000001</v>
      </c>
      <c r="J271" s="289">
        <f t="shared" si="36"/>
        <v>2633016.4000000004</v>
      </c>
      <c r="K271" s="293">
        <f>[12]DT!H271</f>
        <v>950</v>
      </c>
      <c r="L271" s="293">
        <f t="shared" si="37"/>
        <v>244150</v>
      </c>
      <c r="M271" s="293">
        <f>[12]HH!H271</f>
        <v>1400</v>
      </c>
      <c r="N271" s="293">
        <f t="shared" si="37"/>
        <v>359800</v>
      </c>
      <c r="O271" s="293">
        <f>[12]VD!H271</f>
        <v>850</v>
      </c>
      <c r="P271" s="293">
        <f t="shared" si="38"/>
        <v>218450</v>
      </c>
      <c r="Q271" s="293">
        <f>[12]QY!H271</f>
        <v>1400.2</v>
      </c>
      <c r="R271" s="293">
        <f t="shared" si="39"/>
        <v>359851.4</v>
      </c>
      <c r="S271" s="293">
        <f>[12]UB!H271</f>
        <v>1070</v>
      </c>
      <c r="T271" s="293">
        <f t="shared" si="40"/>
        <v>274990</v>
      </c>
      <c r="U271" s="293">
        <f>[12]CP!H271</f>
        <v>550</v>
      </c>
      <c r="V271" s="293">
        <f t="shared" si="41"/>
        <v>141350</v>
      </c>
      <c r="W271" s="293">
        <f>[12]HL!H271</f>
        <v>2165</v>
      </c>
      <c r="X271" s="293">
        <f t="shared" si="42"/>
        <v>556405</v>
      </c>
      <c r="Y271" s="293">
        <f>[12]DH!H271</f>
        <v>1070</v>
      </c>
      <c r="Z271" s="293">
        <f t="shared" si="43"/>
        <v>274990</v>
      </c>
      <c r="AA271" s="293">
        <f>[12]MC!H271</f>
        <v>790</v>
      </c>
      <c r="AB271" s="293">
        <f t="shared" si="44"/>
        <v>203030</v>
      </c>
    </row>
    <row r="272" spans="1:28" x14ac:dyDescent="0.2">
      <c r="A272" s="298"/>
      <c r="B272" s="334" t="s">
        <v>193</v>
      </c>
      <c r="C272" s="297" t="s">
        <v>334</v>
      </c>
      <c r="D272" s="297" t="s">
        <v>334</v>
      </c>
      <c r="E272" s="297" t="s">
        <v>178</v>
      </c>
      <c r="F272" s="297">
        <v>100</v>
      </c>
      <c r="G272" s="331"/>
      <c r="H272" s="293">
        <f>'[12]Don gia'!R271</f>
        <v>17000</v>
      </c>
      <c r="I272" s="289">
        <f t="array" ref="I272">SUM(IF($K$7:$AB$7="Số lượng",K272:AB272,0))</f>
        <v>10520</v>
      </c>
      <c r="J272" s="289">
        <f t="shared" si="36"/>
        <v>178840000</v>
      </c>
      <c r="K272" s="293">
        <f>[12]DT!H272</f>
        <v>1050</v>
      </c>
      <c r="L272" s="293">
        <f t="shared" si="37"/>
        <v>17850000</v>
      </c>
      <c r="M272" s="293">
        <f>[12]HH!H272</f>
        <v>1400</v>
      </c>
      <c r="N272" s="293">
        <f t="shared" si="37"/>
        <v>23800000</v>
      </c>
      <c r="O272" s="293">
        <f>[12]VD!H272</f>
        <v>850</v>
      </c>
      <c r="P272" s="293">
        <f t="shared" si="38"/>
        <v>14450000</v>
      </c>
      <c r="Q272" s="293">
        <f>[12]QY!H272</f>
        <v>1500</v>
      </c>
      <c r="R272" s="293">
        <f t="shared" si="39"/>
        <v>25500000</v>
      </c>
      <c r="S272" s="293">
        <f>[12]UB!H272</f>
        <v>1060</v>
      </c>
      <c r="T272" s="293">
        <f t="shared" si="40"/>
        <v>18020000</v>
      </c>
      <c r="U272" s="293">
        <f>[12]CP!H272</f>
        <v>730</v>
      </c>
      <c r="V272" s="293">
        <f t="shared" si="41"/>
        <v>12410000</v>
      </c>
      <c r="W272" s="293">
        <f>[12]HL!H272</f>
        <v>2160</v>
      </c>
      <c r="X272" s="293">
        <f t="shared" si="42"/>
        <v>36720000</v>
      </c>
      <c r="Y272" s="293">
        <f>[12]DH!H272</f>
        <v>1070</v>
      </c>
      <c r="Z272" s="293">
        <f t="shared" si="43"/>
        <v>18190000</v>
      </c>
      <c r="AA272" s="293">
        <f>[12]MC!H272</f>
        <v>700</v>
      </c>
      <c r="AB272" s="293">
        <f t="shared" si="44"/>
        <v>11900000</v>
      </c>
    </row>
    <row r="273" spans="1:28" x14ac:dyDescent="0.2">
      <c r="A273" s="298"/>
      <c r="B273" s="334" t="s">
        <v>194</v>
      </c>
      <c r="C273" s="297" t="s">
        <v>334</v>
      </c>
      <c r="D273" s="297" t="s">
        <v>334</v>
      </c>
      <c r="E273" s="297" t="s">
        <v>88</v>
      </c>
      <c r="F273" s="297">
        <v>2</v>
      </c>
      <c r="G273" s="331"/>
      <c r="H273" s="293">
        <f>'[12]Don gia'!R272</f>
        <v>91000</v>
      </c>
      <c r="I273" s="289">
        <f t="array" ref="I273">SUM(IF($K$7:$AB$7="Số lượng",K273:AB273,0))</f>
        <v>309.5</v>
      </c>
      <c r="J273" s="289">
        <f t="shared" si="36"/>
        <v>28164500</v>
      </c>
      <c r="K273" s="293">
        <f>[12]DT!H273</f>
        <v>21</v>
      </c>
      <c r="L273" s="293">
        <f t="shared" si="37"/>
        <v>1911000</v>
      </c>
      <c r="M273" s="293">
        <f>[12]HH!H273</f>
        <v>28</v>
      </c>
      <c r="N273" s="293">
        <f t="shared" si="37"/>
        <v>2548000</v>
      </c>
      <c r="O273" s="293">
        <f>[12]VD!H273</f>
        <v>18</v>
      </c>
      <c r="P273" s="293">
        <f t="shared" si="38"/>
        <v>1638000</v>
      </c>
      <c r="Q273" s="293">
        <f>[12]QY!H273</f>
        <v>32</v>
      </c>
      <c r="R273" s="293">
        <f t="shared" si="39"/>
        <v>2912000</v>
      </c>
      <c r="S273" s="293">
        <f>[12]UB!H273</f>
        <v>22</v>
      </c>
      <c r="T273" s="293">
        <f t="shared" si="40"/>
        <v>2002000</v>
      </c>
      <c r="U273" s="293">
        <f>[12]CP!H273</f>
        <v>12</v>
      </c>
      <c r="V273" s="293">
        <f t="shared" si="41"/>
        <v>1092000</v>
      </c>
      <c r="W273" s="293">
        <f>[12]HL!H273</f>
        <v>42</v>
      </c>
      <c r="X273" s="293">
        <f t="shared" si="42"/>
        <v>3822000</v>
      </c>
      <c r="Y273" s="293">
        <f>[12]DH!H273</f>
        <v>22.5</v>
      </c>
      <c r="Z273" s="293">
        <f t="shared" si="43"/>
        <v>2047500</v>
      </c>
      <c r="AA273" s="293">
        <f>[12]MC!H273</f>
        <v>112</v>
      </c>
      <c r="AB273" s="293">
        <f t="shared" si="44"/>
        <v>10192000</v>
      </c>
    </row>
    <row r="274" spans="1:28" x14ac:dyDescent="0.2">
      <c r="A274" s="298"/>
      <c r="B274" s="334" t="s">
        <v>195</v>
      </c>
      <c r="C274" s="297" t="s">
        <v>334</v>
      </c>
      <c r="D274" s="297" t="s">
        <v>334</v>
      </c>
      <c r="E274" s="297" t="s">
        <v>190</v>
      </c>
      <c r="F274" s="297">
        <v>0.2</v>
      </c>
      <c r="G274" s="331"/>
      <c r="H274" s="293">
        <f>'[12]Don gia'!R273</f>
        <v>640000</v>
      </c>
      <c r="I274" s="289">
        <f t="array" ref="I274">SUM(IF($K$7:$AB$7="Số lượng",K274:AB274,0))</f>
        <v>19.95</v>
      </c>
      <c r="J274" s="289">
        <f t="shared" si="36"/>
        <v>12768000</v>
      </c>
      <c r="K274" s="335">
        <f>[12]DT!H274</f>
        <v>2.6</v>
      </c>
      <c r="L274" s="293">
        <f t="shared" si="37"/>
        <v>1664000</v>
      </c>
      <c r="M274" s="335">
        <f>[12]HH!H274</f>
        <v>2.8000000000000003</v>
      </c>
      <c r="N274" s="293">
        <f t="shared" si="37"/>
        <v>1792000.0000000002</v>
      </c>
      <c r="O274" s="335">
        <f>[12]VD!H274</f>
        <v>1.7999999999999998</v>
      </c>
      <c r="P274" s="293">
        <f t="shared" si="38"/>
        <v>1152000</v>
      </c>
      <c r="Q274" s="335">
        <f>[12]QY!H274</f>
        <v>2.8000000000000003</v>
      </c>
      <c r="R274" s="293">
        <f t="shared" si="39"/>
        <v>1792000.0000000002</v>
      </c>
      <c r="S274" s="335">
        <f>[12]UB!H274</f>
        <v>2.1999999999999997</v>
      </c>
      <c r="T274" s="293">
        <f t="shared" si="40"/>
        <v>1407999.9999999998</v>
      </c>
      <c r="U274" s="335">
        <f>[12]CP!H274</f>
        <v>1.1000000000000001</v>
      </c>
      <c r="V274" s="293">
        <f t="shared" si="41"/>
        <v>704000</v>
      </c>
      <c r="W274" s="335">
        <f>[12]HL!H274</f>
        <v>3.0000000000000004</v>
      </c>
      <c r="X274" s="293">
        <f t="shared" si="42"/>
        <v>1920000.0000000002</v>
      </c>
      <c r="Y274" s="335">
        <f>[12]DH!H274</f>
        <v>2.25</v>
      </c>
      <c r="Z274" s="293">
        <f t="shared" si="43"/>
        <v>1440000</v>
      </c>
      <c r="AA274" s="335">
        <f>[12]MC!H274</f>
        <v>1.4</v>
      </c>
      <c r="AB274" s="293">
        <f t="shared" si="44"/>
        <v>896000</v>
      </c>
    </row>
    <row r="275" spans="1:28" x14ac:dyDescent="0.2">
      <c r="A275" s="298"/>
      <c r="B275" s="334" t="s">
        <v>196</v>
      </c>
      <c r="C275" s="297" t="s">
        <v>334</v>
      </c>
      <c r="D275" s="297" t="s">
        <v>334</v>
      </c>
      <c r="E275" s="297" t="s">
        <v>190</v>
      </c>
      <c r="F275" s="297">
        <v>0.2</v>
      </c>
      <c r="G275" s="331"/>
      <c r="H275" s="293">
        <f>'[12]Don gia'!R274</f>
        <v>345000</v>
      </c>
      <c r="I275" s="289">
        <f t="array" ref="I275">SUM(IF($K$7:$AB$7="Số lượng",K275:AB275,0))</f>
        <v>20.75</v>
      </c>
      <c r="J275" s="289">
        <f t="shared" si="36"/>
        <v>7158750</v>
      </c>
      <c r="K275" s="335">
        <f>[12]DT!H275</f>
        <v>2.5</v>
      </c>
      <c r="L275" s="293">
        <f t="shared" si="37"/>
        <v>862500</v>
      </c>
      <c r="M275" s="335">
        <f>[12]HH!H275</f>
        <v>2.8000000000000003</v>
      </c>
      <c r="N275" s="293">
        <f t="shared" si="37"/>
        <v>966000.00000000012</v>
      </c>
      <c r="O275" s="335">
        <f>[12]VD!H275</f>
        <v>1.7999999999999998</v>
      </c>
      <c r="P275" s="293">
        <f t="shared" si="38"/>
        <v>620999.99999999988</v>
      </c>
      <c r="Q275" s="335">
        <f>[12]QY!H275</f>
        <v>2.6</v>
      </c>
      <c r="R275" s="293">
        <f t="shared" si="39"/>
        <v>897000</v>
      </c>
      <c r="S275" s="335">
        <f>[12]UB!H275</f>
        <v>2.1999999999999997</v>
      </c>
      <c r="T275" s="293">
        <f t="shared" si="40"/>
        <v>758999.99999999988</v>
      </c>
      <c r="U275" s="335">
        <f>[12]CP!H275</f>
        <v>1.2</v>
      </c>
      <c r="V275" s="293">
        <f t="shared" si="41"/>
        <v>414000</v>
      </c>
      <c r="W275" s="335">
        <f>[12]HL!H275</f>
        <v>4</v>
      </c>
      <c r="X275" s="293">
        <f t="shared" si="42"/>
        <v>1380000</v>
      </c>
      <c r="Y275" s="335">
        <f>[12]DH!H275</f>
        <v>2.25</v>
      </c>
      <c r="Z275" s="293">
        <f t="shared" si="43"/>
        <v>776250</v>
      </c>
      <c r="AA275" s="335">
        <f>[12]MC!H275</f>
        <v>1.4</v>
      </c>
      <c r="AB275" s="293">
        <f t="shared" si="44"/>
        <v>482999.99999999994</v>
      </c>
    </row>
    <row r="276" spans="1:28" x14ac:dyDescent="0.2">
      <c r="A276" s="298"/>
      <c r="B276" s="334" t="s">
        <v>197</v>
      </c>
      <c r="C276" s="297" t="s">
        <v>334</v>
      </c>
      <c r="D276" s="297" t="s">
        <v>334</v>
      </c>
      <c r="E276" s="297" t="s">
        <v>190</v>
      </c>
      <c r="F276" s="297">
        <v>2</v>
      </c>
      <c r="G276" s="331"/>
      <c r="H276" s="293">
        <f>'[12]Don gia'!R275</f>
        <v>30000</v>
      </c>
      <c r="I276" s="289">
        <f t="array" ref="I276">SUM(IF($K$7:$AB$7="Số lượng",K276:AB276,0))</f>
        <v>218</v>
      </c>
      <c r="J276" s="289">
        <f t="shared" si="36"/>
        <v>6540000</v>
      </c>
      <c r="K276" s="293">
        <f>[12]DT!H276</f>
        <v>26.5</v>
      </c>
      <c r="L276" s="293">
        <f t="shared" si="37"/>
        <v>795000</v>
      </c>
      <c r="M276" s="293">
        <f>[12]HH!H276</f>
        <v>28</v>
      </c>
      <c r="N276" s="293">
        <f t="shared" si="37"/>
        <v>840000</v>
      </c>
      <c r="O276" s="293">
        <f>[12]VD!H276</f>
        <v>18</v>
      </c>
      <c r="P276" s="293">
        <f t="shared" si="38"/>
        <v>540000</v>
      </c>
      <c r="Q276" s="293">
        <f>[12]QY!H276</f>
        <v>30</v>
      </c>
      <c r="R276" s="293">
        <f t="shared" si="39"/>
        <v>900000</v>
      </c>
      <c r="S276" s="293">
        <f>[12]UB!H276</f>
        <v>22</v>
      </c>
      <c r="T276" s="293">
        <f t="shared" si="40"/>
        <v>660000</v>
      </c>
      <c r="U276" s="293">
        <f>[12]CP!H276</f>
        <v>16</v>
      </c>
      <c r="V276" s="293">
        <f t="shared" si="41"/>
        <v>480000</v>
      </c>
      <c r="W276" s="293">
        <f>[12]HL!H276</f>
        <v>42</v>
      </c>
      <c r="X276" s="293">
        <f t="shared" si="42"/>
        <v>1260000</v>
      </c>
      <c r="Y276" s="293">
        <f>[12]DH!H276</f>
        <v>23.5</v>
      </c>
      <c r="Z276" s="293">
        <f t="shared" si="43"/>
        <v>705000</v>
      </c>
      <c r="AA276" s="293">
        <f>[12]MC!H276</f>
        <v>12</v>
      </c>
      <c r="AB276" s="293">
        <f t="shared" si="44"/>
        <v>360000</v>
      </c>
    </row>
    <row r="277" spans="1:28" x14ac:dyDescent="0.2">
      <c r="A277" s="298"/>
      <c r="B277" s="334" t="s">
        <v>198</v>
      </c>
      <c r="C277" s="297" t="s">
        <v>334</v>
      </c>
      <c r="D277" s="297" t="s">
        <v>334</v>
      </c>
      <c r="E277" s="297" t="s">
        <v>190</v>
      </c>
      <c r="F277" s="297">
        <v>1</v>
      </c>
      <c r="G277" s="331"/>
      <c r="H277" s="293">
        <f>'[12]Don gia'!R276</f>
        <v>39000</v>
      </c>
      <c r="I277" s="289">
        <f t="array" ref="I277">SUM(IF($K$7:$AB$7="Số lượng",K277:AB277,0))</f>
        <v>164.2</v>
      </c>
      <c r="J277" s="289">
        <f t="shared" si="36"/>
        <v>6403800</v>
      </c>
      <c r="K277" s="293">
        <f>[12]DT!H277</f>
        <v>13.5</v>
      </c>
      <c r="L277" s="293">
        <f t="shared" si="37"/>
        <v>526500</v>
      </c>
      <c r="M277" s="293">
        <f>[12]HH!H277</f>
        <v>13</v>
      </c>
      <c r="N277" s="293">
        <f t="shared" si="37"/>
        <v>507000</v>
      </c>
      <c r="O277" s="293">
        <f>[12]VD!H277</f>
        <v>9</v>
      </c>
      <c r="P277" s="293">
        <f t="shared" si="38"/>
        <v>351000</v>
      </c>
      <c r="Q277" s="293">
        <f>[12]QY!H277</f>
        <v>16</v>
      </c>
      <c r="R277" s="293">
        <f t="shared" si="39"/>
        <v>624000</v>
      </c>
      <c r="S277" s="293">
        <f>[12]UB!H277</f>
        <v>11</v>
      </c>
      <c r="T277" s="293">
        <f t="shared" si="40"/>
        <v>429000</v>
      </c>
      <c r="U277" s="293">
        <f>[12]CP!H277</f>
        <v>8</v>
      </c>
      <c r="V277" s="293">
        <f t="shared" si="41"/>
        <v>312000</v>
      </c>
      <c r="W277" s="293">
        <f>[12]HL!H277</f>
        <v>72</v>
      </c>
      <c r="X277" s="293">
        <f t="shared" si="42"/>
        <v>2808000</v>
      </c>
      <c r="Y277" s="293">
        <f>[12]DH!H277</f>
        <v>13.7</v>
      </c>
      <c r="Z277" s="293">
        <f t="shared" si="43"/>
        <v>534300</v>
      </c>
      <c r="AA277" s="293">
        <f>[12]MC!H277</f>
        <v>8</v>
      </c>
      <c r="AB277" s="293">
        <f t="shared" si="44"/>
        <v>312000</v>
      </c>
    </row>
    <row r="278" spans="1:28" x14ac:dyDescent="0.2">
      <c r="A278" s="298"/>
      <c r="B278" s="334" t="s">
        <v>199</v>
      </c>
      <c r="C278" s="297" t="s">
        <v>334</v>
      </c>
      <c r="D278" s="297" t="s">
        <v>334</v>
      </c>
      <c r="E278" s="297" t="s">
        <v>178</v>
      </c>
      <c r="F278" s="297">
        <v>100</v>
      </c>
      <c r="G278" s="331"/>
      <c r="H278" s="293">
        <f>'[12]Don gia'!R277</f>
        <v>1080</v>
      </c>
      <c r="I278" s="289">
        <f t="array" ref="I278">SUM(IF($K$7:$AB$7="Số lượng",K278:AB278,0))</f>
        <v>10102</v>
      </c>
      <c r="J278" s="289">
        <f t="shared" si="36"/>
        <v>10910160</v>
      </c>
      <c r="K278" s="293">
        <f>[12]DT!H278</f>
        <v>955</v>
      </c>
      <c r="L278" s="293">
        <f t="shared" si="37"/>
        <v>1031400</v>
      </c>
      <c r="M278" s="293">
        <f>[12]HH!H278</f>
        <v>1300</v>
      </c>
      <c r="N278" s="293">
        <f t="shared" si="37"/>
        <v>1404000</v>
      </c>
      <c r="O278" s="293">
        <f>[12]VD!H278</f>
        <v>850</v>
      </c>
      <c r="P278" s="293">
        <f t="shared" si="38"/>
        <v>918000</v>
      </c>
      <c r="Q278" s="293">
        <f>[12]QY!H278</f>
        <v>1500</v>
      </c>
      <c r="R278" s="293">
        <f t="shared" si="39"/>
        <v>1620000</v>
      </c>
      <c r="S278" s="293">
        <f>[12]UB!H278</f>
        <v>1090</v>
      </c>
      <c r="T278" s="293">
        <f t="shared" si="40"/>
        <v>1177200</v>
      </c>
      <c r="U278" s="293">
        <f>[12]CP!H278</f>
        <v>600</v>
      </c>
      <c r="V278" s="293">
        <f t="shared" si="41"/>
        <v>648000</v>
      </c>
      <c r="W278" s="293">
        <f>[12]HL!H278</f>
        <v>2105</v>
      </c>
      <c r="X278" s="293">
        <f t="shared" si="42"/>
        <v>2273400</v>
      </c>
      <c r="Y278" s="293">
        <f>[12]DH!H278</f>
        <v>1100</v>
      </c>
      <c r="Z278" s="293">
        <f t="shared" si="43"/>
        <v>1188000</v>
      </c>
      <c r="AA278" s="293">
        <f>[12]MC!H278</f>
        <v>602</v>
      </c>
      <c r="AB278" s="293">
        <f t="shared" si="44"/>
        <v>650160</v>
      </c>
    </row>
    <row r="279" spans="1:28" ht="14.25" x14ac:dyDescent="0.2">
      <c r="A279" s="298"/>
      <c r="B279" s="334" t="s">
        <v>1319</v>
      </c>
      <c r="C279" s="297" t="s">
        <v>334</v>
      </c>
      <c r="D279" s="297" t="s">
        <v>334</v>
      </c>
      <c r="E279" s="297" t="s">
        <v>178</v>
      </c>
      <c r="F279" s="297">
        <v>50</v>
      </c>
      <c r="G279" s="331"/>
      <c r="H279" s="293">
        <f>'[12]Don gia'!R278</f>
        <v>647</v>
      </c>
      <c r="I279" s="289">
        <f t="array" ref="I279">SUM(IF($K$7:$AB$7="Số lượng",K279:AB279,0))</f>
        <v>5131</v>
      </c>
      <c r="J279" s="289">
        <f t="shared" si="36"/>
        <v>3319757</v>
      </c>
      <c r="K279" s="293">
        <f>[12]DT!H279</f>
        <v>510</v>
      </c>
      <c r="L279" s="293">
        <f t="shared" si="37"/>
        <v>329970</v>
      </c>
      <c r="M279" s="293">
        <f>[12]HH!H279</f>
        <v>650</v>
      </c>
      <c r="N279" s="293">
        <f t="shared" si="37"/>
        <v>420550</v>
      </c>
      <c r="O279" s="293">
        <f>[12]VD!H279</f>
        <v>450</v>
      </c>
      <c r="P279" s="293">
        <f t="shared" si="38"/>
        <v>291150</v>
      </c>
      <c r="Q279" s="293">
        <f>[12]QY!H279</f>
        <v>700</v>
      </c>
      <c r="R279" s="293">
        <f t="shared" si="39"/>
        <v>452900</v>
      </c>
      <c r="S279" s="293">
        <f>[12]UB!H279</f>
        <v>550</v>
      </c>
      <c r="T279" s="293">
        <f t="shared" si="40"/>
        <v>355850</v>
      </c>
      <c r="U279" s="293">
        <f>[12]CP!H279</f>
        <v>325</v>
      </c>
      <c r="V279" s="293">
        <f t="shared" si="41"/>
        <v>210275</v>
      </c>
      <c r="W279" s="293">
        <f>[12]HL!H279</f>
        <v>1016</v>
      </c>
      <c r="X279" s="293">
        <f t="shared" si="42"/>
        <v>657352</v>
      </c>
      <c r="Y279" s="293">
        <f>[12]DH!H279</f>
        <v>580</v>
      </c>
      <c r="Z279" s="293">
        <f t="shared" si="43"/>
        <v>375260</v>
      </c>
      <c r="AA279" s="293">
        <f>[12]MC!H279</f>
        <v>350</v>
      </c>
      <c r="AB279" s="293">
        <f t="shared" si="44"/>
        <v>226450</v>
      </c>
    </row>
    <row r="280" spans="1:28" ht="14.25" x14ac:dyDescent="0.2">
      <c r="A280" s="298"/>
      <c r="B280" s="334" t="s">
        <v>1320</v>
      </c>
      <c r="C280" s="297" t="s">
        <v>334</v>
      </c>
      <c r="D280" s="297" t="s">
        <v>334</v>
      </c>
      <c r="E280" s="297" t="s">
        <v>178</v>
      </c>
      <c r="F280" s="297">
        <v>50</v>
      </c>
      <c r="G280" s="331"/>
      <c r="H280" s="293">
        <f>'[12]Don gia'!R279</f>
        <v>412</v>
      </c>
      <c r="I280" s="289">
        <f t="array" ref="I280">SUM(IF($K$7:$AB$7="Số lượng",K280:AB280,0))</f>
        <v>5193</v>
      </c>
      <c r="J280" s="289">
        <f t="shared" si="36"/>
        <v>2139516</v>
      </c>
      <c r="K280" s="293">
        <f>[12]DT!H280</f>
        <v>505</v>
      </c>
      <c r="L280" s="293">
        <f t="shared" si="37"/>
        <v>208060</v>
      </c>
      <c r="M280" s="293">
        <f>[12]HH!H280</f>
        <v>700</v>
      </c>
      <c r="N280" s="293">
        <f t="shared" si="37"/>
        <v>288400</v>
      </c>
      <c r="O280" s="293">
        <f>[12]VD!H280</f>
        <v>450</v>
      </c>
      <c r="P280" s="293">
        <f t="shared" si="38"/>
        <v>185400</v>
      </c>
      <c r="Q280" s="293">
        <f>[12]QY!H280</f>
        <v>700</v>
      </c>
      <c r="R280" s="293">
        <f t="shared" si="39"/>
        <v>288400</v>
      </c>
      <c r="S280" s="293">
        <f>[12]UB!H280</f>
        <v>550</v>
      </c>
      <c r="T280" s="293">
        <f t="shared" si="40"/>
        <v>226600</v>
      </c>
      <c r="U280" s="293">
        <f>[12]CP!H280</f>
        <v>325</v>
      </c>
      <c r="V280" s="293">
        <f t="shared" si="41"/>
        <v>133900</v>
      </c>
      <c r="W280" s="293">
        <f>[12]HL!H280</f>
        <v>1048</v>
      </c>
      <c r="X280" s="293">
        <f t="shared" si="42"/>
        <v>431776</v>
      </c>
      <c r="Y280" s="293">
        <f>[12]DH!H280</f>
        <v>565</v>
      </c>
      <c r="Z280" s="293">
        <f t="shared" si="43"/>
        <v>232780</v>
      </c>
      <c r="AA280" s="293">
        <f>[12]MC!H280</f>
        <v>350</v>
      </c>
      <c r="AB280" s="293">
        <f t="shared" si="44"/>
        <v>144200</v>
      </c>
    </row>
    <row r="281" spans="1:28" x14ac:dyDescent="0.2">
      <c r="A281" s="298"/>
      <c r="B281" s="334" t="s">
        <v>200</v>
      </c>
      <c r="C281" s="297" t="s">
        <v>334</v>
      </c>
      <c r="D281" s="297" t="s">
        <v>334</v>
      </c>
      <c r="E281" s="297" t="s">
        <v>178</v>
      </c>
      <c r="F281" s="297">
        <v>100</v>
      </c>
      <c r="G281" s="331"/>
      <c r="H281" s="293">
        <f>'[12]Don gia'!R280</f>
        <v>250</v>
      </c>
      <c r="I281" s="289">
        <f t="array" ref="I281">SUM(IF($K$7:$AB$7="Số lượng",K281:AB281,0))</f>
        <v>10089</v>
      </c>
      <c r="J281" s="289">
        <f t="shared" si="36"/>
        <v>2522250</v>
      </c>
      <c r="K281" s="293">
        <f>[12]DT!H281</f>
        <v>980</v>
      </c>
      <c r="L281" s="293">
        <f t="shared" si="37"/>
        <v>245000</v>
      </c>
      <c r="M281" s="293">
        <f>[12]HH!H281</f>
        <v>1300</v>
      </c>
      <c r="N281" s="293">
        <f t="shared" si="37"/>
        <v>325000</v>
      </c>
      <c r="O281" s="293">
        <f>[12]VD!H281</f>
        <v>800</v>
      </c>
      <c r="P281" s="293">
        <f t="shared" si="38"/>
        <v>200000</v>
      </c>
      <c r="Q281" s="293">
        <f>[12]QY!H281</f>
        <v>1450</v>
      </c>
      <c r="R281" s="293">
        <f t="shared" si="39"/>
        <v>362500</v>
      </c>
      <c r="S281" s="293">
        <f>[12]UB!H281</f>
        <v>1075</v>
      </c>
      <c r="T281" s="293">
        <f t="shared" si="40"/>
        <v>268750</v>
      </c>
      <c r="U281" s="293">
        <f>[12]CP!H281</f>
        <v>600</v>
      </c>
      <c r="V281" s="293">
        <f t="shared" si="41"/>
        <v>150000</v>
      </c>
      <c r="W281" s="293">
        <f>[12]HL!H281</f>
        <v>2174</v>
      </c>
      <c r="X281" s="293">
        <f t="shared" si="42"/>
        <v>543500</v>
      </c>
      <c r="Y281" s="293">
        <f>[12]DH!H281</f>
        <v>1110</v>
      </c>
      <c r="Z281" s="293">
        <f t="shared" si="43"/>
        <v>277500</v>
      </c>
      <c r="AA281" s="293">
        <f>[12]MC!H281</f>
        <v>600</v>
      </c>
      <c r="AB281" s="293">
        <f t="shared" si="44"/>
        <v>150000</v>
      </c>
    </row>
    <row r="282" spans="1:28" x14ac:dyDescent="0.2">
      <c r="A282" s="301" t="s">
        <v>43</v>
      </c>
      <c r="B282" s="302" t="s">
        <v>201</v>
      </c>
      <c r="C282" s="300"/>
      <c r="D282" s="300"/>
      <c r="E282" s="300"/>
      <c r="F282" s="300"/>
      <c r="G282" s="333"/>
      <c r="H282" s="293">
        <f>'[12]Don gia'!R281</f>
        <v>0</v>
      </c>
      <c r="I282" s="289">
        <f t="array" ref="I282">SUM(IF($K$7:$AB$7="Số lượng",K282:AB282,0))</f>
        <v>0</v>
      </c>
      <c r="J282" s="289">
        <f t="shared" si="36"/>
        <v>0</v>
      </c>
      <c r="K282" s="293">
        <f>[12]DT!H282</f>
        <v>0</v>
      </c>
      <c r="L282" s="293">
        <f t="shared" si="37"/>
        <v>0</v>
      </c>
      <c r="M282" s="293">
        <f>[12]HH!H282</f>
        <v>0</v>
      </c>
      <c r="N282" s="293">
        <f t="shared" si="37"/>
        <v>0</v>
      </c>
      <c r="O282" s="293">
        <f>[12]VD!H282</f>
        <v>0</v>
      </c>
      <c r="P282" s="293">
        <f t="shared" si="38"/>
        <v>0</v>
      </c>
      <c r="Q282" s="293">
        <f>[12]QY!H282</f>
        <v>0</v>
      </c>
      <c r="R282" s="293">
        <f t="shared" si="39"/>
        <v>0</v>
      </c>
      <c r="S282" s="293">
        <f>[12]UB!H282</f>
        <v>0</v>
      </c>
      <c r="T282" s="293">
        <f t="shared" si="40"/>
        <v>0</v>
      </c>
      <c r="U282" s="293">
        <f>[12]CP!H282</f>
        <v>0</v>
      </c>
      <c r="V282" s="293">
        <f t="shared" si="41"/>
        <v>0</v>
      </c>
      <c r="W282" s="293">
        <f>[12]HL!H282</f>
        <v>0</v>
      </c>
      <c r="X282" s="293">
        <f t="shared" si="42"/>
        <v>0</v>
      </c>
      <c r="Y282" s="293">
        <f>[12]DH!H282</f>
        <v>0</v>
      </c>
      <c r="Z282" s="293">
        <f t="shared" si="43"/>
        <v>0</v>
      </c>
      <c r="AA282" s="293">
        <f>[12]MC!H282</f>
        <v>0</v>
      </c>
      <c r="AB282" s="293">
        <f t="shared" si="44"/>
        <v>0</v>
      </c>
    </row>
    <row r="283" spans="1:28" x14ac:dyDescent="0.2">
      <c r="A283" s="301"/>
      <c r="B283" s="302" t="s">
        <v>68</v>
      </c>
      <c r="C283" s="300"/>
      <c r="D283" s="300"/>
      <c r="E283" s="300"/>
      <c r="F283" s="300"/>
      <c r="G283" s="333"/>
      <c r="H283" s="293">
        <f>'[12]Don gia'!R282</f>
        <v>0</v>
      </c>
      <c r="I283" s="289">
        <f t="array" ref="I283">SUM(IF($K$7:$AB$7="Số lượng",K283:AB283,0))</f>
        <v>0</v>
      </c>
      <c r="J283" s="289">
        <f t="shared" si="36"/>
        <v>0</v>
      </c>
      <c r="K283" s="293">
        <f>[12]DT!H283</f>
        <v>0</v>
      </c>
      <c r="L283" s="293">
        <f t="shared" si="37"/>
        <v>0</v>
      </c>
      <c r="M283" s="293">
        <f>[12]HH!H283</f>
        <v>0</v>
      </c>
      <c r="N283" s="293">
        <f t="shared" si="37"/>
        <v>0</v>
      </c>
      <c r="O283" s="293">
        <f>[12]VD!H283</f>
        <v>0</v>
      </c>
      <c r="P283" s="293">
        <f t="shared" si="38"/>
        <v>0</v>
      </c>
      <c r="Q283" s="293">
        <f>[12]QY!H283</f>
        <v>0</v>
      </c>
      <c r="R283" s="293">
        <f t="shared" si="39"/>
        <v>0</v>
      </c>
      <c r="S283" s="293">
        <f>[12]UB!H283</f>
        <v>0</v>
      </c>
      <c r="T283" s="293">
        <f t="shared" si="40"/>
        <v>0</v>
      </c>
      <c r="U283" s="293">
        <f>[12]CP!H283</f>
        <v>0</v>
      </c>
      <c r="V283" s="293">
        <f t="shared" si="41"/>
        <v>0</v>
      </c>
      <c r="W283" s="293">
        <f>[12]HL!H283</f>
        <v>0</v>
      </c>
      <c r="X283" s="293">
        <f t="shared" si="42"/>
        <v>0</v>
      </c>
      <c r="Y283" s="293">
        <f>[12]DH!H283</f>
        <v>0</v>
      </c>
      <c r="Z283" s="293">
        <f t="shared" si="43"/>
        <v>0</v>
      </c>
      <c r="AA283" s="293">
        <f>[12]MC!H283</f>
        <v>0</v>
      </c>
      <c r="AB283" s="293">
        <f t="shared" si="44"/>
        <v>0</v>
      </c>
    </row>
    <row r="284" spans="1:28" x14ac:dyDescent="0.2">
      <c r="A284" s="301"/>
      <c r="B284" s="302" t="s">
        <v>202</v>
      </c>
      <c r="C284" s="300"/>
      <c r="D284" s="300"/>
      <c r="E284" s="300"/>
      <c r="F284" s="300"/>
      <c r="G284" s="333"/>
      <c r="H284" s="293">
        <f>'[12]Don gia'!R283</f>
        <v>0</v>
      </c>
      <c r="I284" s="289">
        <f t="array" ref="I284">SUM(IF($K$7:$AB$7="Số lượng",K284:AB284,0))</f>
        <v>0</v>
      </c>
      <c r="J284" s="289">
        <f t="shared" si="36"/>
        <v>0</v>
      </c>
      <c r="K284" s="293">
        <f>[12]DT!H284</f>
        <v>0</v>
      </c>
      <c r="L284" s="293">
        <f t="shared" si="37"/>
        <v>0</v>
      </c>
      <c r="M284" s="293">
        <f>[12]HH!H284</f>
        <v>0</v>
      </c>
      <c r="N284" s="293">
        <f t="shared" si="37"/>
        <v>0</v>
      </c>
      <c r="O284" s="293">
        <f>[12]VD!H284</f>
        <v>0</v>
      </c>
      <c r="P284" s="293">
        <f t="shared" si="38"/>
        <v>0</v>
      </c>
      <c r="Q284" s="293">
        <f>[12]QY!H284</f>
        <v>0</v>
      </c>
      <c r="R284" s="293">
        <f t="shared" si="39"/>
        <v>0</v>
      </c>
      <c r="S284" s="293">
        <f>[12]UB!H284</f>
        <v>0</v>
      </c>
      <c r="T284" s="293">
        <f t="shared" si="40"/>
        <v>0</v>
      </c>
      <c r="U284" s="293">
        <f>[12]CP!H284</f>
        <v>0</v>
      </c>
      <c r="V284" s="293">
        <f t="shared" si="41"/>
        <v>0</v>
      </c>
      <c r="W284" s="293">
        <f>[12]HL!H284</f>
        <v>0</v>
      </c>
      <c r="X284" s="293">
        <f t="shared" si="42"/>
        <v>0</v>
      </c>
      <c r="Y284" s="293">
        <f>[12]DH!H284</f>
        <v>0</v>
      </c>
      <c r="Z284" s="293">
        <f t="shared" si="43"/>
        <v>0</v>
      </c>
      <c r="AA284" s="293">
        <f>[12]MC!H284</f>
        <v>0</v>
      </c>
      <c r="AB284" s="293">
        <f t="shared" si="44"/>
        <v>0</v>
      </c>
    </row>
    <row r="285" spans="1:28" x14ac:dyDescent="0.2">
      <c r="A285" s="301"/>
      <c r="B285" s="302" t="s">
        <v>203</v>
      </c>
      <c r="C285" s="300"/>
      <c r="D285" s="300"/>
      <c r="E285" s="300"/>
      <c r="F285" s="300"/>
      <c r="G285" s="333"/>
      <c r="H285" s="293">
        <f>'[12]Don gia'!R284</f>
        <v>0</v>
      </c>
      <c r="I285" s="289">
        <f t="array" ref="I285">SUM(IF($K$7:$AB$7="Số lượng",K285:AB285,0))</f>
        <v>0</v>
      </c>
      <c r="J285" s="289">
        <f t="shared" si="36"/>
        <v>0</v>
      </c>
      <c r="K285" s="293">
        <f>[12]DT!H285</f>
        <v>0</v>
      </c>
      <c r="L285" s="293">
        <f t="shared" si="37"/>
        <v>0</v>
      </c>
      <c r="M285" s="293">
        <f>[12]HH!H285</f>
        <v>0</v>
      </c>
      <c r="N285" s="293">
        <f t="shared" si="37"/>
        <v>0</v>
      </c>
      <c r="O285" s="293">
        <f>[12]VD!H285</f>
        <v>0</v>
      </c>
      <c r="P285" s="293">
        <f t="shared" si="38"/>
        <v>0</v>
      </c>
      <c r="Q285" s="293">
        <f>[12]QY!H285</f>
        <v>0</v>
      </c>
      <c r="R285" s="293">
        <f t="shared" si="39"/>
        <v>0</v>
      </c>
      <c r="S285" s="293">
        <f>[12]UB!H285</f>
        <v>0</v>
      </c>
      <c r="T285" s="293">
        <f t="shared" si="40"/>
        <v>0</v>
      </c>
      <c r="U285" s="293">
        <f>[12]CP!H285</f>
        <v>0</v>
      </c>
      <c r="V285" s="293">
        <f t="shared" si="41"/>
        <v>0</v>
      </c>
      <c r="W285" s="293">
        <f>[12]HL!H285</f>
        <v>0</v>
      </c>
      <c r="X285" s="293">
        <f t="shared" si="42"/>
        <v>0</v>
      </c>
      <c r="Y285" s="293">
        <f>[12]DH!H285</f>
        <v>0</v>
      </c>
      <c r="Z285" s="293">
        <f t="shared" si="43"/>
        <v>0</v>
      </c>
      <c r="AA285" s="293">
        <f>[12]MC!H285</f>
        <v>0</v>
      </c>
      <c r="AB285" s="293">
        <f t="shared" si="44"/>
        <v>0</v>
      </c>
    </row>
    <row r="286" spans="1:28" x14ac:dyDescent="0.2">
      <c r="A286" s="298"/>
      <c r="B286" s="299" t="s">
        <v>204</v>
      </c>
      <c r="C286" s="297" t="s">
        <v>334</v>
      </c>
      <c r="D286" s="297" t="s">
        <v>334</v>
      </c>
      <c r="E286" s="297" t="s">
        <v>49</v>
      </c>
      <c r="F286" s="297" t="s">
        <v>1371</v>
      </c>
      <c r="G286" s="331"/>
      <c r="H286" s="293">
        <f>'[12]Don gia'!R285</f>
        <v>41573</v>
      </c>
      <c r="I286" s="289">
        <f t="array" ref="I286">SUM(IF($K$7:$AB$7="Số lượng",K286:AB286,0))</f>
        <v>195</v>
      </c>
      <c r="J286" s="289">
        <f t="shared" si="36"/>
        <v>8106735</v>
      </c>
      <c r="K286" s="293">
        <f>[12]DT!H286</f>
        <v>22</v>
      </c>
      <c r="L286" s="293">
        <f t="shared" si="37"/>
        <v>914606</v>
      </c>
      <c r="M286" s="293">
        <f>[12]HH!H286</f>
        <v>15</v>
      </c>
      <c r="N286" s="293">
        <f t="shared" si="37"/>
        <v>623595</v>
      </c>
      <c r="O286" s="293">
        <f>[12]VD!H286</f>
        <v>17</v>
      </c>
      <c r="P286" s="293">
        <f t="shared" si="38"/>
        <v>706741</v>
      </c>
      <c r="Q286" s="293">
        <f>[12]QY!H286</f>
        <v>4</v>
      </c>
      <c r="R286" s="293">
        <f t="shared" si="39"/>
        <v>166292</v>
      </c>
      <c r="S286" s="293">
        <f>[12]UB!H286</f>
        <v>0</v>
      </c>
      <c r="T286" s="293">
        <f t="shared" si="40"/>
        <v>0</v>
      </c>
      <c r="U286" s="293">
        <f>[12]CP!H286</f>
        <v>25</v>
      </c>
      <c r="V286" s="293">
        <f t="shared" si="41"/>
        <v>1039325</v>
      </c>
      <c r="W286" s="293">
        <f>[12]HL!H286</f>
        <v>72</v>
      </c>
      <c r="X286" s="293">
        <f t="shared" si="42"/>
        <v>2993256</v>
      </c>
      <c r="Y286" s="293">
        <f>[12]DH!H286</f>
        <v>27</v>
      </c>
      <c r="Z286" s="293">
        <f t="shared" si="43"/>
        <v>1122471</v>
      </c>
      <c r="AA286" s="293">
        <f>[12]MC!H286</f>
        <v>13</v>
      </c>
      <c r="AB286" s="293">
        <f t="shared" si="44"/>
        <v>540449</v>
      </c>
    </row>
    <row r="287" spans="1:28" x14ac:dyDescent="0.2">
      <c r="A287" s="301"/>
      <c r="B287" s="302" t="s">
        <v>205</v>
      </c>
      <c r="C287" s="300"/>
      <c r="D287" s="300"/>
      <c r="E287" s="300"/>
      <c r="F287" s="300"/>
      <c r="G287" s="333"/>
      <c r="H287" s="293">
        <f>'[12]Don gia'!R286</f>
        <v>0</v>
      </c>
      <c r="I287" s="289">
        <f t="array" ref="I287">SUM(IF($K$7:$AB$7="Số lượng",K287:AB287,0))</f>
        <v>0</v>
      </c>
      <c r="J287" s="289">
        <f t="shared" si="36"/>
        <v>0</v>
      </c>
      <c r="K287" s="293"/>
      <c r="L287" s="293">
        <f t="shared" si="37"/>
        <v>0</v>
      </c>
      <c r="M287" s="293"/>
      <c r="N287" s="293">
        <f t="shared" si="37"/>
        <v>0</v>
      </c>
      <c r="O287" s="293"/>
      <c r="P287" s="293">
        <f t="shared" si="38"/>
        <v>0</v>
      </c>
      <c r="Q287" s="293"/>
      <c r="R287" s="293">
        <f t="shared" si="39"/>
        <v>0</v>
      </c>
      <c r="S287" s="293"/>
      <c r="T287" s="293">
        <f t="shared" si="40"/>
        <v>0</v>
      </c>
      <c r="U287" s="293"/>
      <c r="V287" s="293">
        <f t="shared" si="41"/>
        <v>0</v>
      </c>
      <c r="W287" s="293"/>
      <c r="X287" s="293">
        <f t="shared" si="42"/>
        <v>0</v>
      </c>
      <c r="Y287" s="293"/>
      <c r="Z287" s="293">
        <f t="shared" si="43"/>
        <v>0</v>
      </c>
      <c r="AA287" s="293"/>
      <c r="AB287" s="293">
        <f t="shared" si="44"/>
        <v>0</v>
      </c>
    </row>
    <row r="288" spans="1:28" x14ac:dyDescent="0.2">
      <c r="A288" s="301"/>
      <c r="B288" s="302" t="s">
        <v>206</v>
      </c>
      <c r="C288" s="300"/>
      <c r="D288" s="300"/>
      <c r="E288" s="300"/>
      <c r="F288" s="300"/>
      <c r="G288" s="333"/>
      <c r="H288" s="293">
        <f>'[12]Don gia'!R287</f>
        <v>0</v>
      </c>
      <c r="I288" s="289">
        <f t="array" ref="I288">SUM(IF($K$7:$AB$7="Số lượng",K288:AB288,0))</f>
        <v>0</v>
      </c>
      <c r="J288" s="289">
        <f t="shared" si="36"/>
        <v>0</v>
      </c>
      <c r="K288" s="293"/>
      <c r="L288" s="293">
        <f t="shared" si="37"/>
        <v>0</v>
      </c>
      <c r="M288" s="293"/>
      <c r="N288" s="293">
        <f t="shared" si="37"/>
        <v>0</v>
      </c>
      <c r="O288" s="293"/>
      <c r="P288" s="293">
        <f t="shared" si="38"/>
        <v>0</v>
      </c>
      <c r="Q288" s="293"/>
      <c r="R288" s="293">
        <f t="shared" si="39"/>
        <v>0</v>
      </c>
      <c r="S288" s="293"/>
      <c r="T288" s="293">
        <f t="shared" si="40"/>
        <v>0</v>
      </c>
      <c r="U288" s="293"/>
      <c r="V288" s="293">
        <f t="shared" si="41"/>
        <v>0</v>
      </c>
      <c r="W288" s="293"/>
      <c r="X288" s="293">
        <f t="shared" si="42"/>
        <v>0</v>
      </c>
      <c r="Y288" s="293"/>
      <c r="Z288" s="293">
        <f t="shared" si="43"/>
        <v>0</v>
      </c>
      <c r="AA288" s="293"/>
      <c r="AB288" s="293">
        <f t="shared" si="44"/>
        <v>0</v>
      </c>
    </row>
    <row r="289" spans="1:28" x14ac:dyDescent="0.2">
      <c r="A289" s="298"/>
      <c r="B289" s="299" t="s">
        <v>207</v>
      </c>
      <c r="C289" s="297" t="s">
        <v>334</v>
      </c>
      <c r="D289" s="297" t="s">
        <v>334</v>
      </c>
      <c r="E289" s="297" t="s">
        <v>49</v>
      </c>
      <c r="F289" s="297" t="s">
        <v>1371</v>
      </c>
      <c r="G289" s="331"/>
      <c r="H289" s="293">
        <f>'[12]Don gia'!R288</f>
        <v>41573</v>
      </c>
      <c r="I289" s="289">
        <f t="array" ref="I289">SUM(IF($K$7:$AB$7="Số lượng",K289:AB289,0))</f>
        <v>197</v>
      </c>
      <c r="J289" s="289">
        <f t="shared" si="36"/>
        <v>8189881</v>
      </c>
      <c r="K289" s="293">
        <f>[12]DT!H289</f>
        <v>23</v>
      </c>
      <c r="L289" s="293">
        <f t="shared" si="37"/>
        <v>956179</v>
      </c>
      <c r="M289" s="293">
        <f>[12]HH!H289</f>
        <v>15</v>
      </c>
      <c r="N289" s="293">
        <f t="shared" si="37"/>
        <v>623595</v>
      </c>
      <c r="O289" s="293">
        <f>[12]VD!H289</f>
        <v>17</v>
      </c>
      <c r="P289" s="293">
        <f t="shared" si="38"/>
        <v>706741</v>
      </c>
      <c r="Q289" s="293">
        <f>[12]QY!H289</f>
        <v>4</v>
      </c>
      <c r="R289" s="293">
        <f t="shared" si="39"/>
        <v>166292</v>
      </c>
      <c r="S289" s="293">
        <f>[12]UB!H289</f>
        <v>0</v>
      </c>
      <c r="T289" s="293">
        <f t="shared" si="40"/>
        <v>0</v>
      </c>
      <c r="U289" s="293">
        <f>[12]CP!H289</f>
        <v>25</v>
      </c>
      <c r="V289" s="293">
        <f t="shared" si="41"/>
        <v>1039325</v>
      </c>
      <c r="W289" s="293">
        <f>[12]HL!H289</f>
        <v>72</v>
      </c>
      <c r="X289" s="293">
        <f t="shared" si="42"/>
        <v>2993256</v>
      </c>
      <c r="Y289" s="293">
        <f>[12]DH!H289</f>
        <v>27</v>
      </c>
      <c r="Z289" s="293">
        <f t="shared" si="43"/>
        <v>1122471</v>
      </c>
      <c r="AA289" s="293">
        <f>[12]MC!H289</f>
        <v>14</v>
      </c>
      <c r="AB289" s="293">
        <f t="shared" si="44"/>
        <v>582022</v>
      </c>
    </row>
    <row r="290" spans="1:28" x14ac:dyDescent="0.2">
      <c r="A290" s="298"/>
      <c r="B290" s="299" t="s">
        <v>208</v>
      </c>
      <c r="C290" s="297" t="s">
        <v>334</v>
      </c>
      <c r="D290" s="297" t="s">
        <v>334</v>
      </c>
      <c r="E290" s="297" t="s">
        <v>49</v>
      </c>
      <c r="F290" s="297" t="s">
        <v>1371</v>
      </c>
      <c r="G290" s="331"/>
      <c r="H290" s="293">
        <f>'[12]Don gia'!R289</f>
        <v>41573</v>
      </c>
      <c r="I290" s="289">
        <f t="array" ref="I290">SUM(IF($K$7:$AB$7="Số lượng",K290:AB290,0))</f>
        <v>198</v>
      </c>
      <c r="J290" s="289">
        <f t="shared" si="36"/>
        <v>8231454</v>
      </c>
      <c r="K290" s="293">
        <f>[12]DT!H290</f>
        <v>23</v>
      </c>
      <c r="L290" s="293">
        <f t="shared" si="37"/>
        <v>956179</v>
      </c>
      <c r="M290" s="293">
        <f>[12]HH!H290</f>
        <v>15</v>
      </c>
      <c r="N290" s="293">
        <f t="shared" si="37"/>
        <v>623595</v>
      </c>
      <c r="O290" s="293">
        <f>[12]VD!H290</f>
        <v>17</v>
      </c>
      <c r="P290" s="293">
        <f t="shared" si="38"/>
        <v>706741</v>
      </c>
      <c r="Q290" s="293">
        <f>[12]QY!H290</f>
        <v>4</v>
      </c>
      <c r="R290" s="293">
        <f t="shared" si="39"/>
        <v>166292</v>
      </c>
      <c r="S290" s="293">
        <f>[12]UB!H290</f>
        <v>0</v>
      </c>
      <c r="T290" s="293">
        <f t="shared" si="40"/>
        <v>0</v>
      </c>
      <c r="U290" s="293">
        <f>[12]CP!H290</f>
        <v>25</v>
      </c>
      <c r="V290" s="293">
        <f t="shared" si="41"/>
        <v>1039325</v>
      </c>
      <c r="W290" s="293">
        <f>[12]HL!H290</f>
        <v>72</v>
      </c>
      <c r="X290" s="293">
        <f t="shared" si="42"/>
        <v>2993256</v>
      </c>
      <c r="Y290" s="293">
        <f>[12]DH!H290</f>
        <v>27</v>
      </c>
      <c r="Z290" s="293">
        <f t="shared" si="43"/>
        <v>1122471</v>
      </c>
      <c r="AA290" s="293">
        <f>[12]MC!H290</f>
        <v>15</v>
      </c>
      <c r="AB290" s="293">
        <f t="shared" si="44"/>
        <v>623595</v>
      </c>
    </row>
    <row r="291" spans="1:28" x14ac:dyDescent="0.2">
      <c r="A291" s="301"/>
      <c r="B291" s="302" t="s">
        <v>209</v>
      </c>
      <c r="C291" s="300"/>
      <c r="D291" s="300"/>
      <c r="E291" s="300"/>
      <c r="F291" s="300"/>
      <c r="G291" s="333"/>
      <c r="H291" s="293">
        <f>'[12]Don gia'!R290</f>
        <v>0</v>
      </c>
      <c r="I291" s="289">
        <f t="array" ref="I291">SUM(IF($K$7:$AB$7="Số lượng",K291:AB291,0))</f>
        <v>0</v>
      </c>
      <c r="J291" s="289">
        <f t="shared" si="36"/>
        <v>0</v>
      </c>
      <c r="K291" s="293"/>
      <c r="L291" s="293">
        <f t="shared" si="37"/>
        <v>0</v>
      </c>
      <c r="M291" s="293"/>
      <c r="N291" s="293">
        <f t="shared" si="37"/>
        <v>0</v>
      </c>
      <c r="O291" s="293"/>
      <c r="P291" s="293">
        <f t="shared" si="38"/>
        <v>0</v>
      </c>
      <c r="Q291" s="293"/>
      <c r="R291" s="293">
        <f t="shared" si="39"/>
        <v>0</v>
      </c>
      <c r="S291" s="293"/>
      <c r="T291" s="293">
        <f t="shared" si="40"/>
        <v>0</v>
      </c>
      <c r="U291" s="293"/>
      <c r="V291" s="293">
        <f t="shared" si="41"/>
        <v>0</v>
      </c>
      <c r="W291" s="293"/>
      <c r="X291" s="293">
        <f t="shared" si="42"/>
        <v>0</v>
      </c>
      <c r="Y291" s="293"/>
      <c r="Z291" s="293">
        <f t="shared" si="43"/>
        <v>0</v>
      </c>
      <c r="AA291" s="293"/>
      <c r="AB291" s="293">
        <f t="shared" si="44"/>
        <v>0</v>
      </c>
    </row>
    <row r="292" spans="1:28" x14ac:dyDescent="0.2">
      <c r="A292" s="301"/>
      <c r="B292" s="302" t="s">
        <v>210</v>
      </c>
      <c r="C292" s="300"/>
      <c r="D292" s="300"/>
      <c r="E292" s="300"/>
      <c r="F292" s="300"/>
      <c r="G292" s="333"/>
      <c r="H292" s="293">
        <f>'[12]Don gia'!R291</f>
        <v>0</v>
      </c>
      <c r="I292" s="289">
        <f t="array" ref="I292">SUM(IF($K$7:$AB$7="Số lượng",K292:AB292,0))</f>
        <v>0</v>
      </c>
      <c r="J292" s="289">
        <f t="shared" si="36"/>
        <v>0</v>
      </c>
      <c r="K292" s="293"/>
      <c r="L292" s="293">
        <f t="shared" si="37"/>
        <v>0</v>
      </c>
      <c r="M292" s="293"/>
      <c r="N292" s="293">
        <f t="shared" si="37"/>
        <v>0</v>
      </c>
      <c r="O292" s="293"/>
      <c r="P292" s="293">
        <f t="shared" si="38"/>
        <v>0</v>
      </c>
      <c r="Q292" s="293"/>
      <c r="R292" s="293">
        <f t="shared" si="39"/>
        <v>0</v>
      </c>
      <c r="S292" s="293"/>
      <c r="T292" s="293">
        <f t="shared" si="40"/>
        <v>0</v>
      </c>
      <c r="U292" s="293"/>
      <c r="V292" s="293">
        <f t="shared" si="41"/>
        <v>0</v>
      </c>
      <c r="W292" s="293"/>
      <c r="X292" s="293">
        <f t="shared" si="42"/>
        <v>0</v>
      </c>
      <c r="Y292" s="293"/>
      <c r="Z292" s="293">
        <f t="shared" si="43"/>
        <v>0</v>
      </c>
      <c r="AA292" s="293"/>
      <c r="AB292" s="293">
        <f t="shared" si="44"/>
        <v>0</v>
      </c>
    </row>
    <row r="293" spans="1:28" x14ac:dyDescent="0.2">
      <c r="A293" s="298"/>
      <c r="B293" s="299" t="s">
        <v>211</v>
      </c>
      <c r="C293" s="297" t="s">
        <v>334</v>
      </c>
      <c r="D293" s="297" t="s">
        <v>334</v>
      </c>
      <c r="E293" s="297" t="s">
        <v>49</v>
      </c>
      <c r="F293" s="297" t="s">
        <v>1371</v>
      </c>
      <c r="G293" s="331"/>
      <c r="H293" s="293">
        <f>'[12]Don gia'!R292</f>
        <v>41573</v>
      </c>
      <c r="I293" s="289">
        <f t="array" ref="I293">SUM(IF($K$7:$AB$7="Số lượng",K293:AB293,0))</f>
        <v>194</v>
      </c>
      <c r="J293" s="289">
        <f t="shared" si="36"/>
        <v>8065162</v>
      </c>
      <c r="K293" s="293">
        <f>[12]DT!H293</f>
        <v>21</v>
      </c>
      <c r="L293" s="293">
        <f t="shared" si="37"/>
        <v>873033</v>
      </c>
      <c r="M293" s="293">
        <f>[12]HH!H293</f>
        <v>15</v>
      </c>
      <c r="N293" s="293">
        <f t="shared" si="37"/>
        <v>623595</v>
      </c>
      <c r="O293" s="293">
        <f>[12]VD!H293</f>
        <v>15</v>
      </c>
      <c r="P293" s="293">
        <f t="shared" si="38"/>
        <v>623595</v>
      </c>
      <c r="Q293" s="293">
        <f>[12]QY!H293</f>
        <v>4</v>
      </c>
      <c r="R293" s="293">
        <f t="shared" si="39"/>
        <v>166292</v>
      </c>
      <c r="S293" s="293">
        <f>[12]UB!H293</f>
        <v>0</v>
      </c>
      <c r="T293" s="293">
        <f t="shared" si="40"/>
        <v>0</v>
      </c>
      <c r="U293" s="293">
        <f>[12]CP!H293</f>
        <v>25</v>
      </c>
      <c r="V293" s="293">
        <f t="shared" si="41"/>
        <v>1039325</v>
      </c>
      <c r="W293" s="293">
        <f>[12]HL!H293</f>
        <v>72</v>
      </c>
      <c r="X293" s="293">
        <f t="shared" si="42"/>
        <v>2993256</v>
      </c>
      <c r="Y293" s="293">
        <f>[12]DH!H293</f>
        <v>27</v>
      </c>
      <c r="Z293" s="293">
        <f t="shared" si="43"/>
        <v>1122471</v>
      </c>
      <c r="AA293" s="293">
        <f>[12]MC!H293</f>
        <v>15</v>
      </c>
      <c r="AB293" s="293">
        <f t="shared" si="44"/>
        <v>623595</v>
      </c>
    </row>
    <row r="294" spans="1:28" x14ac:dyDescent="0.2">
      <c r="A294" s="298"/>
      <c r="B294" s="299" t="s">
        <v>212</v>
      </c>
      <c r="C294" s="297" t="s">
        <v>334</v>
      </c>
      <c r="D294" s="297" t="s">
        <v>334</v>
      </c>
      <c r="E294" s="297" t="s">
        <v>49</v>
      </c>
      <c r="F294" s="297" t="s">
        <v>1371</v>
      </c>
      <c r="G294" s="331"/>
      <c r="H294" s="293">
        <f>'[12]Don gia'!R293</f>
        <v>41573</v>
      </c>
      <c r="I294" s="289">
        <f t="array" ref="I294">SUM(IF($K$7:$AB$7="Số lượng",K294:AB294,0))</f>
        <v>194</v>
      </c>
      <c r="J294" s="289">
        <f t="shared" si="36"/>
        <v>8065162</v>
      </c>
      <c r="K294" s="293">
        <f>[12]DT!H294</f>
        <v>21</v>
      </c>
      <c r="L294" s="293">
        <f t="shared" si="37"/>
        <v>873033</v>
      </c>
      <c r="M294" s="293">
        <f>[12]HH!H294</f>
        <v>15</v>
      </c>
      <c r="N294" s="293">
        <f t="shared" si="37"/>
        <v>623595</v>
      </c>
      <c r="O294" s="293">
        <f>[12]VD!H294</f>
        <v>17</v>
      </c>
      <c r="P294" s="293">
        <f t="shared" si="38"/>
        <v>706741</v>
      </c>
      <c r="Q294" s="293">
        <f>[12]QY!H294</f>
        <v>4</v>
      </c>
      <c r="R294" s="293">
        <f t="shared" si="39"/>
        <v>166292</v>
      </c>
      <c r="S294" s="293">
        <f>[12]UB!H294</f>
        <v>0</v>
      </c>
      <c r="T294" s="293">
        <f t="shared" si="40"/>
        <v>0</v>
      </c>
      <c r="U294" s="293">
        <f>[12]CP!H294</f>
        <v>24</v>
      </c>
      <c r="V294" s="293">
        <f t="shared" si="41"/>
        <v>997752</v>
      </c>
      <c r="W294" s="293">
        <f>[12]HL!H294</f>
        <v>71</v>
      </c>
      <c r="X294" s="293">
        <f t="shared" si="42"/>
        <v>2951683</v>
      </c>
      <c r="Y294" s="293">
        <f>[12]DH!H294</f>
        <v>27</v>
      </c>
      <c r="Z294" s="293">
        <f t="shared" si="43"/>
        <v>1122471</v>
      </c>
      <c r="AA294" s="293">
        <f>[12]MC!H294</f>
        <v>15</v>
      </c>
      <c r="AB294" s="293">
        <f t="shared" si="44"/>
        <v>623595</v>
      </c>
    </row>
    <row r="295" spans="1:28" x14ac:dyDescent="0.2">
      <c r="A295" s="298"/>
      <c r="B295" s="299" t="s">
        <v>213</v>
      </c>
      <c r="C295" s="297" t="s">
        <v>334</v>
      </c>
      <c r="D295" s="297" t="s">
        <v>334</v>
      </c>
      <c r="E295" s="297" t="s">
        <v>49</v>
      </c>
      <c r="F295" s="297" t="s">
        <v>1371</v>
      </c>
      <c r="G295" s="331"/>
      <c r="H295" s="293">
        <f>'[12]Don gia'!R294</f>
        <v>41573</v>
      </c>
      <c r="I295" s="289">
        <f t="array" ref="I295">SUM(IF($K$7:$AB$7="Số lượng",K295:AB295,0))</f>
        <v>198</v>
      </c>
      <c r="J295" s="289">
        <f t="shared" si="36"/>
        <v>8231454</v>
      </c>
      <c r="K295" s="293">
        <f>[12]DT!H295</f>
        <v>23</v>
      </c>
      <c r="L295" s="293">
        <f t="shared" si="37"/>
        <v>956179</v>
      </c>
      <c r="M295" s="293">
        <f>[12]HH!H295</f>
        <v>15</v>
      </c>
      <c r="N295" s="293">
        <f t="shared" si="37"/>
        <v>623595</v>
      </c>
      <c r="O295" s="293">
        <f>[12]VD!H295</f>
        <v>17</v>
      </c>
      <c r="P295" s="293">
        <f t="shared" si="38"/>
        <v>706741</v>
      </c>
      <c r="Q295" s="293">
        <f>[12]QY!H295</f>
        <v>4</v>
      </c>
      <c r="R295" s="293">
        <f t="shared" si="39"/>
        <v>166292</v>
      </c>
      <c r="S295" s="293">
        <f>[12]UB!H295</f>
        <v>0</v>
      </c>
      <c r="T295" s="293">
        <f t="shared" si="40"/>
        <v>0</v>
      </c>
      <c r="U295" s="293">
        <f>[12]CP!H295</f>
        <v>25</v>
      </c>
      <c r="V295" s="293">
        <f t="shared" si="41"/>
        <v>1039325</v>
      </c>
      <c r="W295" s="293">
        <f>[12]HL!H295</f>
        <v>72</v>
      </c>
      <c r="X295" s="293">
        <f t="shared" si="42"/>
        <v>2993256</v>
      </c>
      <c r="Y295" s="293">
        <f>[12]DH!H295</f>
        <v>27</v>
      </c>
      <c r="Z295" s="293">
        <f t="shared" si="43"/>
        <v>1122471</v>
      </c>
      <c r="AA295" s="293">
        <f>[12]MC!H295</f>
        <v>15</v>
      </c>
      <c r="AB295" s="293">
        <f t="shared" si="44"/>
        <v>623595</v>
      </c>
    </row>
    <row r="296" spans="1:28" x14ac:dyDescent="0.2">
      <c r="A296" s="298"/>
      <c r="B296" s="299" t="s">
        <v>214</v>
      </c>
      <c r="C296" s="297" t="s">
        <v>334</v>
      </c>
      <c r="D296" s="297" t="s">
        <v>334</v>
      </c>
      <c r="E296" s="297" t="s">
        <v>49</v>
      </c>
      <c r="F296" s="297" t="s">
        <v>1371</v>
      </c>
      <c r="G296" s="331"/>
      <c r="H296" s="293">
        <f>'[12]Don gia'!R295</f>
        <v>41573</v>
      </c>
      <c r="I296" s="289">
        <f t="array" ref="I296">SUM(IF($K$7:$AB$7="Số lượng",K296:AB296,0))</f>
        <v>197</v>
      </c>
      <c r="J296" s="289">
        <f t="shared" si="36"/>
        <v>8189881</v>
      </c>
      <c r="K296" s="293">
        <f>[12]DT!H296</f>
        <v>23</v>
      </c>
      <c r="L296" s="293">
        <f t="shared" si="37"/>
        <v>956179</v>
      </c>
      <c r="M296" s="293">
        <f>[12]HH!H296</f>
        <v>15</v>
      </c>
      <c r="N296" s="293">
        <f t="shared" si="37"/>
        <v>623595</v>
      </c>
      <c r="O296" s="293">
        <f>[12]VD!H296</f>
        <v>17</v>
      </c>
      <c r="P296" s="293">
        <f t="shared" si="38"/>
        <v>706741</v>
      </c>
      <c r="Q296" s="293">
        <f>[12]QY!H296</f>
        <v>4</v>
      </c>
      <c r="R296" s="293">
        <f t="shared" si="39"/>
        <v>166292</v>
      </c>
      <c r="S296" s="293">
        <f>[12]UB!H296</f>
        <v>0</v>
      </c>
      <c r="T296" s="293">
        <f t="shared" si="40"/>
        <v>0</v>
      </c>
      <c r="U296" s="293">
        <f>[12]CP!H296</f>
        <v>25</v>
      </c>
      <c r="V296" s="293">
        <f t="shared" si="41"/>
        <v>1039325</v>
      </c>
      <c r="W296" s="293">
        <f>[12]HL!H296</f>
        <v>72</v>
      </c>
      <c r="X296" s="293">
        <f t="shared" si="42"/>
        <v>2993256</v>
      </c>
      <c r="Y296" s="293">
        <f>[12]DH!H296</f>
        <v>27</v>
      </c>
      <c r="Z296" s="293">
        <f t="shared" si="43"/>
        <v>1122471</v>
      </c>
      <c r="AA296" s="293">
        <f>[12]MC!H296</f>
        <v>14</v>
      </c>
      <c r="AB296" s="293">
        <f t="shared" si="44"/>
        <v>582022</v>
      </c>
    </row>
    <row r="297" spans="1:28" x14ac:dyDescent="0.2">
      <c r="A297" s="301"/>
      <c r="B297" s="302" t="s">
        <v>215</v>
      </c>
      <c r="C297" s="300"/>
      <c r="D297" s="300"/>
      <c r="E297" s="300"/>
      <c r="F297" s="300"/>
      <c r="G297" s="333"/>
      <c r="H297" s="293">
        <f>'[12]Don gia'!R296</f>
        <v>0</v>
      </c>
      <c r="I297" s="289">
        <f t="array" ref="I297">SUM(IF($K$7:$AB$7="Số lượng",K297:AB297,0))</f>
        <v>0</v>
      </c>
      <c r="J297" s="289">
        <f t="shared" si="36"/>
        <v>0</v>
      </c>
      <c r="K297" s="293"/>
      <c r="L297" s="293">
        <f t="shared" si="37"/>
        <v>0</v>
      </c>
      <c r="M297" s="293"/>
      <c r="N297" s="293">
        <f t="shared" si="37"/>
        <v>0</v>
      </c>
      <c r="O297" s="293"/>
      <c r="P297" s="293">
        <f t="shared" si="38"/>
        <v>0</v>
      </c>
      <c r="Q297" s="293"/>
      <c r="R297" s="293">
        <f t="shared" si="39"/>
        <v>0</v>
      </c>
      <c r="S297" s="293"/>
      <c r="T297" s="293">
        <f t="shared" si="40"/>
        <v>0</v>
      </c>
      <c r="U297" s="293"/>
      <c r="V297" s="293">
        <f t="shared" si="41"/>
        <v>0</v>
      </c>
      <c r="W297" s="293"/>
      <c r="X297" s="293">
        <f t="shared" si="42"/>
        <v>0</v>
      </c>
      <c r="Y297" s="293"/>
      <c r="Z297" s="293">
        <f t="shared" si="43"/>
        <v>0</v>
      </c>
      <c r="AA297" s="293"/>
      <c r="AB297" s="293">
        <f t="shared" si="44"/>
        <v>0</v>
      </c>
    </row>
    <row r="298" spans="1:28" x14ac:dyDescent="0.2">
      <c r="A298" s="298"/>
      <c r="B298" s="299" t="s">
        <v>216</v>
      </c>
      <c r="C298" s="297" t="s">
        <v>334</v>
      </c>
      <c r="D298" s="297" t="s">
        <v>334</v>
      </c>
      <c r="E298" s="297" t="s">
        <v>49</v>
      </c>
      <c r="F298" s="297" t="s">
        <v>1371</v>
      </c>
      <c r="G298" s="331"/>
      <c r="H298" s="293">
        <f>'[12]Don gia'!R297</f>
        <v>41573</v>
      </c>
      <c r="I298" s="289">
        <f t="array" ref="I298">SUM(IF($K$7:$AB$7="Số lượng",K298:AB298,0))</f>
        <v>189</v>
      </c>
      <c r="J298" s="289">
        <f t="shared" si="36"/>
        <v>7857297</v>
      </c>
      <c r="K298" s="293">
        <f>[12]DT!H298</f>
        <v>21</v>
      </c>
      <c r="L298" s="293">
        <f t="shared" si="37"/>
        <v>873033</v>
      </c>
      <c r="M298" s="293">
        <f>[12]HH!H298</f>
        <v>15</v>
      </c>
      <c r="N298" s="293">
        <f t="shared" si="37"/>
        <v>623595</v>
      </c>
      <c r="O298" s="293">
        <f>[12]VD!H298</f>
        <v>17</v>
      </c>
      <c r="P298" s="293">
        <f t="shared" si="38"/>
        <v>706741</v>
      </c>
      <c r="Q298" s="293">
        <f>[12]QY!H298</f>
        <v>3</v>
      </c>
      <c r="R298" s="293">
        <f t="shared" si="39"/>
        <v>124719</v>
      </c>
      <c r="S298" s="293">
        <f>[12]UB!H298</f>
        <v>0</v>
      </c>
      <c r="T298" s="293">
        <f t="shared" si="40"/>
        <v>0</v>
      </c>
      <c r="U298" s="293">
        <f>[12]CP!H298</f>
        <v>24</v>
      </c>
      <c r="V298" s="293">
        <f t="shared" si="41"/>
        <v>997752</v>
      </c>
      <c r="W298" s="293">
        <f>[12]HL!H298</f>
        <v>69</v>
      </c>
      <c r="X298" s="293">
        <f t="shared" si="42"/>
        <v>2868537</v>
      </c>
      <c r="Y298" s="293">
        <f>[12]DH!H298</f>
        <v>27</v>
      </c>
      <c r="Z298" s="293">
        <f t="shared" si="43"/>
        <v>1122471</v>
      </c>
      <c r="AA298" s="293">
        <f>[12]MC!H298</f>
        <v>13</v>
      </c>
      <c r="AB298" s="293">
        <f t="shared" si="44"/>
        <v>540449</v>
      </c>
    </row>
    <row r="299" spans="1:28" x14ac:dyDescent="0.2">
      <c r="A299" s="301"/>
      <c r="B299" s="302" t="s">
        <v>217</v>
      </c>
      <c r="C299" s="300"/>
      <c r="D299" s="300"/>
      <c r="E299" s="300"/>
      <c r="F299" s="300"/>
      <c r="G299" s="333"/>
      <c r="H299" s="293">
        <f>'[12]Don gia'!R298</f>
        <v>0</v>
      </c>
      <c r="I299" s="289">
        <f t="array" ref="I299">SUM(IF($K$7:$AB$7="Số lượng",K299:AB299,0))</f>
        <v>0</v>
      </c>
      <c r="J299" s="289">
        <f t="shared" si="36"/>
        <v>0</v>
      </c>
      <c r="K299" s="293"/>
      <c r="L299" s="293">
        <f t="shared" si="37"/>
        <v>0</v>
      </c>
      <c r="M299" s="293"/>
      <c r="N299" s="293">
        <f t="shared" si="37"/>
        <v>0</v>
      </c>
      <c r="O299" s="293"/>
      <c r="P299" s="293">
        <f t="shared" si="38"/>
        <v>0</v>
      </c>
      <c r="Q299" s="293"/>
      <c r="R299" s="293">
        <f t="shared" si="39"/>
        <v>0</v>
      </c>
      <c r="S299" s="293"/>
      <c r="T299" s="293">
        <f t="shared" si="40"/>
        <v>0</v>
      </c>
      <c r="U299" s="293"/>
      <c r="V299" s="293">
        <f t="shared" si="41"/>
        <v>0</v>
      </c>
      <c r="W299" s="293"/>
      <c r="X299" s="293">
        <f t="shared" si="42"/>
        <v>0</v>
      </c>
      <c r="Y299" s="293"/>
      <c r="Z299" s="293">
        <f t="shared" si="43"/>
        <v>0</v>
      </c>
      <c r="AA299" s="293"/>
      <c r="AB299" s="293">
        <f t="shared" si="44"/>
        <v>0</v>
      </c>
    </row>
    <row r="300" spans="1:28" x14ac:dyDescent="0.2">
      <c r="A300" s="298"/>
      <c r="B300" s="299" t="s">
        <v>218</v>
      </c>
      <c r="C300" s="297" t="s">
        <v>334</v>
      </c>
      <c r="D300" s="297" t="s">
        <v>334</v>
      </c>
      <c r="E300" s="297" t="s">
        <v>49</v>
      </c>
      <c r="F300" s="297" t="s">
        <v>1371</v>
      </c>
      <c r="G300" s="331"/>
      <c r="H300" s="293">
        <f>'[12]Don gia'!R299</f>
        <v>41573</v>
      </c>
      <c r="I300" s="289">
        <f t="array" ref="I300">SUM(IF($K$7:$AB$7="Số lượng",K300:AB300,0))</f>
        <v>189</v>
      </c>
      <c r="J300" s="289">
        <f t="shared" si="36"/>
        <v>7857297</v>
      </c>
      <c r="K300" s="293">
        <f>[12]DT!H300</f>
        <v>21</v>
      </c>
      <c r="L300" s="293">
        <f t="shared" si="37"/>
        <v>873033</v>
      </c>
      <c r="M300" s="293">
        <f>[12]HH!H300</f>
        <v>15</v>
      </c>
      <c r="N300" s="293">
        <f t="shared" si="37"/>
        <v>623595</v>
      </c>
      <c r="O300" s="293">
        <f>[12]VD!H300</f>
        <v>17</v>
      </c>
      <c r="P300" s="293">
        <f t="shared" si="38"/>
        <v>706741</v>
      </c>
      <c r="Q300" s="293">
        <f>[12]QY!H300</f>
        <v>3</v>
      </c>
      <c r="R300" s="293">
        <f t="shared" si="39"/>
        <v>124719</v>
      </c>
      <c r="S300" s="293">
        <f>[12]UB!H300</f>
        <v>0</v>
      </c>
      <c r="T300" s="293">
        <f t="shared" si="40"/>
        <v>0</v>
      </c>
      <c r="U300" s="293">
        <f>[12]CP!H300</f>
        <v>24</v>
      </c>
      <c r="V300" s="293">
        <f t="shared" si="41"/>
        <v>997752</v>
      </c>
      <c r="W300" s="293">
        <f>[12]HL!H300</f>
        <v>69</v>
      </c>
      <c r="X300" s="293">
        <f t="shared" si="42"/>
        <v>2868537</v>
      </c>
      <c r="Y300" s="293">
        <f>[12]DH!H300</f>
        <v>27</v>
      </c>
      <c r="Z300" s="293">
        <f t="shared" si="43"/>
        <v>1122471</v>
      </c>
      <c r="AA300" s="293">
        <f>[12]MC!H300</f>
        <v>13</v>
      </c>
      <c r="AB300" s="293">
        <f t="shared" si="44"/>
        <v>540449</v>
      </c>
    </row>
    <row r="301" spans="1:28" x14ac:dyDescent="0.2">
      <c r="A301" s="298"/>
      <c r="B301" s="299" t="s">
        <v>219</v>
      </c>
      <c r="C301" s="297" t="s">
        <v>334</v>
      </c>
      <c r="D301" s="297" t="s">
        <v>334</v>
      </c>
      <c r="E301" s="297" t="s">
        <v>49</v>
      </c>
      <c r="F301" s="297" t="s">
        <v>1371</v>
      </c>
      <c r="G301" s="331"/>
      <c r="H301" s="293">
        <f>'[12]Don gia'!R300</f>
        <v>41573</v>
      </c>
      <c r="I301" s="289">
        <f t="array" ref="I301">SUM(IF($K$7:$AB$7="Số lượng",K301:AB301,0))</f>
        <v>191</v>
      </c>
      <c r="J301" s="289">
        <f t="shared" si="36"/>
        <v>7940443</v>
      </c>
      <c r="K301" s="293">
        <f>[12]DT!H301</f>
        <v>21</v>
      </c>
      <c r="L301" s="293">
        <f t="shared" si="37"/>
        <v>873033</v>
      </c>
      <c r="M301" s="293">
        <f>[12]HH!H301</f>
        <v>15</v>
      </c>
      <c r="N301" s="293">
        <f t="shared" si="37"/>
        <v>623595</v>
      </c>
      <c r="O301" s="293">
        <f>[12]VD!H301</f>
        <v>17</v>
      </c>
      <c r="P301" s="293">
        <f t="shared" si="38"/>
        <v>706741</v>
      </c>
      <c r="Q301" s="293">
        <f>[12]QY!H301</f>
        <v>3</v>
      </c>
      <c r="R301" s="293">
        <f t="shared" si="39"/>
        <v>124719</v>
      </c>
      <c r="S301" s="293">
        <f>[12]UB!H301</f>
        <v>0</v>
      </c>
      <c r="T301" s="293">
        <f t="shared" si="40"/>
        <v>0</v>
      </c>
      <c r="U301" s="293">
        <f>[12]CP!H301</f>
        <v>24</v>
      </c>
      <c r="V301" s="293">
        <f t="shared" si="41"/>
        <v>997752</v>
      </c>
      <c r="W301" s="293">
        <f>[12]HL!H301</f>
        <v>71</v>
      </c>
      <c r="X301" s="293">
        <f t="shared" si="42"/>
        <v>2951683</v>
      </c>
      <c r="Y301" s="293">
        <f>[12]DH!H301</f>
        <v>27</v>
      </c>
      <c r="Z301" s="293">
        <f t="shared" si="43"/>
        <v>1122471</v>
      </c>
      <c r="AA301" s="293">
        <f>[12]MC!H301</f>
        <v>13</v>
      </c>
      <c r="AB301" s="293">
        <f t="shared" si="44"/>
        <v>540449</v>
      </c>
    </row>
    <row r="302" spans="1:28" x14ac:dyDescent="0.2">
      <c r="A302" s="298"/>
      <c r="B302" s="299" t="s">
        <v>220</v>
      </c>
      <c r="C302" s="297" t="s">
        <v>334</v>
      </c>
      <c r="D302" s="297" t="s">
        <v>334</v>
      </c>
      <c r="E302" s="297" t="s">
        <v>49</v>
      </c>
      <c r="F302" s="297" t="s">
        <v>1371</v>
      </c>
      <c r="G302" s="331"/>
      <c r="H302" s="293">
        <f>'[12]Don gia'!R301</f>
        <v>41573</v>
      </c>
      <c r="I302" s="289">
        <f t="array" ref="I302">SUM(IF($K$7:$AB$7="Số lượng",K302:AB302,0))</f>
        <v>191</v>
      </c>
      <c r="J302" s="289">
        <f t="shared" si="36"/>
        <v>7940443</v>
      </c>
      <c r="K302" s="293">
        <f>[12]DT!H302</f>
        <v>21</v>
      </c>
      <c r="L302" s="293">
        <f t="shared" si="37"/>
        <v>873033</v>
      </c>
      <c r="M302" s="293">
        <f>[12]HH!H302</f>
        <v>15</v>
      </c>
      <c r="N302" s="293">
        <f t="shared" si="37"/>
        <v>623595</v>
      </c>
      <c r="O302" s="293">
        <f>[12]VD!H302</f>
        <v>17</v>
      </c>
      <c r="P302" s="293">
        <f t="shared" si="38"/>
        <v>706741</v>
      </c>
      <c r="Q302" s="293">
        <f>[12]QY!H302</f>
        <v>3</v>
      </c>
      <c r="R302" s="293">
        <f t="shared" si="39"/>
        <v>124719</v>
      </c>
      <c r="S302" s="293">
        <f>[12]UB!H302</f>
        <v>0</v>
      </c>
      <c r="T302" s="293">
        <f t="shared" si="40"/>
        <v>0</v>
      </c>
      <c r="U302" s="293">
        <f>[12]CP!H302</f>
        <v>24</v>
      </c>
      <c r="V302" s="293">
        <f t="shared" si="41"/>
        <v>997752</v>
      </c>
      <c r="W302" s="293">
        <f>[12]HL!H302</f>
        <v>71</v>
      </c>
      <c r="X302" s="293">
        <f t="shared" si="42"/>
        <v>2951683</v>
      </c>
      <c r="Y302" s="293">
        <f>[12]DH!H302</f>
        <v>27</v>
      </c>
      <c r="Z302" s="293">
        <f t="shared" si="43"/>
        <v>1122471</v>
      </c>
      <c r="AA302" s="293">
        <f>[12]MC!H302</f>
        <v>13</v>
      </c>
      <c r="AB302" s="293">
        <f t="shared" si="44"/>
        <v>540449</v>
      </c>
    </row>
    <row r="303" spans="1:28" x14ac:dyDescent="0.2">
      <c r="A303" s="298"/>
      <c r="B303" s="299" t="s">
        <v>221</v>
      </c>
      <c r="C303" s="297" t="s">
        <v>334</v>
      </c>
      <c r="D303" s="297" t="s">
        <v>334</v>
      </c>
      <c r="E303" s="297" t="s">
        <v>49</v>
      </c>
      <c r="F303" s="297" t="s">
        <v>1371</v>
      </c>
      <c r="G303" s="331"/>
      <c r="H303" s="293">
        <f>'[12]Don gia'!R302</f>
        <v>41573</v>
      </c>
      <c r="I303" s="289">
        <f t="array" ref="I303">SUM(IF($K$7:$AB$7="Số lượng",K303:AB303,0))</f>
        <v>191</v>
      </c>
      <c r="J303" s="289">
        <f t="shared" si="36"/>
        <v>7940443</v>
      </c>
      <c r="K303" s="293">
        <f>[12]DT!H303</f>
        <v>21</v>
      </c>
      <c r="L303" s="293">
        <f t="shared" si="37"/>
        <v>873033</v>
      </c>
      <c r="M303" s="293">
        <f>[12]HH!H303</f>
        <v>15</v>
      </c>
      <c r="N303" s="293">
        <f t="shared" si="37"/>
        <v>623595</v>
      </c>
      <c r="O303" s="293">
        <f>[12]VD!H303</f>
        <v>17</v>
      </c>
      <c r="P303" s="293">
        <f t="shared" si="38"/>
        <v>706741</v>
      </c>
      <c r="Q303" s="293">
        <f>[12]QY!H303</f>
        <v>3</v>
      </c>
      <c r="R303" s="293">
        <f t="shared" si="39"/>
        <v>124719</v>
      </c>
      <c r="S303" s="293">
        <f>[12]UB!H303</f>
        <v>0</v>
      </c>
      <c r="T303" s="293">
        <f t="shared" si="40"/>
        <v>0</v>
      </c>
      <c r="U303" s="293">
        <f>[12]CP!H303</f>
        <v>24</v>
      </c>
      <c r="V303" s="293">
        <f t="shared" si="41"/>
        <v>997752</v>
      </c>
      <c r="W303" s="293">
        <f>[12]HL!H303</f>
        <v>71</v>
      </c>
      <c r="X303" s="293">
        <f t="shared" si="42"/>
        <v>2951683</v>
      </c>
      <c r="Y303" s="293">
        <f>[12]DH!H303</f>
        <v>27</v>
      </c>
      <c r="Z303" s="293">
        <f t="shared" si="43"/>
        <v>1122471</v>
      </c>
      <c r="AA303" s="293">
        <f>[12]MC!H303</f>
        <v>13</v>
      </c>
      <c r="AB303" s="293">
        <f t="shared" si="44"/>
        <v>540449</v>
      </c>
    </row>
    <row r="304" spans="1:28" hidden="1" x14ac:dyDescent="0.2">
      <c r="A304" s="301"/>
      <c r="B304" s="302" t="s">
        <v>1569</v>
      </c>
      <c r="C304" s="300"/>
      <c r="D304" s="300"/>
      <c r="E304" s="300"/>
      <c r="F304" s="300"/>
      <c r="G304" s="333"/>
      <c r="H304" s="293">
        <f>'[12]Don gia'!R303</f>
        <v>0</v>
      </c>
      <c r="I304" s="289">
        <f t="array" ref="I304">SUM(IF($K$7:$AB$7="Số lượng",K304:AB304,0))</f>
        <v>0</v>
      </c>
      <c r="J304" s="289">
        <f t="shared" si="36"/>
        <v>0</v>
      </c>
      <c r="K304" s="293"/>
      <c r="L304" s="293">
        <f t="shared" si="37"/>
        <v>0</v>
      </c>
      <c r="M304" s="293"/>
      <c r="N304" s="293">
        <f t="shared" si="37"/>
        <v>0</v>
      </c>
      <c r="O304" s="293"/>
      <c r="P304" s="293">
        <f t="shared" si="38"/>
        <v>0</v>
      </c>
      <c r="Q304" s="293"/>
      <c r="R304" s="293">
        <f t="shared" si="39"/>
        <v>0</v>
      </c>
      <c r="S304" s="293"/>
      <c r="T304" s="293">
        <f t="shared" si="40"/>
        <v>0</v>
      </c>
      <c r="U304" s="293"/>
      <c r="V304" s="293">
        <f t="shared" si="41"/>
        <v>0</v>
      </c>
      <c r="W304" s="293"/>
      <c r="X304" s="293">
        <f t="shared" si="42"/>
        <v>0</v>
      </c>
      <c r="Y304" s="293"/>
      <c r="Z304" s="293">
        <f t="shared" si="43"/>
        <v>0</v>
      </c>
      <c r="AA304" s="293"/>
      <c r="AB304" s="293">
        <f t="shared" si="44"/>
        <v>0</v>
      </c>
    </row>
    <row r="305" spans="1:28" hidden="1" x14ac:dyDescent="0.2">
      <c r="A305" s="301"/>
      <c r="B305" s="302" t="s">
        <v>202</v>
      </c>
      <c r="C305" s="300"/>
      <c r="D305" s="300"/>
      <c r="E305" s="300"/>
      <c r="F305" s="300"/>
      <c r="G305" s="333"/>
      <c r="H305" s="293">
        <f>'[12]Don gia'!R304</f>
        <v>0</v>
      </c>
      <c r="I305" s="289">
        <f t="array" ref="I305">SUM(IF($K$7:$AB$7="Số lượng",K305:AB305,0))</f>
        <v>0</v>
      </c>
      <c r="J305" s="289">
        <f t="shared" si="36"/>
        <v>0</v>
      </c>
      <c r="K305" s="293"/>
      <c r="L305" s="293">
        <f t="shared" si="37"/>
        <v>0</v>
      </c>
      <c r="M305" s="293"/>
      <c r="N305" s="293">
        <f t="shared" si="37"/>
        <v>0</v>
      </c>
      <c r="O305" s="293"/>
      <c r="P305" s="293">
        <f t="shared" si="38"/>
        <v>0</v>
      </c>
      <c r="Q305" s="293"/>
      <c r="R305" s="293">
        <f t="shared" si="39"/>
        <v>0</v>
      </c>
      <c r="S305" s="293"/>
      <c r="T305" s="293">
        <f t="shared" si="40"/>
        <v>0</v>
      </c>
      <c r="U305" s="293"/>
      <c r="V305" s="293">
        <f t="shared" si="41"/>
        <v>0</v>
      </c>
      <c r="W305" s="293"/>
      <c r="X305" s="293">
        <f t="shared" si="42"/>
        <v>0</v>
      </c>
      <c r="Y305" s="293"/>
      <c r="Z305" s="293">
        <f t="shared" si="43"/>
        <v>0</v>
      </c>
      <c r="AA305" s="293"/>
      <c r="AB305" s="293">
        <f t="shared" si="44"/>
        <v>0</v>
      </c>
    </row>
    <row r="306" spans="1:28" hidden="1" x14ac:dyDescent="0.2">
      <c r="A306" s="298"/>
      <c r="B306" s="299" t="s">
        <v>1602</v>
      </c>
      <c r="C306" s="297" t="s">
        <v>334</v>
      </c>
      <c r="D306" s="297" t="s">
        <v>334</v>
      </c>
      <c r="E306" s="297" t="s">
        <v>49</v>
      </c>
      <c r="F306" s="297" t="s">
        <v>1371</v>
      </c>
      <c r="G306" s="331"/>
      <c r="H306" s="293">
        <f>'[12]Don gia'!R305</f>
        <v>0</v>
      </c>
      <c r="I306" s="289">
        <f t="array" ref="I306">SUM(IF($K$7:$AB$7="Số lượng",K306:AB306,0))</f>
        <v>22</v>
      </c>
      <c r="J306" s="289">
        <f t="shared" si="36"/>
        <v>0</v>
      </c>
      <c r="K306" s="293">
        <f>[12]DT!H306</f>
        <v>0</v>
      </c>
      <c r="L306" s="293">
        <f t="shared" si="37"/>
        <v>0</v>
      </c>
      <c r="M306" s="293">
        <f>[12]HH!H306</f>
        <v>0</v>
      </c>
      <c r="N306" s="293">
        <f t="shared" si="37"/>
        <v>0</v>
      </c>
      <c r="O306" s="293">
        <f>[12]VD!H306</f>
        <v>1</v>
      </c>
      <c r="P306" s="293">
        <f t="shared" si="38"/>
        <v>0</v>
      </c>
      <c r="Q306" s="293">
        <f>[12]QY!H306</f>
        <v>2</v>
      </c>
      <c r="R306" s="293">
        <f t="shared" si="39"/>
        <v>0</v>
      </c>
      <c r="S306" s="293">
        <f>[12]UB!H306</f>
        <v>0</v>
      </c>
      <c r="T306" s="293">
        <f t="shared" si="40"/>
        <v>0</v>
      </c>
      <c r="U306" s="293">
        <f>[12]CP!H306</f>
        <v>3</v>
      </c>
      <c r="V306" s="293">
        <f t="shared" si="41"/>
        <v>0</v>
      </c>
      <c r="W306" s="293">
        <f>[12]HL!H306</f>
        <v>0</v>
      </c>
      <c r="X306" s="293">
        <f t="shared" si="42"/>
        <v>0</v>
      </c>
      <c r="Y306" s="293">
        <f>[12]DH!H306</f>
        <v>14</v>
      </c>
      <c r="Z306" s="293">
        <f t="shared" si="43"/>
        <v>0</v>
      </c>
      <c r="AA306" s="293">
        <f>[12]MC!H306</f>
        <v>2</v>
      </c>
      <c r="AB306" s="293">
        <f t="shared" si="44"/>
        <v>0</v>
      </c>
    </row>
    <row r="307" spans="1:28" hidden="1" x14ac:dyDescent="0.2">
      <c r="A307" s="301"/>
      <c r="B307" s="302" t="s">
        <v>1603</v>
      </c>
      <c r="C307" s="300"/>
      <c r="D307" s="300"/>
      <c r="E307" s="300"/>
      <c r="F307" s="300"/>
      <c r="G307" s="333"/>
      <c r="H307" s="293">
        <f>'[12]Don gia'!R306</f>
        <v>0</v>
      </c>
      <c r="I307" s="289">
        <f t="array" ref="I307">SUM(IF($K$7:$AB$7="Số lượng",K307:AB307,0))</f>
        <v>0</v>
      </c>
      <c r="J307" s="289">
        <f t="shared" si="36"/>
        <v>0</v>
      </c>
      <c r="K307" s="293"/>
      <c r="L307" s="293">
        <f t="shared" si="37"/>
        <v>0</v>
      </c>
      <c r="M307" s="293"/>
      <c r="N307" s="293">
        <f t="shared" si="37"/>
        <v>0</v>
      </c>
      <c r="O307" s="293"/>
      <c r="P307" s="293">
        <f t="shared" si="38"/>
        <v>0</v>
      </c>
      <c r="Q307" s="293"/>
      <c r="R307" s="293">
        <f t="shared" si="39"/>
        <v>0</v>
      </c>
      <c r="S307" s="293"/>
      <c r="T307" s="293">
        <f t="shared" si="40"/>
        <v>0</v>
      </c>
      <c r="U307" s="293"/>
      <c r="V307" s="293">
        <f t="shared" si="41"/>
        <v>0</v>
      </c>
      <c r="W307" s="293"/>
      <c r="X307" s="293">
        <f t="shared" si="42"/>
        <v>0</v>
      </c>
      <c r="Y307" s="293"/>
      <c r="Z307" s="293">
        <f t="shared" si="43"/>
        <v>0</v>
      </c>
      <c r="AA307" s="293"/>
      <c r="AB307" s="293">
        <f t="shared" si="44"/>
        <v>0</v>
      </c>
    </row>
    <row r="308" spans="1:28" hidden="1" x14ac:dyDescent="0.2">
      <c r="A308" s="298"/>
      <c r="B308" s="299" t="s">
        <v>1604</v>
      </c>
      <c r="C308" s="297" t="s">
        <v>334</v>
      </c>
      <c r="D308" s="297" t="s">
        <v>334</v>
      </c>
      <c r="E308" s="297" t="s">
        <v>49</v>
      </c>
      <c r="F308" s="297" t="s">
        <v>1371</v>
      </c>
      <c r="G308" s="331"/>
      <c r="H308" s="293">
        <f>'[12]Don gia'!R307</f>
        <v>0</v>
      </c>
      <c r="I308" s="289">
        <f t="array" ref="I308">SUM(IF($K$7:$AB$7="Số lượng",K308:AB308,0))</f>
        <v>25</v>
      </c>
      <c r="J308" s="289">
        <f t="shared" si="36"/>
        <v>0</v>
      </c>
      <c r="K308" s="293">
        <f>[12]DT!H308</f>
        <v>0</v>
      </c>
      <c r="L308" s="293">
        <f t="shared" si="37"/>
        <v>0</v>
      </c>
      <c r="M308" s="293">
        <f>[12]HH!H308</f>
        <v>0</v>
      </c>
      <c r="N308" s="293">
        <f t="shared" si="37"/>
        <v>0</v>
      </c>
      <c r="O308" s="293">
        <f>[12]VD!H308</f>
        <v>1</v>
      </c>
      <c r="P308" s="293">
        <f t="shared" si="38"/>
        <v>0</v>
      </c>
      <c r="Q308" s="293">
        <f>[12]QY!H308</f>
        <v>2</v>
      </c>
      <c r="R308" s="293">
        <f t="shared" si="39"/>
        <v>0</v>
      </c>
      <c r="S308" s="293">
        <f>[12]UB!H308</f>
        <v>0</v>
      </c>
      <c r="T308" s="293">
        <f t="shared" si="40"/>
        <v>0</v>
      </c>
      <c r="U308" s="293">
        <f>[12]CP!H308</f>
        <v>5</v>
      </c>
      <c r="V308" s="293">
        <f t="shared" si="41"/>
        <v>0</v>
      </c>
      <c r="W308" s="293">
        <f>[12]HL!H308</f>
        <v>0</v>
      </c>
      <c r="X308" s="293">
        <f t="shared" si="42"/>
        <v>0</v>
      </c>
      <c r="Y308" s="293">
        <f>[12]DH!H308</f>
        <v>14</v>
      </c>
      <c r="Z308" s="293">
        <f t="shared" si="43"/>
        <v>0</v>
      </c>
      <c r="AA308" s="293">
        <f>[12]MC!H308</f>
        <v>3</v>
      </c>
      <c r="AB308" s="293">
        <f t="shared" si="44"/>
        <v>0</v>
      </c>
    </row>
    <row r="309" spans="1:28" ht="25.5" hidden="1" x14ac:dyDescent="0.2">
      <c r="A309" s="298"/>
      <c r="B309" s="299" t="s">
        <v>1605</v>
      </c>
      <c r="C309" s="297" t="s">
        <v>334</v>
      </c>
      <c r="D309" s="297" t="s">
        <v>334</v>
      </c>
      <c r="E309" s="297" t="s">
        <v>49</v>
      </c>
      <c r="F309" s="297" t="s">
        <v>1371</v>
      </c>
      <c r="G309" s="331"/>
      <c r="H309" s="293">
        <f>'[12]Don gia'!R308</f>
        <v>0</v>
      </c>
      <c r="I309" s="289">
        <f t="array" ref="I309">SUM(IF($K$7:$AB$7="Số lượng",K309:AB309,0))</f>
        <v>24</v>
      </c>
      <c r="J309" s="289">
        <f t="shared" si="36"/>
        <v>0</v>
      </c>
      <c r="K309" s="293">
        <f>[12]DT!H309</f>
        <v>0</v>
      </c>
      <c r="L309" s="293">
        <f t="shared" si="37"/>
        <v>0</v>
      </c>
      <c r="M309" s="293">
        <f>[12]HH!H309</f>
        <v>0</v>
      </c>
      <c r="N309" s="293">
        <f t="shared" si="37"/>
        <v>0</v>
      </c>
      <c r="O309" s="293">
        <f>[12]VD!H309</f>
        <v>1</v>
      </c>
      <c r="P309" s="293">
        <f t="shared" si="38"/>
        <v>0</v>
      </c>
      <c r="Q309" s="293">
        <f>[12]QY!H309</f>
        <v>2</v>
      </c>
      <c r="R309" s="293">
        <f t="shared" si="39"/>
        <v>0</v>
      </c>
      <c r="S309" s="293">
        <f>[12]UB!H309</f>
        <v>0</v>
      </c>
      <c r="T309" s="293">
        <f t="shared" si="40"/>
        <v>0</v>
      </c>
      <c r="U309" s="293">
        <f>[12]CP!H309</f>
        <v>5</v>
      </c>
      <c r="V309" s="293">
        <f t="shared" si="41"/>
        <v>0</v>
      </c>
      <c r="W309" s="293">
        <f>[12]HL!H309</f>
        <v>0</v>
      </c>
      <c r="X309" s="293">
        <f t="shared" si="42"/>
        <v>0</v>
      </c>
      <c r="Y309" s="293">
        <f>[12]DH!H309</f>
        <v>14</v>
      </c>
      <c r="Z309" s="293">
        <f t="shared" si="43"/>
        <v>0</v>
      </c>
      <c r="AA309" s="293">
        <f>[12]MC!H309</f>
        <v>2</v>
      </c>
      <c r="AB309" s="293">
        <f t="shared" si="44"/>
        <v>0</v>
      </c>
    </row>
    <row r="310" spans="1:28" hidden="1" x14ac:dyDescent="0.2">
      <c r="A310" s="298"/>
      <c r="B310" s="299" t="s">
        <v>1606</v>
      </c>
      <c r="C310" s="297" t="s">
        <v>334</v>
      </c>
      <c r="D310" s="297" t="s">
        <v>334</v>
      </c>
      <c r="E310" s="297" t="s">
        <v>49</v>
      </c>
      <c r="F310" s="297" t="s">
        <v>1371</v>
      </c>
      <c r="G310" s="331"/>
      <c r="H310" s="293">
        <f>'[12]Don gia'!R309</f>
        <v>0</v>
      </c>
      <c r="I310" s="289">
        <f t="array" ref="I310">SUM(IF($K$7:$AB$7="Số lượng",K310:AB310,0))</f>
        <v>24</v>
      </c>
      <c r="J310" s="289">
        <f t="shared" si="36"/>
        <v>0</v>
      </c>
      <c r="K310" s="293">
        <f>[12]DT!H310</f>
        <v>0</v>
      </c>
      <c r="L310" s="293">
        <f t="shared" si="37"/>
        <v>0</v>
      </c>
      <c r="M310" s="293">
        <f>[12]HH!H310</f>
        <v>0</v>
      </c>
      <c r="N310" s="293">
        <f t="shared" si="37"/>
        <v>0</v>
      </c>
      <c r="O310" s="293">
        <f>[12]VD!H310</f>
        <v>1</v>
      </c>
      <c r="P310" s="293">
        <f t="shared" si="38"/>
        <v>0</v>
      </c>
      <c r="Q310" s="293">
        <f>[12]QY!H310</f>
        <v>2</v>
      </c>
      <c r="R310" s="293">
        <f t="shared" si="39"/>
        <v>0</v>
      </c>
      <c r="S310" s="293">
        <f>[12]UB!H310</f>
        <v>0</v>
      </c>
      <c r="T310" s="293">
        <f t="shared" si="40"/>
        <v>0</v>
      </c>
      <c r="U310" s="293">
        <f>[12]CP!H310</f>
        <v>5</v>
      </c>
      <c r="V310" s="293">
        <f t="shared" si="41"/>
        <v>0</v>
      </c>
      <c r="W310" s="293">
        <f>[12]HL!H310</f>
        <v>0</v>
      </c>
      <c r="X310" s="293">
        <f t="shared" si="42"/>
        <v>0</v>
      </c>
      <c r="Y310" s="293">
        <f>[12]DH!H310</f>
        <v>14</v>
      </c>
      <c r="Z310" s="293">
        <f t="shared" si="43"/>
        <v>0</v>
      </c>
      <c r="AA310" s="293">
        <f>[12]MC!H310</f>
        <v>2</v>
      </c>
      <c r="AB310" s="293">
        <f t="shared" si="44"/>
        <v>0</v>
      </c>
    </row>
    <row r="311" spans="1:28" hidden="1" x14ac:dyDescent="0.2">
      <c r="A311" s="301"/>
      <c r="B311" s="302" t="s">
        <v>1607</v>
      </c>
      <c r="C311" s="300"/>
      <c r="D311" s="300"/>
      <c r="E311" s="300"/>
      <c r="F311" s="300"/>
      <c r="G311" s="333"/>
      <c r="H311" s="293">
        <f>'[12]Don gia'!R310</f>
        <v>0</v>
      </c>
      <c r="I311" s="289">
        <f t="array" ref="I311">SUM(IF($K$7:$AB$7="Số lượng",K311:AB311,0))</f>
        <v>0</v>
      </c>
      <c r="J311" s="289">
        <f t="shared" si="36"/>
        <v>0</v>
      </c>
      <c r="K311" s="293">
        <f>[12]DT!H311</f>
        <v>0</v>
      </c>
      <c r="L311" s="293">
        <f t="shared" si="37"/>
        <v>0</v>
      </c>
      <c r="M311" s="293">
        <f>[12]HH!H311</f>
        <v>0</v>
      </c>
      <c r="N311" s="293">
        <f t="shared" si="37"/>
        <v>0</v>
      </c>
      <c r="O311" s="293">
        <f>[12]VD!H311</f>
        <v>0</v>
      </c>
      <c r="P311" s="293">
        <f t="shared" si="38"/>
        <v>0</v>
      </c>
      <c r="Q311" s="293">
        <f>[12]QY!H311</f>
        <v>0</v>
      </c>
      <c r="R311" s="293">
        <f t="shared" si="39"/>
        <v>0</v>
      </c>
      <c r="S311" s="293">
        <f>[12]UB!H311</f>
        <v>0</v>
      </c>
      <c r="T311" s="293">
        <f t="shared" si="40"/>
        <v>0</v>
      </c>
      <c r="U311" s="293">
        <f>[12]CP!H311</f>
        <v>0</v>
      </c>
      <c r="V311" s="293">
        <f t="shared" si="41"/>
        <v>0</v>
      </c>
      <c r="W311" s="293">
        <f>[12]HL!H311</f>
        <v>0</v>
      </c>
      <c r="X311" s="293">
        <f t="shared" si="42"/>
        <v>0</v>
      </c>
      <c r="Y311" s="293">
        <f>[12]DH!H311</f>
        <v>0</v>
      </c>
      <c r="Z311" s="293">
        <f t="shared" si="43"/>
        <v>0</v>
      </c>
      <c r="AA311" s="293">
        <f>[12]MC!H311</f>
        <v>0</v>
      </c>
      <c r="AB311" s="293">
        <f t="shared" si="44"/>
        <v>0</v>
      </c>
    </row>
    <row r="312" spans="1:28" hidden="1" x14ac:dyDescent="0.2">
      <c r="A312" s="301"/>
      <c r="B312" s="302" t="s">
        <v>205</v>
      </c>
      <c r="C312" s="300"/>
      <c r="D312" s="300"/>
      <c r="E312" s="300"/>
      <c r="F312" s="300"/>
      <c r="G312" s="333"/>
      <c r="H312" s="293">
        <f>'[12]Don gia'!R311</f>
        <v>0</v>
      </c>
      <c r="I312" s="289">
        <f t="array" ref="I312">SUM(IF($K$7:$AB$7="Số lượng",K312:AB312,0))</f>
        <v>0</v>
      </c>
      <c r="J312" s="289">
        <f t="shared" si="36"/>
        <v>0</v>
      </c>
      <c r="K312" s="293">
        <f>[12]DT!H312</f>
        <v>0</v>
      </c>
      <c r="L312" s="293">
        <f t="shared" si="37"/>
        <v>0</v>
      </c>
      <c r="M312" s="293">
        <f>[12]HH!H312</f>
        <v>0</v>
      </c>
      <c r="N312" s="293">
        <f t="shared" si="37"/>
        <v>0</v>
      </c>
      <c r="O312" s="293">
        <f>[12]VD!H312</f>
        <v>0</v>
      </c>
      <c r="P312" s="293">
        <f t="shared" si="38"/>
        <v>0</v>
      </c>
      <c r="Q312" s="293">
        <f>[12]QY!H312</f>
        <v>0</v>
      </c>
      <c r="R312" s="293">
        <f t="shared" si="39"/>
        <v>0</v>
      </c>
      <c r="S312" s="293">
        <f>[12]UB!H312</f>
        <v>0</v>
      </c>
      <c r="T312" s="293">
        <f t="shared" si="40"/>
        <v>0</v>
      </c>
      <c r="U312" s="293">
        <f>[12]CP!H312</f>
        <v>0</v>
      </c>
      <c r="V312" s="293">
        <f t="shared" si="41"/>
        <v>0</v>
      </c>
      <c r="W312" s="293">
        <f>[12]HL!H312</f>
        <v>0</v>
      </c>
      <c r="X312" s="293">
        <f t="shared" si="42"/>
        <v>0</v>
      </c>
      <c r="Y312" s="293">
        <f>[12]DH!H312</f>
        <v>0</v>
      </c>
      <c r="Z312" s="293">
        <f t="shared" si="43"/>
        <v>0</v>
      </c>
      <c r="AA312" s="293">
        <f>[12]MC!H312</f>
        <v>0</v>
      </c>
      <c r="AB312" s="293">
        <f t="shared" si="44"/>
        <v>0</v>
      </c>
    </row>
    <row r="313" spans="1:28" ht="25.5" hidden="1" x14ac:dyDescent="0.2">
      <c r="A313" s="301"/>
      <c r="B313" s="302" t="s">
        <v>1608</v>
      </c>
      <c r="C313" s="300"/>
      <c r="D313" s="300"/>
      <c r="E313" s="300"/>
      <c r="F313" s="300"/>
      <c r="G313" s="333"/>
      <c r="H313" s="293">
        <f>'[12]Don gia'!R312</f>
        <v>0</v>
      </c>
      <c r="I313" s="289">
        <f t="array" ref="I313">SUM(IF($K$7:$AB$7="Số lượng",K313:AB313,0))</f>
        <v>0</v>
      </c>
      <c r="J313" s="289">
        <f t="shared" si="36"/>
        <v>0</v>
      </c>
      <c r="K313" s="293">
        <f>[12]DT!H313</f>
        <v>0</v>
      </c>
      <c r="L313" s="293">
        <f t="shared" si="37"/>
        <v>0</v>
      </c>
      <c r="M313" s="293">
        <f>[12]HH!H313</f>
        <v>0</v>
      </c>
      <c r="N313" s="293">
        <f t="shared" si="37"/>
        <v>0</v>
      </c>
      <c r="O313" s="293">
        <f>[12]VD!H313</f>
        <v>0</v>
      </c>
      <c r="P313" s="293">
        <f t="shared" si="38"/>
        <v>0</v>
      </c>
      <c r="Q313" s="293">
        <f>[12]QY!H313</f>
        <v>0</v>
      </c>
      <c r="R313" s="293">
        <f t="shared" si="39"/>
        <v>0</v>
      </c>
      <c r="S313" s="293">
        <f>[12]UB!H313</f>
        <v>0</v>
      </c>
      <c r="T313" s="293">
        <f t="shared" si="40"/>
        <v>0</v>
      </c>
      <c r="U313" s="293">
        <f>[12]CP!H313</f>
        <v>0</v>
      </c>
      <c r="V313" s="293">
        <f t="shared" si="41"/>
        <v>0</v>
      </c>
      <c r="W313" s="293">
        <f>[12]HL!H313</f>
        <v>0</v>
      </c>
      <c r="X313" s="293">
        <f t="shared" si="42"/>
        <v>0</v>
      </c>
      <c r="Y313" s="293">
        <f>[12]DH!H313</f>
        <v>0</v>
      </c>
      <c r="Z313" s="293">
        <f t="shared" si="43"/>
        <v>0</v>
      </c>
      <c r="AA313" s="293">
        <f>[12]MC!H313</f>
        <v>0</v>
      </c>
      <c r="AB313" s="293">
        <f t="shared" si="44"/>
        <v>0</v>
      </c>
    </row>
    <row r="314" spans="1:28" hidden="1" x14ac:dyDescent="0.2">
      <c r="A314" s="298"/>
      <c r="B314" s="299" t="s">
        <v>1609</v>
      </c>
      <c r="C314" s="297" t="s">
        <v>334</v>
      </c>
      <c r="D314" s="297" t="s">
        <v>334</v>
      </c>
      <c r="E314" s="297" t="s">
        <v>49</v>
      </c>
      <c r="F314" s="297" t="s">
        <v>1371</v>
      </c>
      <c r="G314" s="331"/>
      <c r="H314" s="293">
        <f>'[12]Don gia'!R313</f>
        <v>0</v>
      </c>
      <c r="I314" s="289">
        <f t="array" ref="I314">SUM(IF($K$7:$AB$7="Số lượng",K314:AB314,0))</f>
        <v>24</v>
      </c>
      <c r="J314" s="289">
        <f t="shared" si="36"/>
        <v>0</v>
      </c>
      <c r="K314" s="293">
        <f>[12]DT!H314</f>
        <v>0</v>
      </c>
      <c r="L314" s="293">
        <f t="shared" si="37"/>
        <v>0</v>
      </c>
      <c r="M314" s="293">
        <f>[12]HH!H314</f>
        <v>0</v>
      </c>
      <c r="N314" s="293">
        <f t="shared" si="37"/>
        <v>0</v>
      </c>
      <c r="O314" s="293">
        <f>[12]VD!H314</f>
        <v>1</v>
      </c>
      <c r="P314" s="293">
        <f t="shared" si="38"/>
        <v>0</v>
      </c>
      <c r="Q314" s="293">
        <f>[12]QY!H314</f>
        <v>2</v>
      </c>
      <c r="R314" s="293">
        <f t="shared" si="39"/>
        <v>0</v>
      </c>
      <c r="S314" s="293">
        <f>[12]UB!H314</f>
        <v>0</v>
      </c>
      <c r="T314" s="293">
        <f t="shared" si="40"/>
        <v>0</v>
      </c>
      <c r="U314" s="293">
        <f>[12]CP!H314</f>
        <v>3</v>
      </c>
      <c r="V314" s="293">
        <f t="shared" si="41"/>
        <v>0</v>
      </c>
      <c r="W314" s="293">
        <f>[12]HL!H314</f>
        <v>0</v>
      </c>
      <c r="X314" s="293">
        <f t="shared" si="42"/>
        <v>0</v>
      </c>
      <c r="Y314" s="293">
        <f>[12]DH!H314</f>
        <v>14</v>
      </c>
      <c r="Z314" s="293">
        <f t="shared" si="43"/>
        <v>0</v>
      </c>
      <c r="AA314" s="293">
        <f>[12]MC!H314</f>
        <v>4</v>
      </c>
      <c r="AB314" s="293">
        <f t="shared" si="44"/>
        <v>0</v>
      </c>
    </row>
    <row r="315" spans="1:28" hidden="1" x14ac:dyDescent="0.2">
      <c r="A315" s="298"/>
      <c r="B315" s="299" t="s">
        <v>1610</v>
      </c>
      <c r="C315" s="297" t="s">
        <v>334</v>
      </c>
      <c r="D315" s="297" t="s">
        <v>334</v>
      </c>
      <c r="E315" s="297" t="s">
        <v>49</v>
      </c>
      <c r="F315" s="297" t="s">
        <v>1371</v>
      </c>
      <c r="G315" s="331"/>
      <c r="H315" s="293">
        <f>'[12]Don gia'!R314</f>
        <v>0</v>
      </c>
      <c r="I315" s="289">
        <f t="array" ref="I315">SUM(IF($K$7:$AB$7="Số lượng",K315:AB315,0))</f>
        <v>24</v>
      </c>
      <c r="J315" s="289">
        <f t="shared" si="36"/>
        <v>0</v>
      </c>
      <c r="K315" s="293">
        <f>[12]DT!H315</f>
        <v>0</v>
      </c>
      <c r="L315" s="293">
        <f t="shared" si="37"/>
        <v>0</v>
      </c>
      <c r="M315" s="293">
        <f>[12]HH!H315</f>
        <v>0</v>
      </c>
      <c r="N315" s="293">
        <f t="shared" si="37"/>
        <v>0</v>
      </c>
      <c r="O315" s="293">
        <f>[12]VD!H315</f>
        <v>1</v>
      </c>
      <c r="P315" s="293">
        <f t="shared" si="38"/>
        <v>0</v>
      </c>
      <c r="Q315" s="293">
        <f>[12]QY!H315</f>
        <v>2</v>
      </c>
      <c r="R315" s="293">
        <f t="shared" si="39"/>
        <v>0</v>
      </c>
      <c r="S315" s="293">
        <f>[12]UB!H315</f>
        <v>0</v>
      </c>
      <c r="T315" s="293">
        <f t="shared" si="40"/>
        <v>0</v>
      </c>
      <c r="U315" s="293">
        <f>[12]CP!H315</f>
        <v>3</v>
      </c>
      <c r="V315" s="293">
        <f t="shared" si="41"/>
        <v>0</v>
      </c>
      <c r="W315" s="293">
        <f>[12]HL!H315</f>
        <v>0</v>
      </c>
      <c r="X315" s="293">
        <f t="shared" si="42"/>
        <v>0</v>
      </c>
      <c r="Y315" s="293">
        <f>[12]DH!H315</f>
        <v>14</v>
      </c>
      <c r="Z315" s="293">
        <f t="shared" si="43"/>
        <v>0</v>
      </c>
      <c r="AA315" s="293">
        <f>[12]MC!H315</f>
        <v>4</v>
      </c>
      <c r="AB315" s="293">
        <f t="shared" si="44"/>
        <v>0</v>
      </c>
    </row>
    <row r="316" spans="1:28" hidden="1" x14ac:dyDescent="0.2">
      <c r="A316" s="301"/>
      <c r="B316" s="302" t="s">
        <v>1611</v>
      </c>
      <c r="C316" s="300"/>
      <c r="D316" s="300"/>
      <c r="E316" s="300"/>
      <c r="F316" s="300"/>
      <c r="G316" s="333"/>
      <c r="H316" s="293">
        <f>'[12]Don gia'!R315</f>
        <v>0</v>
      </c>
      <c r="I316" s="289">
        <f t="array" ref="I316">SUM(IF($K$7:$AB$7="Số lượng",K316:AB316,0))</f>
        <v>0</v>
      </c>
      <c r="J316" s="289">
        <f t="shared" si="36"/>
        <v>0</v>
      </c>
      <c r="K316" s="293">
        <f>[12]DT!H316</f>
        <v>0</v>
      </c>
      <c r="L316" s="293">
        <f t="shared" si="37"/>
        <v>0</v>
      </c>
      <c r="M316" s="293">
        <f>[12]HH!H316</f>
        <v>0</v>
      </c>
      <c r="N316" s="293">
        <f t="shared" si="37"/>
        <v>0</v>
      </c>
      <c r="O316" s="293">
        <f>[12]VD!H316</f>
        <v>0</v>
      </c>
      <c r="P316" s="293">
        <f t="shared" si="38"/>
        <v>0</v>
      </c>
      <c r="Q316" s="293">
        <f>[12]QY!H316</f>
        <v>0</v>
      </c>
      <c r="R316" s="293">
        <f t="shared" si="39"/>
        <v>0</v>
      </c>
      <c r="S316" s="293">
        <f>[12]UB!H316</f>
        <v>0</v>
      </c>
      <c r="T316" s="293">
        <f t="shared" si="40"/>
        <v>0</v>
      </c>
      <c r="U316" s="293">
        <f>[12]CP!H316</f>
        <v>0</v>
      </c>
      <c r="V316" s="293">
        <f t="shared" si="41"/>
        <v>0</v>
      </c>
      <c r="W316" s="293">
        <f>[12]HL!H316</f>
        <v>0</v>
      </c>
      <c r="X316" s="293">
        <f t="shared" si="42"/>
        <v>0</v>
      </c>
      <c r="Y316" s="293">
        <f>[12]DH!H316</f>
        <v>0</v>
      </c>
      <c r="Z316" s="293">
        <f t="shared" si="43"/>
        <v>0</v>
      </c>
      <c r="AA316" s="293">
        <f>[12]MC!H316</f>
        <v>0</v>
      </c>
      <c r="AB316" s="293">
        <f t="shared" si="44"/>
        <v>0</v>
      </c>
    </row>
    <row r="317" spans="1:28" hidden="1" x14ac:dyDescent="0.2">
      <c r="A317" s="298"/>
      <c r="B317" s="299" t="s">
        <v>1612</v>
      </c>
      <c r="C317" s="297" t="s">
        <v>334</v>
      </c>
      <c r="D317" s="297" t="s">
        <v>334</v>
      </c>
      <c r="E317" s="297" t="s">
        <v>49</v>
      </c>
      <c r="F317" s="297" t="s">
        <v>1371</v>
      </c>
      <c r="G317" s="331"/>
      <c r="H317" s="293">
        <f>'[12]Don gia'!R316</f>
        <v>0</v>
      </c>
      <c r="I317" s="289">
        <f t="array" ref="I317">SUM(IF($K$7:$AB$7="Số lượng",K317:AB317,0))</f>
        <v>31</v>
      </c>
      <c r="J317" s="289">
        <f t="shared" si="36"/>
        <v>0</v>
      </c>
      <c r="K317" s="293">
        <f>[12]DT!H317</f>
        <v>0</v>
      </c>
      <c r="L317" s="293">
        <f t="shared" si="37"/>
        <v>0</v>
      </c>
      <c r="M317" s="293">
        <f>[12]HH!H317</f>
        <v>0</v>
      </c>
      <c r="N317" s="293">
        <f t="shared" si="37"/>
        <v>0</v>
      </c>
      <c r="O317" s="293">
        <f>[12]VD!H317</f>
        <v>1</v>
      </c>
      <c r="P317" s="293">
        <f t="shared" si="38"/>
        <v>0</v>
      </c>
      <c r="Q317" s="293">
        <f>[12]QY!H317</f>
        <v>2</v>
      </c>
      <c r="R317" s="293">
        <f t="shared" si="39"/>
        <v>0</v>
      </c>
      <c r="S317" s="293">
        <f>[12]UB!H317</f>
        <v>0</v>
      </c>
      <c r="T317" s="293">
        <f t="shared" si="40"/>
        <v>0</v>
      </c>
      <c r="U317" s="293">
        <f>[12]CP!H317</f>
        <v>3</v>
      </c>
      <c r="V317" s="293">
        <f t="shared" si="41"/>
        <v>0</v>
      </c>
      <c r="W317" s="293">
        <f>[12]HL!H317</f>
        <v>0</v>
      </c>
      <c r="X317" s="293">
        <f t="shared" si="42"/>
        <v>0</v>
      </c>
      <c r="Y317" s="293">
        <f>[12]DH!H317</f>
        <v>14</v>
      </c>
      <c r="Z317" s="293">
        <f t="shared" si="43"/>
        <v>0</v>
      </c>
      <c r="AA317" s="293">
        <f>[12]MC!H317</f>
        <v>11</v>
      </c>
      <c r="AB317" s="293">
        <f t="shared" si="44"/>
        <v>0</v>
      </c>
    </row>
    <row r="318" spans="1:28" hidden="1" x14ac:dyDescent="0.2">
      <c r="A318" s="301"/>
      <c r="B318" s="302" t="s">
        <v>1613</v>
      </c>
      <c r="C318" s="300"/>
      <c r="D318" s="300"/>
      <c r="E318" s="300"/>
      <c r="F318" s="300"/>
      <c r="G318" s="333"/>
      <c r="H318" s="293">
        <f>'[12]Don gia'!R317</f>
        <v>0</v>
      </c>
      <c r="I318" s="289">
        <f t="array" ref="I318">SUM(IF($K$7:$AB$7="Số lượng",K318:AB318,0))</f>
        <v>0</v>
      </c>
      <c r="J318" s="289">
        <f t="shared" si="36"/>
        <v>0</v>
      </c>
      <c r="K318" s="293"/>
      <c r="L318" s="293">
        <f t="shared" si="37"/>
        <v>0</v>
      </c>
      <c r="M318" s="293"/>
      <c r="N318" s="293">
        <f t="shared" si="37"/>
        <v>0</v>
      </c>
      <c r="O318" s="293"/>
      <c r="P318" s="293">
        <f t="shared" si="38"/>
        <v>0</v>
      </c>
      <c r="Q318" s="293"/>
      <c r="R318" s="293">
        <f t="shared" si="39"/>
        <v>0</v>
      </c>
      <c r="S318" s="293"/>
      <c r="T318" s="293">
        <f t="shared" si="40"/>
        <v>0</v>
      </c>
      <c r="U318" s="293"/>
      <c r="V318" s="293">
        <f t="shared" si="41"/>
        <v>0</v>
      </c>
      <c r="W318" s="293"/>
      <c r="X318" s="293">
        <f t="shared" si="42"/>
        <v>0</v>
      </c>
      <c r="Y318" s="293"/>
      <c r="Z318" s="293">
        <f t="shared" si="43"/>
        <v>0</v>
      </c>
      <c r="AA318" s="293"/>
      <c r="AB318" s="293">
        <f t="shared" si="44"/>
        <v>0</v>
      </c>
    </row>
    <row r="319" spans="1:28" hidden="1" x14ac:dyDescent="0.2">
      <c r="A319" s="298"/>
      <c r="B319" s="299" t="s">
        <v>1614</v>
      </c>
      <c r="C319" s="297" t="s">
        <v>334</v>
      </c>
      <c r="D319" s="297" t="s">
        <v>334</v>
      </c>
      <c r="E319" s="297" t="s">
        <v>49</v>
      </c>
      <c r="F319" s="297" t="s">
        <v>1371</v>
      </c>
      <c r="G319" s="331"/>
      <c r="H319" s="293">
        <f>'[12]Don gia'!R318</f>
        <v>0</v>
      </c>
      <c r="I319" s="289">
        <f t="array" ref="I319">SUM(IF($K$7:$AB$7="Số lượng",K319:AB319,0))</f>
        <v>31</v>
      </c>
      <c r="J319" s="289">
        <f t="shared" si="36"/>
        <v>0</v>
      </c>
      <c r="K319" s="293">
        <f>[12]DT!H319</f>
        <v>0</v>
      </c>
      <c r="L319" s="293">
        <f t="shared" si="37"/>
        <v>0</v>
      </c>
      <c r="M319" s="293">
        <f>[12]HH!H319</f>
        <v>0</v>
      </c>
      <c r="N319" s="293">
        <f t="shared" si="37"/>
        <v>0</v>
      </c>
      <c r="O319" s="293">
        <f>[12]VD!H319</f>
        <v>1</v>
      </c>
      <c r="P319" s="293">
        <f t="shared" si="38"/>
        <v>0</v>
      </c>
      <c r="Q319" s="293">
        <f>[12]QY!H319</f>
        <v>2</v>
      </c>
      <c r="R319" s="293">
        <f t="shared" si="39"/>
        <v>0</v>
      </c>
      <c r="S319" s="293">
        <f>[12]UB!H319</f>
        <v>0</v>
      </c>
      <c r="T319" s="293">
        <f t="shared" si="40"/>
        <v>0</v>
      </c>
      <c r="U319" s="293">
        <f>[12]CP!H319</f>
        <v>3</v>
      </c>
      <c r="V319" s="293">
        <f t="shared" si="41"/>
        <v>0</v>
      </c>
      <c r="W319" s="293">
        <f>[12]HL!H319</f>
        <v>0</v>
      </c>
      <c r="X319" s="293">
        <f t="shared" si="42"/>
        <v>0</v>
      </c>
      <c r="Y319" s="293">
        <f>[12]DH!H319</f>
        <v>14</v>
      </c>
      <c r="Z319" s="293">
        <f t="shared" si="43"/>
        <v>0</v>
      </c>
      <c r="AA319" s="293">
        <f>[12]MC!H319</f>
        <v>11</v>
      </c>
      <c r="AB319" s="293">
        <f t="shared" si="44"/>
        <v>0</v>
      </c>
    </row>
    <row r="320" spans="1:28" hidden="1" x14ac:dyDescent="0.2">
      <c r="A320" s="298"/>
      <c r="B320" s="299" t="s">
        <v>1615</v>
      </c>
      <c r="C320" s="297" t="s">
        <v>334</v>
      </c>
      <c r="D320" s="297" t="s">
        <v>334</v>
      </c>
      <c r="E320" s="297" t="s">
        <v>49</v>
      </c>
      <c r="F320" s="297" t="s">
        <v>1371</v>
      </c>
      <c r="G320" s="331"/>
      <c r="H320" s="293">
        <f>'[12]Don gia'!R319</f>
        <v>0</v>
      </c>
      <c r="I320" s="289">
        <f t="array" ref="I320">SUM(IF($K$7:$AB$7="Số lượng",K320:AB320,0))</f>
        <v>31</v>
      </c>
      <c r="J320" s="289">
        <f t="shared" si="36"/>
        <v>0</v>
      </c>
      <c r="K320" s="293">
        <f>[12]DT!H320</f>
        <v>0</v>
      </c>
      <c r="L320" s="293">
        <f t="shared" si="37"/>
        <v>0</v>
      </c>
      <c r="M320" s="293">
        <f>[12]HH!H320</f>
        <v>0</v>
      </c>
      <c r="N320" s="293">
        <f t="shared" si="37"/>
        <v>0</v>
      </c>
      <c r="O320" s="293">
        <f>[12]VD!H320</f>
        <v>1</v>
      </c>
      <c r="P320" s="293">
        <f t="shared" si="38"/>
        <v>0</v>
      </c>
      <c r="Q320" s="293">
        <f>[12]QY!H320</f>
        <v>2</v>
      </c>
      <c r="R320" s="293">
        <f t="shared" si="39"/>
        <v>0</v>
      </c>
      <c r="S320" s="293">
        <f>[12]UB!H320</f>
        <v>0</v>
      </c>
      <c r="T320" s="293">
        <f t="shared" si="40"/>
        <v>0</v>
      </c>
      <c r="U320" s="293">
        <f>[12]CP!H320</f>
        <v>3</v>
      </c>
      <c r="V320" s="293">
        <f t="shared" si="41"/>
        <v>0</v>
      </c>
      <c r="W320" s="293">
        <f>[12]HL!H320</f>
        <v>0</v>
      </c>
      <c r="X320" s="293">
        <f t="shared" si="42"/>
        <v>0</v>
      </c>
      <c r="Y320" s="293">
        <f>[12]DH!H320</f>
        <v>14</v>
      </c>
      <c r="Z320" s="293">
        <f t="shared" si="43"/>
        <v>0</v>
      </c>
      <c r="AA320" s="293">
        <f>[12]MC!H320</f>
        <v>11</v>
      </c>
      <c r="AB320" s="293">
        <f t="shared" si="44"/>
        <v>0</v>
      </c>
    </row>
    <row r="321" spans="1:28" ht="63.75" x14ac:dyDescent="0.2">
      <c r="A321" s="301" t="s">
        <v>44</v>
      </c>
      <c r="B321" s="302" t="s">
        <v>1616</v>
      </c>
      <c r="C321" s="300"/>
      <c r="D321" s="300"/>
      <c r="E321" s="300"/>
      <c r="F321" s="300"/>
      <c r="G321" s="333"/>
      <c r="H321" s="293">
        <f>'[12]Don gia'!R320</f>
        <v>0</v>
      </c>
      <c r="I321" s="289">
        <f t="array" ref="I321">SUM(IF($K$7:$AB$7="Số lượng",K321:AB321,0))</f>
        <v>0</v>
      </c>
      <c r="J321" s="289">
        <f t="shared" si="36"/>
        <v>0</v>
      </c>
      <c r="K321" s="293">
        <f>[12]DT!H321</f>
        <v>0</v>
      </c>
      <c r="L321" s="293">
        <f t="shared" si="37"/>
        <v>0</v>
      </c>
      <c r="M321" s="293">
        <f>[12]HH!H321</f>
        <v>0</v>
      </c>
      <c r="N321" s="293">
        <f t="shared" si="37"/>
        <v>0</v>
      </c>
      <c r="O321" s="293">
        <f>[12]VD!H321</f>
        <v>0</v>
      </c>
      <c r="P321" s="293">
        <f t="shared" si="38"/>
        <v>0</v>
      </c>
      <c r="Q321" s="293">
        <f>[12]QY!H321</f>
        <v>0</v>
      </c>
      <c r="R321" s="293">
        <f t="shared" si="39"/>
        <v>0</v>
      </c>
      <c r="S321" s="293">
        <f>[12]UB!H321</f>
        <v>0</v>
      </c>
      <c r="T321" s="293">
        <f t="shared" si="40"/>
        <v>0</v>
      </c>
      <c r="U321" s="293">
        <f>[12]CP!H321</f>
        <v>0</v>
      </c>
      <c r="V321" s="293">
        <f t="shared" si="41"/>
        <v>0</v>
      </c>
      <c r="W321" s="293">
        <f>[12]HL!H321</f>
        <v>0</v>
      </c>
      <c r="X321" s="293">
        <f t="shared" si="42"/>
        <v>0</v>
      </c>
      <c r="Y321" s="293">
        <f>[12]DH!H321</f>
        <v>0</v>
      </c>
      <c r="Z321" s="293">
        <f t="shared" si="43"/>
        <v>0</v>
      </c>
      <c r="AA321" s="293">
        <f>[12]MC!H321</f>
        <v>0</v>
      </c>
      <c r="AB321" s="293">
        <f t="shared" si="44"/>
        <v>0</v>
      </c>
    </row>
    <row r="322" spans="1:28" x14ac:dyDescent="0.2">
      <c r="A322" s="301"/>
      <c r="B322" s="302" t="s">
        <v>68</v>
      </c>
      <c r="C322" s="300"/>
      <c r="D322" s="300"/>
      <c r="E322" s="300"/>
      <c r="F322" s="300"/>
      <c r="G322" s="333"/>
      <c r="H322" s="293">
        <f>'[12]Don gia'!R321</f>
        <v>0</v>
      </c>
      <c r="I322" s="289">
        <f t="array" ref="I322">SUM(IF($K$7:$AB$7="Số lượng",K322:AB322,0))</f>
        <v>0</v>
      </c>
      <c r="J322" s="289">
        <f t="shared" si="36"/>
        <v>0</v>
      </c>
      <c r="K322" s="293"/>
      <c r="L322" s="293">
        <f t="shared" si="37"/>
        <v>0</v>
      </c>
      <c r="M322" s="293"/>
      <c r="N322" s="293">
        <f t="shared" si="37"/>
        <v>0</v>
      </c>
      <c r="O322" s="293"/>
      <c r="P322" s="293">
        <f t="shared" si="38"/>
        <v>0</v>
      </c>
      <c r="Q322" s="293"/>
      <c r="R322" s="293">
        <f t="shared" si="39"/>
        <v>0</v>
      </c>
      <c r="S322" s="293"/>
      <c r="T322" s="293">
        <f t="shared" si="40"/>
        <v>0</v>
      </c>
      <c r="U322" s="293"/>
      <c r="V322" s="293">
        <f t="shared" si="41"/>
        <v>0</v>
      </c>
      <c r="W322" s="293"/>
      <c r="X322" s="293">
        <f t="shared" si="42"/>
        <v>0</v>
      </c>
      <c r="Y322" s="293"/>
      <c r="Z322" s="293">
        <f t="shared" si="43"/>
        <v>0</v>
      </c>
      <c r="AA322" s="293"/>
      <c r="AB322" s="293">
        <f t="shared" si="44"/>
        <v>0</v>
      </c>
    </row>
    <row r="323" spans="1:28" hidden="1" x14ac:dyDescent="0.2">
      <c r="A323" s="301"/>
      <c r="B323" s="302" t="s">
        <v>202</v>
      </c>
      <c r="C323" s="300"/>
      <c r="D323" s="300"/>
      <c r="E323" s="300"/>
      <c r="F323" s="300"/>
      <c r="G323" s="333"/>
      <c r="H323" s="293">
        <f>'[12]Don gia'!R322</f>
        <v>0</v>
      </c>
      <c r="I323" s="289">
        <f t="array" ref="I323">SUM(IF($K$7:$AB$7="Số lượng",K323:AB323,0))</f>
        <v>0</v>
      </c>
      <c r="J323" s="289">
        <f t="shared" si="36"/>
        <v>0</v>
      </c>
      <c r="K323" s="293"/>
      <c r="L323" s="293">
        <f t="shared" si="37"/>
        <v>0</v>
      </c>
      <c r="M323" s="293"/>
      <c r="N323" s="293">
        <f t="shared" si="37"/>
        <v>0</v>
      </c>
      <c r="O323" s="293"/>
      <c r="P323" s="293">
        <f t="shared" si="38"/>
        <v>0</v>
      </c>
      <c r="Q323" s="293"/>
      <c r="R323" s="293">
        <f t="shared" si="39"/>
        <v>0</v>
      </c>
      <c r="S323" s="293"/>
      <c r="T323" s="293">
        <f t="shared" si="40"/>
        <v>0</v>
      </c>
      <c r="U323" s="293"/>
      <c r="V323" s="293">
        <f t="shared" si="41"/>
        <v>0</v>
      </c>
      <c r="W323" s="293"/>
      <c r="X323" s="293">
        <f t="shared" si="42"/>
        <v>0</v>
      </c>
      <c r="Y323" s="293"/>
      <c r="Z323" s="293">
        <f t="shared" si="43"/>
        <v>0</v>
      </c>
      <c r="AA323" s="293"/>
      <c r="AB323" s="293">
        <f t="shared" si="44"/>
        <v>0</v>
      </c>
    </row>
    <row r="324" spans="1:28" hidden="1" x14ac:dyDescent="0.2">
      <c r="A324" s="301"/>
      <c r="B324" s="302" t="s">
        <v>203</v>
      </c>
      <c r="C324" s="300"/>
      <c r="D324" s="300"/>
      <c r="E324" s="300"/>
      <c r="F324" s="300"/>
      <c r="G324" s="333"/>
      <c r="H324" s="293">
        <f>'[12]Don gia'!R323</f>
        <v>0</v>
      </c>
      <c r="I324" s="289">
        <f t="array" ref="I324">SUM(IF($K$7:$AB$7="Số lượng",K324:AB324,0))</f>
        <v>7</v>
      </c>
      <c r="J324" s="289">
        <f t="shared" si="36"/>
        <v>0</v>
      </c>
      <c r="K324" s="293">
        <f>[12]DT!H324</f>
        <v>0</v>
      </c>
      <c r="L324" s="293">
        <f t="shared" si="37"/>
        <v>0</v>
      </c>
      <c r="M324" s="293">
        <f>[12]HH!H324</f>
        <v>0</v>
      </c>
      <c r="N324" s="293">
        <f t="shared" si="37"/>
        <v>0</v>
      </c>
      <c r="O324" s="293">
        <f>[12]VD!H324</f>
        <v>0</v>
      </c>
      <c r="P324" s="293">
        <f t="shared" si="38"/>
        <v>0</v>
      </c>
      <c r="Q324" s="293">
        <f>[12]QY!H324</f>
        <v>0</v>
      </c>
      <c r="R324" s="293">
        <f t="shared" si="39"/>
        <v>0</v>
      </c>
      <c r="S324" s="293">
        <f>[12]UB!H324</f>
        <v>0</v>
      </c>
      <c r="T324" s="293">
        <f t="shared" si="40"/>
        <v>0</v>
      </c>
      <c r="U324" s="293">
        <f>[12]CP!H324</f>
        <v>0</v>
      </c>
      <c r="V324" s="293">
        <f t="shared" si="41"/>
        <v>0</v>
      </c>
      <c r="W324" s="293">
        <f>[12]HL!H324</f>
        <v>0</v>
      </c>
      <c r="X324" s="293">
        <f t="shared" si="42"/>
        <v>0</v>
      </c>
      <c r="Y324" s="293">
        <f>[12]DH!H324</f>
        <v>0</v>
      </c>
      <c r="Z324" s="293">
        <f t="shared" si="43"/>
        <v>0</v>
      </c>
      <c r="AA324" s="293">
        <f>[12]MC!H324</f>
        <v>7</v>
      </c>
      <c r="AB324" s="293">
        <f t="shared" si="44"/>
        <v>0</v>
      </c>
    </row>
    <row r="325" spans="1:28" hidden="1" x14ac:dyDescent="0.2">
      <c r="A325" s="298"/>
      <c r="B325" s="299" t="s">
        <v>1617</v>
      </c>
      <c r="C325" s="297" t="s">
        <v>334</v>
      </c>
      <c r="D325" s="297" t="s">
        <v>334</v>
      </c>
      <c r="E325" s="297" t="s">
        <v>12</v>
      </c>
      <c r="F325" s="297">
        <v>7</v>
      </c>
      <c r="G325" s="331"/>
      <c r="H325" s="293">
        <f>'[12]Don gia'!R324</f>
        <v>0</v>
      </c>
      <c r="I325" s="289">
        <f t="array" ref="I325">SUM(IF($K$7:$AB$7="Số lượng",K325:AB325,0))</f>
        <v>1045</v>
      </c>
      <c r="J325" s="289">
        <f t="shared" si="36"/>
        <v>0</v>
      </c>
      <c r="K325" s="293">
        <f>[12]DT!H325</f>
        <v>156</v>
      </c>
      <c r="L325" s="293">
        <f t="shared" si="37"/>
        <v>0</v>
      </c>
      <c r="M325" s="293">
        <f>[12]HH!H325</f>
        <v>98</v>
      </c>
      <c r="N325" s="293">
        <f t="shared" si="37"/>
        <v>0</v>
      </c>
      <c r="O325" s="293">
        <f>[12]VD!H325</f>
        <v>70</v>
      </c>
      <c r="P325" s="293">
        <f t="shared" si="38"/>
        <v>0</v>
      </c>
      <c r="Q325" s="293">
        <f>[12]QY!H325</f>
        <v>105</v>
      </c>
      <c r="R325" s="293">
        <f t="shared" si="39"/>
        <v>0</v>
      </c>
      <c r="S325" s="293">
        <f>[12]UB!H325</f>
        <v>77</v>
      </c>
      <c r="T325" s="293">
        <f t="shared" si="40"/>
        <v>0</v>
      </c>
      <c r="U325" s="293">
        <f>[12]CP!H325</f>
        <v>107</v>
      </c>
      <c r="V325" s="293">
        <f t="shared" si="41"/>
        <v>0</v>
      </c>
      <c r="W325" s="293">
        <f>[12]HL!H325</f>
        <v>256</v>
      </c>
      <c r="X325" s="293">
        <f t="shared" si="42"/>
        <v>0</v>
      </c>
      <c r="Y325" s="293">
        <f>[12]DH!H325</f>
        <v>92</v>
      </c>
      <c r="Z325" s="293">
        <f t="shared" si="43"/>
        <v>0</v>
      </c>
      <c r="AA325" s="293">
        <f>[12]MC!H325</f>
        <v>84</v>
      </c>
      <c r="AB325" s="293">
        <f t="shared" si="44"/>
        <v>0</v>
      </c>
    </row>
    <row r="326" spans="1:28" hidden="1" x14ac:dyDescent="0.2">
      <c r="A326" s="301"/>
      <c r="B326" s="302" t="s">
        <v>1618</v>
      </c>
      <c r="C326" s="300"/>
      <c r="D326" s="300"/>
      <c r="E326" s="300"/>
      <c r="F326" s="300"/>
      <c r="G326" s="333"/>
      <c r="H326" s="293">
        <f>'[12]Don gia'!R325</f>
        <v>0</v>
      </c>
      <c r="I326" s="289">
        <f t="array" ref="I326">SUM(IF($K$7:$AB$7="Số lượng",K326:AB326,0))</f>
        <v>0</v>
      </c>
      <c r="J326" s="289">
        <f t="shared" si="36"/>
        <v>0</v>
      </c>
      <c r="K326" s="293"/>
      <c r="L326" s="293">
        <f t="shared" si="37"/>
        <v>0</v>
      </c>
      <c r="M326" s="293"/>
      <c r="N326" s="293">
        <f t="shared" si="37"/>
        <v>0</v>
      </c>
      <c r="O326" s="293"/>
      <c r="P326" s="293">
        <f t="shared" si="38"/>
        <v>0</v>
      </c>
      <c r="Q326" s="293"/>
      <c r="R326" s="293">
        <f t="shared" si="39"/>
        <v>0</v>
      </c>
      <c r="S326" s="293"/>
      <c r="T326" s="293">
        <f t="shared" si="40"/>
        <v>0</v>
      </c>
      <c r="U326" s="293"/>
      <c r="V326" s="293">
        <f t="shared" si="41"/>
        <v>0</v>
      </c>
      <c r="W326" s="293"/>
      <c r="X326" s="293">
        <f t="shared" si="42"/>
        <v>0</v>
      </c>
      <c r="Y326" s="293"/>
      <c r="Z326" s="293">
        <f t="shared" si="43"/>
        <v>0</v>
      </c>
      <c r="AA326" s="293"/>
      <c r="AB326" s="293">
        <f t="shared" si="44"/>
        <v>0</v>
      </c>
    </row>
    <row r="327" spans="1:28" hidden="1" x14ac:dyDescent="0.2">
      <c r="A327" s="298"/>
      <c r="B327" s="299" t="s">
        <v>1619</v>
      </c>
      <c r="C327" s="297" t="s">
        <v>334</v>
      </c>
      <c r="D327" s="297" t="s">
        <v>334</v>
      </c>
      <c r="E327" s="297" t="s">
        <v>12</v>
      </c>
      <c r="F327" s="297">
        <v>7</v>
      </c>
      <c r="G327" s="331"/>
      <c r="H327" s="293">
        <f>'[12]Don gia'!R326</f>
        <v>0</v>
      </c>
      <c r="I327" s="289">
        <f t="array" ref="I327">SUM(IF($K$7:$AB$7="Số lượng",K327:AB327,0))</f>
        <v>1026</v>
      </c>
      <c r="J327" s="289">
        <f t="shared" si="36"/>
        <v>0</v>
      </c>
      <c r="K327" s="293">
        <f>[12]DT!H327</f>
        <v>144</v>
      </c>
      <c r="L327" s="293">
        <f t="shared" si="37"/>
        <v>0</v>
      </c>
      <c r="M327" s="293">
        <f>[12]HH!H327</f>
        <v>98</v>
      </c>
      <c r="N327" s="293">
        <f t="shared" si="37"/>
        <v>0</v>
      </c>
      <c r="O327" s="293">
        <f>[12]VD!H327</f>
        <v>70</v>
      </c>
      <c r="P327" s="293">
        <f t="shared" si="38"/>
        <v>0</v>
      </c>
      <c r="Q327" s="293">
        <f>[12]QY!H327</f>
        <v>98</v>
      </c>
      <c r="R327" s="293">
        <f t="shared" si="39"/>
        <v>0</v>
      </c>
      <c r="S327" s="293">
        <f>[12]UB!H327</f>
        <v>77</v>
      </c>
      <c r="T327" s="293">
        <f t="shared" si="40"/>
        <v>0</v>
      </c>
      <c r="U327" s="293">
        <f>[12]CP!H327</f>
        <v>101</v>
      </c>
      <c r="V327" s="293">
        <f t="shared" si="41"/>
        <v>0</v>
      </c>
      <c r="W327" s="293">
        <f>[12]HL!H327</f>
        <v>255</v>
      </c>
      <c r="X327" s="293">
        <f t="shared" si="42"/>
        <v>0</v>
      </c>
      <c r="Y327" s="293">
        <f>[12]DH!H327</f>
        <v>92</v>
      </c>
      <c r="Z327" s="293">
        <f t="shared" si="43"/>
        <v>0</v>
      </c>
      <c r="AA327" s="293">
        <f>[12]MC!H327</f>
        <v>91</v>
      </c>
      <c r="AB327" s="293">
        <f t="shared" si="44"/>
        <v>0</v>
      </c>
    </row>
    <row r="328" spans="1:28" ht="25.5" hidden="1" x14ac:dyDescent="0.2">
      <c r="A328" s="298"/>
      <c r="B328" s="299" t="s">
        <v>1620</v>
      </c>
      <c r="C328" s="297" t="s">
        <v>334</v>
      </c>
      <c r="D328" s="297" t="s">
        <v>334</v>
      </c>
      <c r="E328" s="297" t="s">
        <v>12</v>
      </c>
      <c r="F328" s="297">
        <v>7</v>
      </c>
      <c r="G328" s="331"/>
      <c r="H328" s="293">
        <f>'[12]Don gia'!R327</f>
        <v>0</v>
      </c>
      <c r="I328" s="289">
        <f t="array" ref="I328">SUM(IF($K$7:$AB$7="Số lượng",K328:AB328,0))</f>
        <v>1031</v>
      </c>
      <c r="J328" s="289">
        <f t="shared" si="36"/>
        <v>0</v>
      </c>
      <c r="K328" s="293">
        <f>[12]DT!H328</f>
        <v>147</v>
      </c>
      <c r="L328" s="293">
        <f t="shared" si="37"/>
        <v>0</v>
      </c>
      <c r="M328" s="293">
        <f>[12]HH!H328</f>
        <v>98</v>
      </c>
      <c r="N328" s="293">
        <f t="shared" si="37"/>
        <v>0</v>
      </c>
      <c r="O328" s="293">
        <f>[12]VD!H328</f>
        <v>70</v>
      </c>
      <c r="P328" s="293">
        <f t="shared" si="38"/>
        <v>0</v>
      </c>
      <c r="Q328" s="293">
        <f>[12]QY!H328</f>
        <v>96</v>
      </c>
      <c r="R328" s="293">
        <f t="shared" si="39"/>
        <v>0</v>
      </c>
      <c r="S328" s="293">
        <f>[12]UB!H328</f>
        <v>77</v>
      </c>
      <c r="T328" s="293">
        <f t="shared" si="40"/>
        <v>0</v>
      </c>
      <c r="U328" s="293">
        <f>[12]CP!H328</f>
        <v>101</v>
      </c>
      <c r="V328" s="293">
        <f t="shared" si="41"/>
        <v>0</v>
      </c>
      <c r="W328" s="293">
        <f>[12]HL!H328</f>
        <v>259</v>
      </c>
      <c r="X328" s="293">
        <f t="shared" si="42"/>
        <v>0</v>
      </c>
      <c r="Y328" s="293">
        <f>[12]DH!H328</f>
        <v>92</v>
      </c>
      <c r="Z328" s="293">
        <f t="shared" si="43"/>
        <v>0</v>
      </c>
      <c r="AA328" s="293">
        <f>[12]MC!H328</f>
        <v>91</v>
      </c>
      <c r="AB328" s="293">
        <f t="shared" si="44"/>
        <v>0</v>
      </c>
    </row>
    <row r="329" spans="1:28" hidden="1" x14ac:dyDescent="0.2">
      <c r="A329" s="301"/>
      <c r="B329" s="302" t="s">
        <v>1621</v>
      </c>
      <c r="C329" s="300"/>
      <c r="D329" s="300"/>
      <c r="E329" s="300"/>
      <c r="F329" s="300"/>
      <c r="G329" s="333"/>
      <c r="H329" s="293">
        <f>'[12]Don gia'!R328</f>
        <v>0</v>
      </c>
      <c r="I329" s="289">
        <f t="array" ref="I329">SUM(IF($K$7:$AB$7="Số lượng",K329:AB329,0))</f>
        <v>0</v>
      </c>
      <c r="J329" s="289">
        <f t="shared" si="36"/>
        <v>0</v>
      </c>
      <c r="K329" s="293"/>
      <c r="L329" s="293">
        <f t="shared" si="37"/>
        <v>0</v>
      </c>
      <c r="M329" s="293"/>
      <c r="N329" s="293">
        <f t="shared" si="37"/>
        <v>0</v>
      </c>
      <c r="O329" s="293"/>
      <c r="P329" s="293">
        <f t="shared" si="38"/>
        <v>0</v>
      </c>
      <c r="Q329" s="293"/>
      <c r="R329" s="293">
        <f t="shared" si="39"/>
        <v>0</v>
      </c>
      <c r="S329" s="293"/>
      <c r="T329" s="293">
        <f t="shared" si="40"/>
        <v>0</v>
      </c>
      <c r="U329" s="293"/>
      <c r="V329" s="293">
        <f t="shared" si="41"/>
        <v>0</v>
      </c>
      <c r="W329" s="293"/>
      <c r="X329" s="293">
        <f t="shared" si="42"/>
        <v>0</v>
      </c>
      <c r="Y329" s="293"/>
      <c r="Z329" s="293">
        <f t="shared" si="43"/>
        <v>0</v>
      </c>
      <c r="AA329" s="293"/>
      <c r="AB329" s="293">
        <f t="shared" si="44"/>
        <v>0</v>
      </c>
    </row>
    <row r="330" spans="1:28" ht="25.5" hidden="1" x14ac:dyDescent="0.2">
      <c r="A330" s="298"/>
      <c r="B330" s="299" t="s">
        <v>1622</v>
      </c>
      <c r="C330" s="297" t="s">
        <v>334</v>
      </c>
      <c r="D330" s="297" t="s">
        <v>334</v>
      </c>
      <c r="E330" s="297" t="s">
        <v>12</v>
      </c>
      <c r="F330" s="297">
        <v>7</v>
      </c>
      <c r="G330" s="331"/>
      <c r="H330" s="293">
        <f>'[12]Don gia'!R329</f>
        <v>0</v>
      </c>
      <c r="I330" s="289">
        <f t="array" ref="I330">SUM(IF($K$7:$AB$7="Số lượng",K330:AB330,0))</f>
        <v>1036</v>
      </c>
      <c r="J330" s="289">
        <f t="shared" ref="J330:J393" si="45">I330*H330</f>
        <v>0</v>
      </c>
      <c r="K330" s="293">
        <f>[12]DT!H330</f>
        <v>154</v>
      </c>
      <c r="L330" s="293">
        <f t="shared" ref="L330:N393" si="46">K330*$H330</f>
        <v>0</v>
      </c>
      <c r="M330" s="293">
        <f>[12]HH!H330</f>
        <v>98</v>
      </c>
      <c r="N330" s="293">
        <f t="shared" si="46"/>
        <v>0</v>
      </c>
      <c r="O330" s="293">
        <f>[12]VD!H330</f>
        <v>70</v>
      </c>
      <c r="P330" s="293">
        <f t="shared" ref="P330:P393" si="47">O330*$H330</f>
        <v>0</v>
      </c>
      <c r="Q330" s="293">
        <f>[12]QY!H330</f>
        <v>94</v>
      </c>
      <c r="R330" s="293">
        <f t="shared" ref="R330:R393" si="48">Q330*$H330</f>
        <v>0</v>
      </c>
      <c r="S330" s="293">
        <f>[12]UB!H330</f>
        <v>77</v>
      </c>
      <c r="T330" s="293">
        <f t="shared" ref="T330:T393" si="49">S330*$H330</f>
        <v>0</v>
      </c>
      <c r="U330" s="293">
        <f>[12]CP!H330</f>
        <v>101</v>
      </c>
      <c r="V330" s="293">
        <f t="shared" ref="V330:V393" si="50">U330*$H330</f>
        <v>0</v>
      </c>
      <c r="W330" s="293">
        <f>[12]HL!H330</f>
        <v>259</v>
      </c>
      <c r="X330" s="293">
        <f t="shared" ref="X330:X393" si="51">W330*$H330</f>
        <v>0</v>
      </c>
      <c r="Y330" s="293">
        <f>[12]DH!H330</f>
        <v>92</v>
      </c>
      <c r="Z330" s="293">
        <f t="shared" ref="Z330:Z393" si="52">Y330*$H330</f>
        <v>0</v>
      </c>
      <c r="AA330" s="293">
        <f>[12]MC!H330</f>
        <v>91</v>
      </c>
      <c r="AB330" s="293">
        <f t="shared" ref="AB330:AB393" si="53">AA330*$H330</f>
        <v>0</v>
      </c>
    </row>
    <row r="331" spans="1:28" hidden="1" x14ac:dyDescent="0.2">
      <c r="A331" s="301"/>
      <c r="B331" s="302" t="s">
        <v>1623</v>
      </c>
      <c r="C331" s="300"/>
      <c r="D331" s="300"/>
      <c r="E331" s="300"/>
      <c r="F331" s="300"/>
      <c r="G331" s="333"/>
      <c r="H331" s="293">
        <f>'[12]Don gia'!R330</f>
        <v>0</v>
      </c>
      <c r="I331" s="289">
        <f t="array" ref="I331">SUM(IF($K$7:$AB$7="Số lượng",K331:AB331,0))</f>
        <v>0</v>
      </c>
      <c r="J331" s="289">
        <f t="shared" si="45"/>
        <v>0</v>
      </c>
      <c r="K331" s="293"/>
      <c r="L331" s="293">
        <f t="shared" si="46"/>
        <v>0</v>
      </c>
      <c r="M331" s="293"/>
      <c r="N331" s="293">
        <f t="shared" si="46"/>
        <v>0</v>
      </c>
      <c r="O331" s="293"/>
      <c r="P331" s="293">
        <f t="shared" si="47"/>
        <v>0</v>
      </c>
      <c r="Q331" s="293"/>
      <c r="R331" s="293">
        <f t="shared" si="48"/>
        <v>0</v>
      </c>
      <c r="S331" s="293"/>
      <c r="T331" s="293">
        <f t="shared" si="49"/>
        <v>0</v>
      </c>
      <c r="U331" s="293"/>
      <c r="V331" s="293">
        <f t="shared" si="50"/>
        <v>0</v>
      </c>
      <c r="W331" s="293"/>
      <c r="X331" s="293">
        <f t="shared" si="51"/>
        <v>0</v>
      </c>
      <c r="Y331" s="293"/>
      <c r="Z331" s="293">
        <f t="shared" si="52"/>
        <v>0</v>
      </c>
      <c r="AA331" s="293"/>
      <c r="AB331" s="293">
        <f t="shared" si="53"/>
        <v>0</v>
      </c>
    </row>
    <row r="332" spans="1:28" hidden="1" x14ac:dyDescent="0.2">
      <c r="A332" s="298"/>
      <c r="B332" s="299" t="s">
        <v>1624</v>
      </c>
      <c r="C332" s="297" t="s">
        <v>334</v>
      </c>
      <c r="D332" s="297" t="s">
        <v>334</v>
      </c>
      <c r="E332" s="297" t="s">
        <v>12</v>
      </c>
      <c r="F332" s="297">
        <v>7</v>
      </c>
      <c r="G332" s="331"/>
      <c r="H332" s="293">
        <f>'[12]Don gia'!R331</f>
        <v>0</v>
      </c>
      <c r="I332" s="289">
        <f t="array" ref="I332">SUM(IF($K$7:$AB$7="Số lượng",K332:AB332,0))</f>
        <v>1019</v>
      </c>
      <c r="J332" s="289">
        <f t="shared" si="45"/>
        <v>0</v>
      </c>
      <c r="K332" s="293">
        <f>[12]DT!H332</f>
        <v>143</v>
      </c>
      <c r="L332" s="293">
        <f t="shared" si="46"/>
        <v>0</v>
      </c>
      <c r="M332" s="293">
        <f>[12]HH!H332</f>
        <v>98</v>
      </c>
      <c r="N332" s="293">
        <f t="shared" si="46"/>
        <v>0</v>
      </c>
      <c r="O332" s="293">
        <f>[12]VD!H332</f>
        <v>70</v>
      </c>
      <c r="P332" s="293">
        <f t="shared" si="47"/>
        <v>0</v>
      </c>
      <c r="Q332" s="293">
        <f>[12]QY!H332</f>
        <v>100</v>
      </c>
      <c r="R332" s="293">
        <f t="shared" si="48"/>
        <v>0</v>
      </c>
      <c r="S332" s="293">
        <f>[12]UB!H332</f>
        <v>75</v>
      </c>
      <c r="T332" s="293">
        <f t="shared" si="49"/>
        <v>0</v>
      </c>
      <c r="U332" s="293">
        <f>[12]CP!H332</f>
        <v>101</v>
      </c>
      <c r="V332" s="293">
        <f t="shared" si="50"/>
        <v>0</v>
      </c>
      <c r="W332" s="293">
        <f>[12]HL!H332</f>
        <v>251</v>
      </c>
      <c r="X332" s="293">
        <f t="shared" si="51"/>
        <v>0</v>
      </c>
      <c r="Y332" s="293">
        <f>[12]DH!H332</f>
        <v>92</v>
      </c>
      <c r="Z332" s="293">
        <f t="shared" si="52"/>
        <v>0</v>
      </c>
      <c r="AA332" s="293">
        <f>[12]MC!H332</f>
        <v>89</v>
      </c>
      <c r="AB332" s="293">
        <f t="shared" si="53"/>
        <v>0</v>
      </c>
    </row>
    <row r="333" spans="1:28" hidden="1" x14ac:dyDescent="0.2">
      <c r="A333" s="301"/>
      <c r="B333" s="302" t="s">
        <v>205</v>
      </c>
      <c r="C333" s="300"/>
      <c r="D333" s="300"/>
      <c r="E333" s="300"/>
      <c r="F333" s="300"/>
      <c r="G333" s="333"/>
      <c r="H333" s="293">
        <f>'[12]Don gia'!R332</f>
        <v>0</v>
      </c>
      <c r="I333" s="289">
        <f t="array" ref="I333">SUM(IF($K$7:$AB$7="Số lượng",K333:AB333,0))</f>
        <v>0</v>
      </c>
      <c r="J333" s="289">
        <f t="shared" si="45"/>
        <v>0</v>
      </c>
      <c r="K333" s="293"/>
      <c r="L333" s="293">
        <f t="shared" si="46"/>
        <v>0</v>
      </c>
      <c r="M333" s="293"/>
      <c r="N333" s="293">
        <f t="shared" si="46"/>
        <v>0</v>
      </c>
      <c r="O333" s="293"/>
      <c r="P333" s="293">
        <f t="shared" si="47"/>
        <v>0</v>
      </c>
      <c r="Q333" s="293"/>
      <c r="R333" s="293">
        <f t="shared" si="48"/>
        <v>0</v>
      </c>
      <c r="S333" s="293"/>
      <c r="T333" s="293">
        <f t="shared" si="49"/>
        <v>0</v>
      </c>
      <c r="U333" s="293"/>
      <c r="V333" s="293">
        <f t="shared" si="50"/>
        <v>0</v>
      </c>
      <c r="W333" s="293"/>
      <c r="X333" s="293">
        <f t="shared" si="51"/>
        <v>0</v>
      </c>
      <c r="Y333" s="293"/>
      <c r="Z333" s="293">
        <f t="shared" si="52"/>
        <v>0</v>
      </c>
      <c r="AA333" s="293"/>
      <c r="AB333" s="293">
        <f t="shared" si="53"/>
        <v>0</v>
      </c>
    </row>
    <row r="334" spans="1:28" hidden="1" x14ac:dyDescent="0.2">
      <c r="A334" s="301"/>
      <c r="B334" s="302" t="s">
        <v>206</v>
      </c>
      <c r="C334" s="300"/>
      <c r="D334" s="300"/>
      <c r="E334" s="300"/>
      <c r="F334" s="300"/>
      <c r="G334" s="333"/>
      <c r="H334" s="293">
        <f>'[12]Don gia'!R333</f>
        <v>0</v>
      </c>
      <c r="I334" s="289">
        <f t="array" ref="I334">SUM(IF($K$7:$AB$7="Số lượng",K334:AB334,0))</f>
        <v>0</v>
      </c>
      <c r="J334" s="289">
        <f t="shared" si="45"/>
        <v>0</v>
      </c>
      <c r="K334" s="293"/>
      <c r="L334" s="293">
        <f t="shared" si="46"/>
        <v>0</v>
      </c>
      <c r="M334" s="293"/>
      <c r="N334" s="293">
        <f t="shared" si="46"/>
        <v>0</v>
      </c>
      <c r="O334" s="293"/>
      <c r="P334" s="293">
        <f t="shared" si="47"/>
        <v>0</v>
      </c>
      <c r="Q334" s="293"/>
      <c r="R334" s="293">
        <f t="shared" si="48"/>
        <v>0</v>
      </c>
      <c r="S334" s="293"/>
      <c r="T334" s="293">
        <f t="shared" si="49"/>
        <v>0</v>
      </c>
      <c r="U334" s="293"/>
      <c r="V334" s="293">
        <f t="shared" si="50"/>
        <v>0</v>
      </c>
      <c r="W334" s="293"/>
      <c r="X334" s="293">
        <f t="shared" si="51"/>
        <v>0</v>
      </c>
      <c r="Y334" s="293"/>
      <c r="Z334" s="293">
        <f t="shared" si="52"/>
        <v>0</v>
      </c>
      <c r="AA334" s="293"/>
      <c r="AB334" s="293">
        <f t="shared" si="53"/>
        <v>0</v>
      </c>
    </row>
    <row r="335" spans="1:28" hidden="1" x14ac:dyDescent="0.2">
      <c r="A335" s="298"/>
      <c r="B335" s="299" t="s">
        <v>1625</v>
      </c>
      <c r="C335" s="297" t="s">
        <v>334</v>
      </c>
      <c r="D335" s="297" t="s">
        <v>334</v>
      </c>
      <c r="E335" s="297" t="s">
        <v>12</v>
      </c>
      <c r="F335" s="297">
        <v>7</v>
      </c>
      <c r="G335" s="331"/>
      <c r="H335" s="293">
        <f>'[12]Don gia'!R334</f>
        <v>0</v>
      </c>
      <c r="I335" s="289">
        <f t="array" ref="I335">SUM(IF($K$7:$AB$7="Số lượng",K335:AB335,0))</f>
        <v>1072</v>
      </c>
      <c r="J335" s="289">
        <f t="shared" si="45"/>
        <v>0</v>
      </c>
      <c r="K335" s="293">
        <f>[12]DT!H335</f>
        <v>149</v>
      </c>
      <c r="L335" s="293">
        <f t="shared" si="46"/>
        <v>0</v>
      </c>
      <c r="M335" s="293">
        <f>[12]HH!H335</f>
        <v>98</v>
      </c>
      <c r="N335" s="293">
        <f t="shared" si="46"/>
        <v>0</v>
      </c>
      <c r="O335" s="293">
        <f>[12]VD!H335</f>
        <v>70</v>
      </c>
      <c r="P335" s="293">
        <f t="shared" si="47"/>
        <v>0</v>
      </c>
      <c r="Q335" s="293">
        <f>[12]QY!H335</f>
        <v>101</v>
      </c>
      <c r="R335" s="293">
        <f t="shared" si="48"/>
        <v>0</v>
      </c>
      <c r="S335" s="293">
        <f>[12]UB!H335</f>
        <v>77</v>
      </c>
      <c r="T335" s="293">
        <f t="shared" si="49"/>
        <v>0</v>
      </c>
      <c r="U335" s="293">
        <f>[12]CP!H335</f>
        <v>106</v>
      </c>
      <c r="V335" s="293">
        <f t="shared" si="50"/>
        <v>0</v>
      </c>
      <c r="W335" s="293">
        <f>[12]HL!H335</f>
        <v>259</v>
      </c>
      <c r="X335" s="293">
        <f t="shared" si="51"/>
        <v>0</v>
      </c>
      <c r="Y335" s="293">
        <f>[12]DH!H335</f>
        <v>92</v>
      </c>
      <c r="Z335" s="293">
        <f t="shared" si="52"/>
        <v>0</v>
      </c>
      <c r="AA335" s="293">
        <f>[12]MC!H335</f>
        <v>120</v>
      </c>
      <c r="AB335" s="293">
        <f t="shared" si="53"/>
        <v>0</v>
      </c>
    </row>
    <row r="336" spans="1:28" hidden="1" x14ac:dyDescent="0.2">
      <c r="A336" s="298"/>
      <c r="B336" s="299" t="s">
        <v>1626</v>
      </c>
      <c r="C336" s="297" t="s">
        <v>334</v>
      </c>
      <c r="D336" s="297" t="s">
        <v>334</v>
      </c>
      <c r="E336" s="297" t="s">
        <v>12</v>
      </c>
      <c r="F336" s="297">
        <v>7</v>
      </c>
      <c r="G336" s="331"/>
      <c r="H336" s="293">
        <f>'[12]Don gia'!R335</f>
        <v>0</v>
      </c>
      <c r="I336" s="289">
        <f t="array" ref="I336">SUM(IF($K$7:$AB$7="Số lượng",K336:AB336,0))</f>
        <v>1066</v>
      </c>
      <c r="J336" s="289">
        <f t="shared" si="45"/>
        <v>0</v>
      </c>
      <c r="K336" s="293">
        <f>[12]DT!H336</f>
        <v>152</v>
      </c>
      <c r="L336" s="293">
        <f t="shared" si="46"/>
        <v>0</v>
      </c>
      <c r="M336" s="293">
        <f>[12]HH!H336</f>
        <v>98</v>
      </c>
      <c r="N336" s="293">
        <f t="shared" si="46"/>
        <v>0</v>
      </c>
      <c r="O336" s="293">
        <f>[12]VD!H336</f>
        <v>70</v>
      </c>
      <c r="P336" s="293">
        <f t="shared" si="47"/>
        <v>0</v>
      </c>
      <c r="Q336" s="293">
        <f>[12]QY!H336</f>
        <v>101</v>
      </c>
      <c r="R336" s="293">
        <f t="shared" si="48"/>
        <v>0</v>
      </c>
      <c r="S336" s="293">
        <f>[12]UB!H336</f>
        <v>77</v>
      </c>
      <c r="T336" s="293">
        <f t="shared" si="49"/>
        <v>0</v>
      </c>
      <c r="U336" s="293">
        <f>[12]CP!H336</f>
        <v>104</v>
      </c>
      <c r="V336" s="293">
        <f t="shared" si="50"/>
        <v>0</v>
      </c>
      <c r="W336" s="293">
        <f>[12]HL!H336</f>
        <v>259</v>
      </c>
      <c r="X336" s="293">
        <f t="shared" si="51"/>
        <v>0</v>
      </c>
      <c r="Y336" s="293">
        <f>[12]DH!H336</f>
        <v>92</v>
      </c>
      <c r="Z336" s="293">
        <f t="shared" si="52"/>
        <v>0</v>
      </c>
      <c r="AA336" s="293">
        <f>[12]MC!H336</f>
        <v>113</v>
      </c>
      <c r="AB336" s="293">
        <f t="shared" si="53"/>
        <v>0</v>
      </c>
    </row>
    <row r="337" spans="1:28" hidden="1" x14ac:dyDescent="0.2">
      <c r="A337" s="298"/>
      <c r="B337" s="299" t="s">
        <v>1627</v>
      </c>
      <c r="C337" s="297" t="s">
        <v>334</v>
      </c>
      <c r="D337" s="297" t="s">
        <v>334</v>
      </c>
      <c r="E337" s="297" t="s">
        <v>12</v>
      </c>
      <c r="F337" s="297">
        <v>7</v>
      </c>
      <c r="G337" s="331"/>
      <c r="H337" s="293">
        <f>'[12]Don gia'!R336</f>
        <v>0</v>
      </c>
      <c r="I337" s="289">
        <f t="array" ref="I337">SUM(IF($K$7:$AB$7="Số lượng",K337:AB337,0))</f>
        <v>1069</v>
      </c>
      <c r="J337" s="289">
        <f t="shared" si="45"/>
        <v>0</v>
      </c>
      <c r="K337" s="293">
        <f>[12]DT!H337</f>
        <v>148</v>
      </c>
      <c r="L337" s="293">
        <f t="shared" si="46"/>
        <v>0</v>
      </c>
      <c r="M337" s="293">
        <f>[12]HH!H337</f>
        <v>98</v>
      </c>
      <c r="N337" s="293">
        <f t="shared" si="46"/>
        <v>0</v>
      </c>
      <c r="O337" s="293">
        <f>[12]VD!H337</f>
        <v>70</v>
      </c>
      <c r="P337" s="293">
        <f t="shared" si="47"/>
        <v>0</v>
      </c>
      <c r="Q337" s="293">
        <f>[12]QY!H337</f>
        <v>101</v>
      </c>
      <c r="R337" s="293">
        <f t="shared" si="48"/>
        <v>0</v>
      </c>
      <c r="S337" s="293">
        <f>[12]UB!H337</f>
        <v>77</v>
      </c>
      <c r="T337" s="293">
        <f t="shared" si="49"/>
        <v>0</v>
      </c>
      <c r="U337" s="293">
        <f>[12]CP!H337</f>
        <v>104</v>
      </c>
      <c r="V337" s="293">
        <f t="shared" si="50"/>
        <v>0</v>
      </c>
      <c r="W337" s="293">
        <f>[12]HL!H337</f>
        <v>259</v>
      </c>
      <c r="X337" s="293">
        <f t="shared" si="51"/>
        <v>0</v>
      </c>
      <c r="Y337" s="293">
        <f>[12]DH!H337</f>
        <v>92</v>
      </c>
      <c r="Z337" s="293">
        <f t="shared" si="52"/>
        <v>0</v>
      </c>
      <c r="AA337" s="293">
        <f>[12]MC!H337</f>
        <v>120</v>
      </c>
      <c r="AB337" s="293">
        <f t="shared" si="53"/>
        <v>0</v>
      </c>
    </row>
    <row r="338" spans="1:28" hidden="1" x14ac:dyDescent="0.2">
      <c r="A338" s="298"/>
      <c r="B338" s="299" t="s">
        <v>1628</v>
      </c>
      <c r="C338" s="297" t="s">
        <v>334</v>
      </c>
      <c r="D338" s="297" t="s">
        <v>334</v>
      </c>
      <c r="E338" s="297" t="s">
        <v>12</v>
      </c>
      <c r="F338" s="297">
        <v>7</v>
      </c>
      <c r="G338" s="331"/>
      <c r="H338" s="293">
        <f>'[12]Don gia'!R337</f>
        <v>0</v>
      </c>
      <c r="I338" s="289">
        <f t="array" ref="I338">SUM(IF($K$7:$AB$7="Số lượng",K338:AB338,0))</f>
        <v>1069</v>
      </c>
      <c r="J338" s="289">
        <f t="shared" si="45"/>
        <v>0</v>
      </c>
      <c r="K338" s="293">
        <f>[12]DT!H338</f>
        <v>148</v>
      </c>
      <c r="L338" s="293">
        <f t="shared" si="46"/>
        <v>0</v>
      </c>
      <c r="M338" s="293">
        <f>[12]HH!H338</f>
        <v>98</v>
      </c>
      <c r="N338" s="293">
        <f t="shared" si="46"/>
        <v>0</v>
      </c>
      <c r="O338" s="293">
        <f>[12]VD!H338</f>
        <v>70</v>
      </c>
      <c r="P338" s="293">
        <f t="shared" si="47"/>
        <v>0</v>
      </c>
      <c r="Q338" s="293">
        <f>[12]QY!H338</f>
        <v>101</v>
      </c>
      <c r="R338" s="293">
        <f t="shared" si="48"/>
        <v>0</v>
      </c>
      <c r="S338" s="293">
        <f>[12]UB!H338</f>
        <v>77</v>
      </c>
      <c r="T338" s="293">
        <f t="shared" si="49"/>
        <v>0</v>
      </c>
      <c r="U338" s="293">
        <f>[12]CP!H338</f>
        <v>104</v>
      </c>
      <c r="V338" s="293">
        <f t="shared" si="50"/>
        <v>0</v>
      </c>
      <c r="W338" s="293">
        <f>[12]HL!H338</f>
        <v>259</v>
      </c>
      <c r="X338" s="293">
        <f t="shared" si="51"/>
        <v>0</v>
      </c>
      <c r="Y338" s="293">
        <f>[12]DH!H338</f>
        <v>92</v>
      </c>
      <c r="Z338" s="293">
        <f t="shared" si="52"/>
        <v>0</v>
      </c>
      <c r="AA338" s="293">
        <f>[12]MC!H338</f>
        <v>120</v>
      </c>
      <c r="AB338" s="293">
        <f t="shared" si="53"/>
        <v>0</v>
      </c>
    </row>
    <row r="339" spans="1:28" hidden="1" x14ac:dyDescent="0.2">
      <c r="A339" s="298"/>
      <c r="B339" s="299" t="s">
        <v>1629</v>
      </c>
      <c r="C339" s="297" t="s">
        <v>334</v>
      </c>
      <c r="D339" s="297" t="s">
        <v>334</v>
      </c>
      <c r="E339" s="297" t="s">
        <v>12</v>
      </c>
      <c r="F339" s="297">
        <v>7</v>
      </c>
      <c r="G339" s="331"/>
      <c r="H339" s="293">
        <f>'[12]Don gia'!R338</f>
        <v>0</v>
      </c>
      <c r="I339" s="289">
        <f t="array" ref="I339">SUM(IF($K$7:$AB$7="Số lượng",K339:AB339,0))</f>
        <v>1068</v>
      </c>
      <c r="J339" s="289">
        <f t="shared" si="45"/>
        <v>0</v>
      </c>
      <c r="K339" s="293">
        <f>[12]DT!H339</f>
        <v>148</v>
      </c>
      <c r="L339" s="293">
        <f t="shared" si="46"/>
        <v>0</v>
      </c>
      <c r="M339" s="293">
        <f>[12]HH!H339</f>
        <v>98</v>
      </c>
      <c r="N339" s="293">
        <f t="shared" si="46"/>
        <v>0</v>
      </c>
      <c r="O339" s="293">
        <f>[12]VD!H339</f>
        <v>70</v>
      </c>
      <c r="P339" s="293">
        <f t="shared" si="47"/>
        <v>0</v>
      </c>
      <c r="Q339" s="293">
        <f>[12]QY!H339</f>
        <v>100</v>
      </c>
      <c r="R339" s="293">
        <f t="shared" si="48"/>
        <v>0</v>
      </c>
      <c r="S339" s="293">
        <f>[12]UB!H339</f>
        <v>77</v>
      </c>
      <c r="T339" s="293">
        <f t="shared" si="49"/>
        <v>0</v>
      </c>
      <c r="U339" s="293">
        <f>[12]CP!H339</f>
        <v>104</v>
      </c>
      <c r="V339" s="293">
        <f t="shared" si="50"/>
        <v>0</v>
      </c>
      <c r="W339" s="293">
        <f>[12]HL!H339</f>
        <v>259</v>
      </c>
      <c r="X339" s="293">
        <f t="shared" si="51"/>
        <v>0</v>
      </c>
      <c r="Y339" s="293">
        <f>[12]DH!H339</f>
        <v>92</v>
      </c>
      <c r="Z339" s="293">
        <f t="shared" si="52"/>
        <v>0</v>
      </c>
      <c r="AA339" s="293">
        <f>[12]MC!H339</f>
        <v>120</v>
      </c>
      <c r="AB339" s="293">
        <f t="shared" si="53"/>
        <v>0</v>
      </c>
    </row>
    <row r="340" spans="1:28" ht="25.5" hidden="1" x14ac:dyDescent="0.2">
      <c r="A340" s="298"/>
      <c r="B340" s="299" t="s">
        <v>1630</v>
      </c>
      <c r="C340" s="297" t="s">
        <v>334</v>
      </c>
      <c r="D340" s="297" t="s">
        <v>334</v>
      </c>
      <c r="E340" s="297" t="s">
        <v>12</v>
      </c>
      <c r="F340" s="297">
        <v>7</v>
      </c>
      <c r="G340" s="331"/>
      <c r="H340" s="293">
        <f>'[12]Don gia'!R339</f>
        <v>0</v>
      </c>
      <c r="I340" s="289">
        <f t="array" ref="I340">SUM(IF($K$7:$AB$7="Số lượng",K340:AB340,0))</f>
        <v>1067</v>
      </c>
      <c r="J340" s="289">
        <f t="shared" si="45"/>
        <v>0</v>
      </c>
      <c r="K340" s="293">
        <f>[12]DT!H340</f>
        <v>154</v>
      </c>
      <c r="L340" s="293">
        <f t="shared" si="46"/>
        <v>0</v>
      </c>
      <c r="M340" s="293">
        <f>[12]HH!H340</f>
        <v>98</v>
      </c>
      <c r="N340" s="293">
        <f t="shared" si="46"/>
        <v>0</v>
      </c>
      <c r="O340" s="293">
        <f>[12]VD!H340</f>
        <v>70</v>
      </c>
      <c r="P340" s="293">
        <f t="shared" si="47"/>
        <v>0</v>
      </c>
      <c r="Q340" s="293">
        <f>[12]QY!H340</f>
        <v>100</v>
      </c>
      <c r="R340" s="293">
        <f t="shared" si="48"/>
        <v>0</v>
      </c>
      <c r="S340" s="293">
        <f>[12]UB!H340</f>
        <v>77</v>
      </c>
      <c r="T340" s="293">
        <f t="shared" si="49"/>
        <v>0</v>
      </c>
      <c r="U340" s="293">
        <f>[12]CP!H340</f>
        <v>106</v>
      </c>
      <c r="V340" s="293">
        <f t="shared" si="50"/>
        <v>0</v>
      </c>
      <c r="W340" s="293">
        <f>[12]HL!H340</f>
        <v>259</v>
      </c>
      <c r="X340" s="293">
        <f t="shared" si="51"/>
        <v>0</v>
      </c>
      <c r="Y340" s="293">
        <f>[12]DH!H340</f>
        <v>92</v>
      </c>
      <c r="Z340" s="293">
        <f t="shared" si="52"/>
        <v>0</v>
      </c>
      <c r="AA340" s="293">
        <f>[12]MC!H340</f>
        <v>111</v>
      </c>
      <c r="AB340" s="293">
        <f t="shared" si="53"/>
        <v>0</v>
      </c>
    </row>
    <row r="341" spans="1:28" hidden="1" x14ac:dyDescent="0.2">
      <c r="A341" s="301"/>
      <c r="B341" s="302" t="s">
        <v>215</v>
      </c>
      <c r="C341" s="300"/>
      <c r="D341" s="300"/>
      <c r="E341" s="300"/>
      <c r="F341" s="300"/>
      <c r="G341" s="333"/>
      <c r="H341" s="293">
        <f>'[12]Don gia'!R340</f>
        <v>0</v>
      </c>
      <c r="I341" s="289">
        <f t="array" ref="I341">SUM(IF($K$7:$AB$7="Số lượng",K341:AB341,0))</f>
        <v>0</v>
      </c>
      <c r="J341" s="289">
        <f t="shared" si="45"/>
        <v>0</v>
      </c>
      <c r="K341" s="293"/>
      <c r="L341" s="293">
        <f t="shared" si="46"/>
        <v>0</v>
      </c>
      <c r="M341" s="293"/>
      <c r="N341" s="293">
        <f t="shared" si="46"/>
        <v>0</v>
      </c>
      <c r="O341" s="293"/>
      <c r="P341" s="293">
        <f t="shared" si="47"/>
        <v>0</v>
      </c>
      <c r="Q341" s="293"/>
      <c r="R341" s="293">
        <f t="shared" si="48"/>
        <v>0</v>
      </c>
      <c r="S341" s="293"/>
      <c r="T341" s="293">
        <f t="shared" si="49"/>
        <v>0</v>
      </c>
      <c r="U341" s="293"/>
      <c r="V341" s="293">
        <f t="shared" si="50"/>
        <v>0</v>
      </c>
      <c r="W341" s="293"/>
      <c r="X341" s="293">
        <f t="shared" si="51"/>
        <v>0</v>
      </c>
      <c r="Y341" s="293"/>
      <c r="Z341" s="293">
        <f t="shared" si="52"/>
        <v>0</v>
      </c>
      <c r="AA341" s="293"/>
      <c r="AB341" s="293">
        <f t="shared" si="53"/>
        <v>0</v>
      </c>
    </row>
    <row r="342" spans="1:28" x14ac:dyDescent="0.2">
      <c r="A342" s="301"/>
      <c r="B342" s="302" t="s">
        <v>222</v>
      </c>
      <c r="C342" s="300"/>
      <c r="D342" s="300"/>
      <c r="E342" s="300"/>
      <c r="F342" s="300"/>
      <c r="G342" s="333"/>
      <c r="H342" s="293">
        <f>'[12]Don gia'!R341</f>
        <v>0</v>
      </c>
      <c r="I342" s="289">
        <f t="array" ref="I342">SUM(IF($K$7:$AB$7="Số lượng",K342:AB342,0))</f>
        <v>0</v>
      </c>
      <c r="J342" s="289">
        <f t="shared" si="45"/>
        <v>0</v>
      </c>
      <c r="K342" s="293">
        <f>[12]DT!H342</f>
        <v>0</v>
      </c>
      <c r="L342" s="293">
        <f t="shared" si="46"/>
        <v>0</v>
      </c>
      <c r="M342" s="293">
        <f>[12]HH!H342</f>
        <v>0</v>
      </c>
      <c r="N342" s="293">
        <f t="shared" si="46"/>
        <v>0</v>
      </c>
      <c r="O342" s="293">
        <f>[12]VD!H342</f>
        <v>0</v>
      </c>
      <c r="P342" s="293">
        <f t="shared" si="47"/>
        <v>0</v>
      </c>
      <c r="Q342" s="293">
        <f>[12]QY!H342</f>
        <v>0</v>
      </c>
      <c r="R342" s="293">
        <f t="shared" si="48"/>
        <v>0</v>
      </c>
      <c r="S342" s="293">
        <f>[12]UB!H342</f>
        <v>0</v>
      </c>
      <c r="T342" s="293">
        <f t="shared" si="49"/>
        <v>0</v>
      </c>
      <c r="U342" s="293">
        <f>[12]CP!H342</f>
        <v>0</v>
      </c>
      <c r="V342" s="293">
        <f t="shared" si="50"/>
        <v>0</v>
      </c>
      <c r="W342" s="293">
        <f>[12]HL!H342</f>
        <v>0</v>
      </c>
      <c r="X342" s="293">
        <f t="shared" si="51"/>
        <v>0</v>
      </c>
      <c r="Y342" s="293">
        <f>[12]DH!H342</f>
        <v>0</v>
      </c>
      <c r="Z342" s="293">
        <f t="shared" si="52"/>
        <v>0</v>
      </c>
      <c r="AA342" s="293">
        <f>[12]MC!H342</f>
        <v>0</v>
      </c>
      <c r="AB342" s="293">
        <f t="shared" si="53"/>
        <v>0</v>
      </c>
    </row>
    <row r="343" spans="1:28" ht="25.5" x14ac:dyDescent="0.2">
      <c r="A343" s="298"/>
      <c r="B343" s="299" t="s">
        <v>223</v>
      </c>
      <c r="C343" s="297" t="s">
        <v>334</v>
      </c>
      <c r="D343" s="297" t="s">
        <v>334</v>
      </c>
      <c r="E343" s="297" t="s">
        <v>12</v>
      </c>
      <c r="F343" s="297">
        <v>7</v>
      </c>
      <c r="G343" s="331"/>
      <c r="H343" s="293">
        <f>'[12]Don gia'!R342</f>
        <v>1757206</v>
      </c>
      <c r="I343" s="289">
        <f t="array" ref="I343">SUM(IF($K$7:$AB$7="Số lượng",K343:AB343,0))</f>
        <v>1056</v>
      </c>
      <c r="J343" s="289">
        <f t="shared" si="45"/>
        <v>1855609536</v>
      </c>
      <c r="K343" s="293">
        <f>[12]DT!H343</f>
        <v>156</v>
      </c>
      <c r="L343" s="293">
        <f t="shared" si="46"/>
        <v>274124136</v>
      </c>
      <c r="M343" s="293">
        <f>[12]HH!H343</f>
        <v>98</v>
      </c>
      <c r="N343" s="293">
        <f t="shared" si="46"/>
        <v>172206188</v>
      </c>
      <c r="O343" s="293">
        <f>[12]VD!H343</f>
        <v>70</v>
      </c>
      <c r="P343" s="293">
        <f t="shared" si="47"/>
        <v>123004420</v>
      </c>
      <c r="Q343" s="293">
        <f>[12]QY!H343</f>
        <v>94</v>
      </c>
      <c r="R343" s="293">
        <f t="shared" si="48"/>
        <v>165177364</v>
      </c>
      <c r="S343" s="293">
        <f>[12]UB!H343</f>
        <v>77</v>
      </c>
      <c r="T343" s="293">
        <f t="shared" si="49"/>
        <v>135304862</v>
      </c>
      <c r="U343" s="293">
        <f>[12]CP!H343</f>
        <v>102</v>
      </c>
      <c r="V343" s="293">
        <f t="shared" si="50"/>
        <v>179235012</v>
      </c>
      <c r="W343" s="293">
        <f>[12]HL!H343</f>
        <v>254</v>
      </c>
      <c r="X343" s="293">
        <f t="shared" si="51"/>
        <v>446330324</v>
      </c>
      <c r="Y343" s="293">
        <f>[12]DH!H343</f>
        <v>92</v>
      </c>
      <c r="Z343" s="293">
        <f t="shared" si="52"/>
        <v>161662952</v>
      </c>
      <c r="AA343" s="293">
        <f>[12]MC!H343</f>
        <v>113</v>
      </c>
      <c r="AB343" s="293">
        <f t="shared" si="53"/>
        <v>198564278</v>
      </c>
    </row>
    <row r="344" spans="1:28" x14ac:dyDescent="0.2">
      <c r="A344" s="301"/>
      <c r="B344" s="302" t="s">
        <v>224</v>
      </c>
      <c r="C344" s="300"/>
      <c r="D344" s="300"/>
      <c r="E344" s="300"/>
      <c r="F344" s="300"/>
      <c r="G344" s="333"/>
      <c r="H344" s="293">
        <f>'[12]Don gia'!R343</f>
        <v>0</v>
      </c>
      <c r="I344" s="289">
        <f t="array" ref="I344">SUM(IF($K$7:$AB$7="Số lượng",K344:AB344,0))</f>
        <v>0</v>
      </c>
      <c r="J344" s="289">
        <f t="shared" si="45"/>
        <v>0</v>
      </c>
      <c r="K344" s="293">
        <f>[12]DT!H344</f>
        <v>0</v>
      </c>
      <c r="L344" s="293">
        <f t="shared" si="46"/>
        <v>0</v>
      </c>
      <c r="M344" s="293">
        <f>[12]HH!H344</f>
        <v>0</v>
      </c>
      <c r="N344" s="293">
        <f t="shared" si="46"/>
        <v>0</v>
      </c>
      <c r="O344" s="293">
        <f>[12]VD!H344</f>
        <v>0</v>
      </c>
      <c r="P344" s="293">
        <f t="shared" si="47"/>
        <v>0</v>
      </c>
      <c r="Q344" s="293">
        <f>[12]QY!H344</f>
        <v>0</v>
      </c>
      <c r="R344" s="293">
        <f t="shared" si="48"/>
        <v>0</v>
      </c>
      <c r="S344" s="293">
        <f>[12]UB!H344</f>
        <v>0</v>
      </c>
      <c r="T344" s="293">
        <f t="shared" si="49"/>
        <v>0</v>
      </c>
      <c r="U344" s="293">
        <f>[12]CP!H344</f>
        <v>0</v>
      </c>
      <c r="V344" s="293">
        <f t="shared" si="50"/>
        <v>0</v>
      </c>
      <c r="W344" s="293">
        <f>[12]HL!H344</f>
        <v>0</v>
      </c>
      <c r="X344" s="293">
        <f t="shared" si="51"/>
        <v>0</v>
      </c>
      <c r="Y344" s="293">
        <f>[12]DH!H344</f>
        <v>0</v>
      </c>
      <c r="Z344" s="293">
        <f t="shared" si="52"/>
        <v>0</v>
      </c>
      <c r="AA344" s="293">
        <f>[12]MC!H344</f>
        <v>0</v>
      </c>
      <c r="AB344" s="293">
        <f t="shared" si="53"/>
        <v>0</v>
      </c>
    </row>
    <row r="345" spans="1:28" hidden="1" x14ac:dyDescent="0.2">
      <c r="A345" s="298"/>
      <c r="B345" s="299" t="s">
        <v>1631</v>
      </c>
      <c r="C345" s="297" t="s">
        <v>334</v>
      </c>
      <c r="D345" s="297" t="s">
        <v>334</v>
      </c>
      <c r="E345" s="297" t="s">
        <v>12</v>
      </c>
      <c r="F345" s="297">
        <v>7</v>
      </c>
      <c r="G345" s="331"/>
      <c r="H345" s="293">
        <f>'[12]Don gia'!R344</f>
        <v>0</v>
      </c>
      <c r="I345" s="289">
        <f t="array" ref="I345">SUM(IF($K$7:$AB$7="Số lượng",K345:AB345,0))</f>
        <v>1063</v>
      </c>
      <c r="J345" s="289">
        <f t="shared" si="45"/>
        <v>0</v>
      </c>
      <c r="K345" s="293">
        <f>[12]DT!H345</f>
        <v>149</v>
      </c>
      <c r="L345" s="293">
        <f t="shared" si="46"/>
        <v>0</v>
      </c>
      <c r="M345" s="293">
        <f>[12]HH!H345</f>
        <v>98</v>
      </c>
      <c r="N345" s="293">
        <f t="shared" si="46"/>
        <v>0</v>
      </c>
      <c r="O345" s="293">
        <f>[12]VD!H345</f>
        <v>70</v>
      </c>
      <c r="P345" s="293">
        <f t="shared" si="47"/>
        <v>0</v>
      </c>
      <c r="Q345" s="293">
        <f>[12]QY!H345</f>
        <v>98</v>
      </c>
      <c r="R345" s="293">
        <f t="shared" si="48"/>
        <v>0</v>
      </c>
      <c r="S345" s="293">
        <f>[12]UB!H345</f>
        <v>77</v>
      </c>
      <c r="T345" s="293">
        <f t="shared" si="49"/>
        <v>0</v>
      </c>
      <c r="U345" s="293">
        <f>[12]CP!H345</f>
        <v>102</v>
      </c>
      <c r="V345" s="293">
        <f t="shared" si="50"/>
        <v>0</v>
      </c>
      <c r="W345" s="293">
        <f>[12]HL!H345</f>
        <v>258</v>
      </c>
      <c r="X345" s="293">
        <f t="shared" si="51"/>
        <v>0</v>
      </c>
      <c r="Y345" s="293">
        <f>[12]DH!H345</f>
        <v>98</v>
      </c>
      <c r="Z345" s="293">
        <f t="shared" si="52"/>
        <v>0</v>
      </c>
      <c r="AA345" s="293">
        <f>[12]MC!H345</f>
        <v>113</v>
      </c>
      <c r="AB345" s="293">
        <f t="shared" si="53"/>
        <v>0</v>
      </c>
    </row>
    <row r="346" spans="1:28" x14ac:dyDescent="0.2">
      <c r="A346" s="298"/>
      <c r="B346" s="299" t="s">
        <v>225</v>
      </c>
      <c r="C346" s="297" t="s">
        <v>334</v>
      </c>
      <c r="D346" s="297" t="s">
        <v>334</v>
      </c>
      <c r="E346" s="297" t="s">
        <v>12</v>
      </c>
      <c r="F346" s="297">
        <v>7</v>
      </c>
      <c r="G346" s="331"/>
      <c r="H346" s="293">
        <f>'[12]Don gia'!R345</f>
        <v>2928738</v>
      </c>
      <c r="I346" s="289">
        <f t="array" ref="I346">SUM(IF($K$7:$AB$7="Số lượng",K346:AB346,0))</f>
        <v>1058</v>
      </c>
      <c r="J346" s="289">
        <f t="shared" si="45"/>
        <v>3098604804</v>
      </c>
      <c r="K346" s="293">
        <f>[12]DT!H346</f>
        <v>149</v>
      </c>
      <c r="L346" s="293">
        <f t="shared" si="46"/>
        <v>436381962</v>
      </c>
      <c r="M346" s="293">
        <f>[12]HH!H346</f>
        <v>98</v>
      </c>
      <c r="N346" s="293">
        <f t="shared" si="46"/>
        <v>287016324</v>
      </c>
      <c r="O346" s="293">
        <f>[12]VD!H346</f>
        <v>70</v>
      </c>
      <c r="P346" s="293">
        <f t="shared" si="47"/>
        <v>205011660</v>
      </c>
      <c r="Q346" s="293">
        <f>[12]QY!H346</f>
        <v>101</v>
      </c>
      <c r="R346" s="293">
        <f t="shared" si="48"/>
        <v>295802538</v>
      </c>
      <c r="S346" s="293">
        <f>[12]UB!H346</f>
        <v>77</v>
      </c>
      <c r="T346" s="293">
        <f t="shared" si="49"/>
        <v>225512826</v>
      </c>
      <c r="U346" s="293">
        <f>[12]CP!H346</f>
        <v>102</v>
      </c>
      <c r="V346" s="293">
        <f t="shared" si="50"/>
        <v>298731276</v>
      </c>
      <c r="W346" s="293">
        <f>[12]HL!H346</f>
        <v>258</v>
      </c>
      <c r="X346" s="293">
        <f t="shared" si="51"/>
        <v>755614404</v>
      </c>
      <c r="Y346" s="293">
        <f>[12]DH!H346</f>
        <v>92</v>
      </c>
      <c r="Z346" s="293">
        <f t="shared" si="52"/>
        <v>269443896</v>
      </c>
      <c r="AA346" s="293">
        <f>[12]MC!H346</f>
        <v>111</v>
      </c>
      <c r="AB346" s="293">
        <f t="shared" si="53"/>
        <v>325089918</v>
      </c>
    </row>
    <row r="347" spans="1:28" x14ac:dyDescent="0.2">
      <c r="A347" s="298"/>
      <c r="B347" s="299" t="s">
        <v>226</v>
      </c>
      <c r="C347" s="297" t="s">
        <v>334</v>
      </c>
      <c r="D347" s="297" t="s">
        <v>334</v>
      </c>
      <c r="E347" s="297" t="s">
        <v>12</v>
      </c>
      <c r="F347" s="297">
        <v>7</v>
      </c>
      <c r="G347" s="331"/>
      <c r="H347" s="293">
        <f>'[12]Don gia'!R346</f>
        <v>452264</v>
      </c>
      <c r="I347" s="289">
        <f t="array" ref="I347">SUM(IF($K$7:$AB$7="Số lượng",K347:AB347,0))</f>
        <v>1048</v>
      </c>
      <c r="J347" s="289">
        <f t="shared" si="45"/>
        <v>473972672</v>
      </c>
      <c r="K347" s="293">
        <f>[12]DT!H347</f>
        <v>149</v>
      </c>
      <c r="L347" s="293">
        <f t="shared" si="46"/>
        <v>67387336</v>
      </c>
      <c r="M347" s="293">
        <f>[12]HH!H347</f>
        <v>98</v>
      </c>
      <c r="N347" s="293">
        <f t="shared" si="46"/>
        <v>44321872</v>
      </c>
      <c r="O347" s="293">
        <f>[12]VD!H347</f>
        <v>70</v>
      </c>
      <c r="P347" s="293">
        <f t="shared" si="47"/>
        <v>31658480</v>
      </c>
      <c r="Q347" s="293">
        <f>[12]QY!H347</f>
        <v>91</v>
      </c>
      <c r="R347" s="293">
        <f t="shared" si="48"/>
        <v>41156024</v>
      </c>
      <c r="S347" s="293">
        <f>[12]UB!H347</f>
        <v>77</v>
      </c>
      <c r="T347" s="293">
        <f t="shared" si="49"/>
        <v>34824328</v>
      </c>
      <c r="U347" s="293">
        <f>[12]CP!H347</f>
        <v>106</v>
      </c>
      <c r="V347" s="293">
        <f t="shared" si="50"/>
        <v>47939984</v>
      </c>
      <c r="W347" s="293">
        <f>[12]HL!H347</f>
        <v>254</v>
      </c>
      <c r="X347" s="293">
        <f t="shared" si="51"/>
        <v>114875056</v>
      </c>
      <c r="Y347" s="293">
        <f>[12]DH!H347</f>
        <v>92</v>
      </c>
      <c r="Z347" s="293">
        <f t="shared" si="52"/>
        <v>41608288</v>
      </c>
      <c r="AA347" s="293">
        <f>[12]MC!H347</f>
        <v>111</v>
      </c>
      <c r="AB347" s="293">
        <f t="shared" si="53"/>
        <v>50201304</v>
      </c>
    </row>
    <row r="348" spans="1:28" hidden="1" x14ac:dyDescent="0.2">
      <c r="A348" s="301"/>
      <c r="B348" s="302" t="s">
        <v>1569</v>
      </c>
      <c r="C348" s="300"/>
      <c r="D348" s="300"/>
      <c r="E348" s="300"/>
      <c r="F348" s="300"/>
      <c r="G348" s="333"/>
      <c r="H348" s="293">
        <f>'[12]Don gia'!R347</f>
        <v>0</v>
      </c>
      <c r="I348" s="289">
        <f t="array" ref="I348">SUM(IF($K$7:$AB$7="Số lượng",K348:AB348,0))</f>
        <v>0</v>
      </c>
      <c r="J348" s="289">
        <f t="shared" si="45"/>
        <v>0</v>
      </c>
      <c r="K348" s="293">
        <f>[12]DT!H348</f>
        <v>0</v>
      </c>
      <c r="L348" s="293">
        <f t="shared" si="46"/>
        <v>0</v>
      </c>
      <c r="M348" s="293">
        <f>[12]HH!H348</f>
        <v>0</v>
      </c>
      <c r="N348" s="293">
        <f t="shared" si="46"/>
        <v>0</v>
      </c>
      <c r="O348" s="293">
        <f>[12]VD!H348</f>
        <v>0</v>
      </c>
      <c r="P348" s="293">
        <f t="shared" si="47"/>
        <v>0</v>
      </c>
      <c r="Q348" s="293">
        <f>[12]QY!H348</f>
        <v>0</v>
      </c>
      <c r="R348" s="293">
        <f t="shared" si="48"/>
        <v>0</v>
      </c>
      <c r="S348" s="293">
        <f>[12]UB!H348</f>
        <v>0</v>
      </c>
      <c r="T348" s="293">
        <f t="shared" si="49"/>
        <v>0</v>
      </c>
      <c r="U348" s="293">
        <f>[12]CP!H348</f>
        <v>0</v>
      </c>
      <c r="V348" s="293">
        <f t="shared" si="50"/>
        <v>0</v>
      </c>
      <c r="W348" s="293">
        <f>[12]HL!H348</f>
        <v>0</v>
      </c>
      <c r="X348" s="293">
        <f t="shared" si="51"/>
        <v>0</v>
      </c>
      <c r="Y348" s="293">
        <f>[12]DH!H348</f>
        <v>0</v>
      </c>
      <c r="Z348" s="293">
        <f t="shared" si="52"/>
        <v>0</v>
      </c>
      <c r="AA348" s="293">
        <f>[12]MC!H348</f>
        <v>0</v>
      </c>
      <c r="AB348" s="293">
        <f t="shared" si="53"/>
        <v>0</v>
      </c>
    </row>
    <row r="349" spans="1:28" hidden="1" x14ac:dyDescent="0.2">
      <c r="A349" s="301"/>
      <c r="B349" s="302" t="s">
        <v>1632</v>
      </c>
      <c r="C349" s="300"/>
      <c r="D349" s="300"/>
      <c r="E349" s="300"/>
      <c r="F349" s="300"/>
      <c r="G349" s="333"/>
      <c r="H349" s="293">
        <f>'[12]Don gia'!R348</f>
        <v>0</v>
      </c>
      <c r="I349" s="289">
        <f t="array" ref="I349">SUM(IF($K$7:$AB$7="Số lượng",K349:AB349,0))</f>
        <v>0</v>
      </c>
      <c r="J349" s="289">
        <f t="shared" si="45"/>
        <v>0</v>
      </c>
      <c r="K349" s="293">
        <f>[12]DT!H349</f>
        <v>0</v>
      </c>
      <c r="L349" s="293">
        <f t="shared" si="46"/>
        <v>0</v>
      </c>
      <c r="M349" s="293">
        <f>[12]HH!H349</f>
        <v>0</v>
      </c>
      <c r="N349" s="293">
        <f t="shared" si="46"/>
        <v>0</v>
      </c>
      <c r="O349" s="293">
        <f>[12]VD!H349</f>
        <v>0</v>
      </c>
      <c r="P349" s="293">
        <f t="shared" si="47"/>
        <v>0</v>
      </c>
      <c r="Q349" s="293">
        <f>[12]QY!H349</f>
        <v>0</v>
      </c>
      <c r="R349" s="293">
        <f t="shared" si="48"/>
        <v>0</v>
      </c>
      <c r="S349" s="293">
        <f>[12]UB!H349</f>
        <v>0</v>
      </c>
      <c r="T349" s="293">
        <f t="shared" si="49"/>
        <v>0</v>
      </c>
      <c r="U349" s="293">
        <f>[12]CP!H349</f>
        <v>0</v>
      </c>
      <c r="V349" s="293">
        <f t="shared" si="50"/>
        <v>0</v>
      </c>
      <c r="W349" s="293">
        <f>[12]HL!H349</f>
        <v>0</v>
      </c>
      <c r="X349" s="293">
        <f t="shared" si="51"/>
        <v>0</v>
      </c>
      <c r="Y349" s="293">
        <f>[12]DH!H349</f>
        <v>0</v>
      </c>
      <c r="Z349" s="293">
        <f t="shared" si="52"/>
        <v>0</v>
      </c>
      <c r="AA349" s="293">
        <f>[12]MC!H349</f>
        <v>0</v>
      </c>
      <c r="AB349" s="293">
        <f t="shared" si="53"/>
        <v>0</v>
      </c>
    </row>
    <row r="350" spans="1:28" hidden="1" x14ac:dyDescent="0.2">
      <c r="A350" s="301"/>
      <c r="B350" s="302" t="s">
        <v>1603</v>
      </c>
      <c r="C350" s="300"/>
      <c r="D350" s="300"/>
      <c r="E350" s="300"/>
      <c r="F350" s="300"/>
      <c r="G350" s="333"/>
      <c r="H350" s="293">
        <f>'[12]Don gia'!R349</f>
        <v>0</v>
      </c>
      <c r="I350" s="289">
        <f t="array" ref="I350">SUM(IF($K$7:$AB$7="Số lượng",K350:AB350,0))</f>
        <v>0</v>
      </c>
      <c r="J350" s="289">
        <f t="shared" si="45"/>
        <v>0</v>
      </c>
      <c r="K350" s="293">
        <f>[12]DT!H350</f>
        <v>0</v>
      </c>
      <c r="L350" s="293">
        <f t="shared" si="46"/>
        <v>0</v>
      </c>
      <c r="M350" s="293">
        <f>[12]HH!H350</f>
        <v>0</v>
      </c>
      <c r="N350" s="293">
        <f t="shared" si="46"/>
        <v>0</v>
      </c>
      <c r="O350" s="293">
        <f>[12]VD!H350</f>
        <v>0</v>
      </c>
      <c r="P350" s="293">
        <f t="shared" si="47"/>
        <v>0</v>
      </c>
      <c r="Q350" s="293">
        <f>[12]QY!H350</f>
        <v>0</v>
      </c>
      <c r="R350" s="293">
        <f t="shared" si="48"/>
        <v>0</v>
      </c>
      <c r="S350" s="293">
        <f>[12]UB!H350</f>
        <v>0</v>
      </c>
      <c r="T350" s="293">
        <f t="shared" si="49"/>
        <v>0</v>
      </c>
      <c r="U350" s="293">
        <f>[12]CP!H350</f>
        <v>0</v>
      </c>
      <c r="V350" s="293">
        <f t="shared" si="50"/>
        <v>0</v>
      </c>
      <c r="W350" s="293">
        <f>[12]HL!H350</f>
        <v>0</v>
      </c>
      <c r="X350" s="293">
        <f t="shared" si="51"/>
        <v>0</v>
      </c>
      <c r="Y350" s="293">
        <f>[12]DH!H350</f>
        <v>0</v>
      </c>
      <c r="Z350" s="293">
        <f t="shared" si="52"/>
        <v>0</v>
      </c>
      <c r="AA350" s="293">
        <f>[12]MC!H350</f>
        <v>0</v>
      </c>
      <c r="AB350" s="293">
        <f t="shared" si="53"/>
        <v>0</v>
      </c>
    </row>
    <row r="351" spans="1:28" hidden="1" x14ac:dyDescent="0.2">
      <c r="A351" s="298"/>
      <c r="B351" s="299" t="s">
        <v>1633</v>
      </c>
      <c r="C351" s="297"/>
      <c r="D351" s="297"/>
      <c r="E351" s="297" t="s">
        <v>12</v>
      </c>
      <c r="F351" s="297">
        <v>7</v>
      </c>
      <c r="G351" s="331"/>
      <c r="H351" s="293">
        <f>'[12]Don gia'!R350</f>
        <v>0</v>
      </c>
      <c r="I351" s="289">
        <f t="array" ref="I351">SUM(IF($K$7:$AB$7="Số lượng",K351:AB351,0))</f>
        <v>92</v>
      </c>
      <c r="J351" s="289">
        <f t="shared" si="45"/>
        <v>0</v>
      </c>
      <c r="K351" s="293">
        <f>[12]DT!H351</f>
        <v>0</v>
      </c>
      <c r="L351" s="293">
        <f t="shared" si="46"/>
        <v>0</v>
      </c>
      <c r="M351" s="293">
        <f>[12]HH!H351</f>
        <v>0</v>
      </c>
      <c r="N351" s="293">
        <f t="shared" si="46"/>
        <v>0</v>
      </c>
      <c r="O351" s="293">
        <f>[12]VD!H351</f>
        <v>5</v>
      </c>
      <c r="P351" s="293">
        <f t="shared" si="47"/>
        <v>0</v>
      </c>
      <c r="Q351" s="293">
        <f>[12]QY!H351</f>
        <v>14</v>
      </c>
      <c r="R351" s="293">
        <f t="shared" si="48"/>
        <v>0</v>
      </c>
      <c r="S351" s="293">
        <f>[12]UB!H351</f>
        <v>0</v>
      </c>
      <c r="T351" s="293">
        <f t="shared" si="49"/>
        <v>0</v>
      </c>
      <c r="U351" s="293">
        <f>[12]CP!H351</f>
        <v>18</v>
      </c>
      <c r="V351" s="293">
        <f t="shared" si="50"/>
        <v>0</v>
      </c>
      <c r="W351" s="293">
        <f>[12]HL!H351</f>
        <v>0</v>
      </c>
      <c r="X351" s="293">
        <f t="shared" si="51"/>
        <v>0</v>
      </c>
      <c r="Y351" s="293">
        <f>[12]DH!H351</f>
        <v>35</v>
      </c>
      <c r="Z351" s="293">
        <f t="shared" si="52"/>
        <v>0</v>
      </c>
      <c r="AA351" s="293">
        <f>[12]MC!H351</f>
        <v>20</v>
      </c>
      <c r="AB351" s="293">
        <f t="shared" si="53"/>
        <v>0</v>
      </c>
    </row>
    <row r="352" spans="1:28" hidden="1" x14ac:dyDescent="0.2">
      <c r="A352" s="301"/>
      <c r="B352" s="302" t="s">
        <v>1634</v>
      </c>
      <c r="C352" s="300"/>
      <c r="D352" s="300"/>
      <c r="E352" s="300"/>
      <c r="F352" s="300"/>
      <c r="G352" s="333"/>
      <c r="H352" s="293">
        <f>'[12]Don gia'!R351</f>
        <v>0</v>
      </c>
      <c r="I352" s="289">
        <f t="array" ref="I352">SUM(IF($K$7:$AB$7="Số lượng",K352:AB352,0))</f>
        <v>0</v>
      </c>
      <c r="J352" s="289">
        <f t="shared" si="45"/>
        <v>0</v>
      </c>
      <c r="K352" s="293">
        <f>[12]DT!H352</f>
        <v>0</v>
      </c>
      <c r="L352" s="293">
        <f t="shared" si="46"/>
        <v>0</v>
      </c>
      <c r="M352" s="293">
        <f>[12]HH!H352</f>
        <v>0</v>
      </c>
      <c r="N352" s="293">
        <f t="shared" si="46"/>
        <v>0</v>
      </c>
      <c r="O352" s="293">
        <f>[12]VD!H352</f>
        <v>0</v>
      </c>
      <c r="P352" s="293">
        <f t="shared" si="47"/>
        <v>0</v>
      </c>
      <c r="Q352" s="293">
        <f>[12]QY!H352</f>
        <v>0</v>
      </c>
      <c r="R352" s="293">
        <f t="shared" si="48"/>
        <v>0</v>
      </c>
      <c r="S352" s="293">
        <f>[12]UB!H352</f>
        <v>0</v>
      </c>
      <c r="T352" s="293">
        <f t="shared" si="49"/>
        <v>0</v>
      </c>
      <c r="U352" s="293">
        <f>[12]CP!H352</f>
        <v>0</v>
      </c>
      <c r="V352" s="293">
        <f t="shared" si="50"/>
        <v>0</v>
      </c>
      <c r="W352" s="293">
        <f>[12]HL!H352</f>
        <v>0</v>
      </c>
      <c r="X352" s="293">
        <f t="shared" si="51"/>
        <v>0</v>
      </c>
      <c r="Y352" s="293">
        <f>[12]DH!H352</f>
        <v>0</v>
      </c>
      <c r="Z352" s="293">
        <f t="shared" si="52"/>
        <v>0</v>
      </c>
      <c r="AA352" s="293">
        <f>[12]MC!H352</f>
        <v>0</v>
      </c>
      <c r="AB352" s="293">
        <f t="shared" si="53"/>
        <v>0</v>
      </c>
    </row>
    <row r="353" spans="1:28" hidden="1" x14ac:dyDescent="0.2">
      <c r="A353" s="298"/>
      <c r="B353" s="299" t="s">
        <v>1635</v>
      </c>
      <c r="C353" s="297" t="s">
        <v>334</v>
      </c>
      <c r="D353" s="297" t="s">
        <v>334</v>
      </c>
      <c r="E353" s="297" t="s">
        <v>12</v>
      </c>
      <c r="F353" s="297">
        <v>7</v>
      </c>
      <c r="G353" s="331"/>
      <c r="H353" s="293">
        <f>'[12]Don gia'!R352</f>
        <v>0</v>
      </c>
      <c r="I353" s="289">
        <f t="array" ref="I353">SUM(IF($K$7:$AB$7="Số lượng",K353:AB353,0))</f>
        <v>111</v>
      </c>
      <c r="J353" s="289">
        <f t="shared" si="45"/>
        <v>0</v>
      </c>
      <c r="K353" s="293">
        <f>[12]DT!H353</f>
        <v>0</v>
      </c>
      <c r="L353" s="293">
        <f t="shared" si="46"/>
        <v>0</v>
      </c>
      <c r="M353" s="293">
        <f>[12]HH!H353</f>
        <v>0</v>
      </c>
      <c r="N353" s="293">
        <f t="shared" si="46"/>
        <v>0</v>
      </c>
      <c r="O353" s="293">
        <f>[12]VD!H353</f>
        <v>5</v>
      </c>
      <c r="P353" s="293">
        <f t="shared" si="47"/>
        <v>0</v>
      </c>
      <c r="Q353" s="293">
        <f>[12]QY!H353</f>
        <v>21</v>
      </c>
      <c r="R353" s="293">
        <f t="shared" si="48"/>
        <v>0</v>
      </c>
      <c r="S353" s="293">
        <f>[12]UB!H353</f>
        <v>0</v>
      </c>
      <c r="T353" s="293">
        <f t="shared" si="49"/>
        <v>0</v>
      </c>
      <c r="U353" s="293">
        <f>[12]CP!H353</f>
        <v>23</v>
      </c>
      <c r="V353" s="293">
        <f t="shared" si="50"/>
        <v>0</v>
      </c>
      <c r="W353" s="293">
        <f>[12]HL!H353</f>
        <v>0</v>
      </c>
      <c r="X353" s="293">
        <f t="shared" si="51"/>
        <v>0</v>
      </c>
      <c r="Y353" s="293">
        <f>[12]DH!H353</f>
        <v>35</v>
      </c>
      <c r="Z353" s="293">
        <f t="shared" si="52"/>
        <v>0</v>
      </c>
      <c r="AA353" s="293">
        <f>[12]MC!H353</f>
        <v>27</v>
      </c>
      <c r="AB353" s="293">
        <f t="shared" si="53"/>
        <v>0</v>
      </c>
    </row>
    <row r="354" spans="1:28" hidden="1" x14ac:dyDescent="0.2">
      <c r="A354" s="298"/>
      <c r="B354" s="299" t="s">
        <v>1636</v>
      </c>
      <c r="C354" s="297" t="s">
        <v>334</v>
      </c>
      <c r="D354" s="297" t="s">
        <v>334</v>
      </c>
      <c r="E354" s="297" t="s">
        <v>12</v>
      </c>
      <c r="F354" s="297">
        <v>7</v>
      </c>
      <c r="G354" s="331"/>
      <c r="H354" s="293">
        <f>'[12]Don gia'!R353</f>
        <v>0</v>
      </c>
      <c r="I354" s="289">
        <f t="array" ref="I354">SUM(IF($K$7:$AB$7="Số lượng",K354:AB354,0))</f>
        <v>106</v>
      </c>
      <c r="J354" s="289">
        <f t="shared" si="45"/>
        <v>0</v>
      </c>
      <c r="K354" s="293">
        <f>[12]DT!H354</f>
        <v>0</v>
      </c>
      <c r="L354" s="293">
        <f t="shared" si="46"/>
        <v>0</v>
      </c>
      <c r="M354" s="293">
        <f>[12]HH!H354</f>
        <v>0</v>
      </c>
      <c r="N354" s="293">
        <f t="shared" si="46"/>
        <v>0</v>
      </c>
      <c r="O354" s="293">
        <f>[12]VD!H354</f>
        <v>5</v>
      </c>
      <c r="P354" s="293">
        <f t="shared" si="47"/>
        <v>0</v>
      </c>
      <c r="Q354" s="293">
        <f>[12]QY!H354</f>
        <v>21</v>
      </c>
      <c r="R354" s="293">
        <f t="shared" si="48"/>
        <v>0</v>
      </c>
      <c r="S354" s="293">
        <f>[12]UB!H354</f>
        <v>0</v>
      </c>
      <c r="T354" s="293">
        <f t="shared" si="49"/>
        <v>0</v>
      </c>
      <c r="U354" s="293">
        <f>[12]CP!H354</f>
        <v>18</v>
      </c>
      <c r="V354" s="293">
        <f t="shared" si="50"/>
        <v>0</v>
      </c>
      <c r="W354" s="293">
        <f>[12]HL!H354</f>
        <v>0</v>
      </c>
      <c r="X354" s="293">
        <f t="shared" si="51"/>
        <v>0</v>
      </c>
      <c r="Y354" s="293">
        <f>[12]DH!H354</f>
        <v>35</v>
      </c>
      <c r="Z354" s="293">
        <f t="shared" si="52"/>
        <v>0</v>
      </c>
      <c r="AA354" s="293">
        <f>[12]MC!H354</f>
        <v>27</v>
      </c>
      <c r="AB354" s="293">
        <f t="shared" si="53"/>
        <v>0</v>
      </c>
    </row>
    <row r="355" spans="1:28" hidden="1" x14ac:dyDescent="0.2">
      <c r="A355" s="301"/>
      <c r="B355" s="302" t="s">
        <v>1637</v>
      </c>
      <c r="C355" s="300"/>
      <c r="D355" s="300"/>
      <c r="E355" s="300"/>
      <c r="F355" s="300"/>
      <c r="G355" s="333"/>
      <c r="H355" s="293">
        <f>'[12]Don gia'!R354</f>
        <v>0</v>
      </c>
      <c r="I355" s="289">
        <f t="array" ref="I355">SUM(IF($K$7:$AB$7="Số lượng",K355:AB355,0))</f>
        <v>0</v>
      </c>
      <c r="J355" s="289">
        <f t="shared" si="45"/>
        <v>0</v>
      </c>
      <c r="K355" s="293">
        <f>[12]DT!H355</f>
        <v>0</v>
      </c>
      <c r="L355" s="293">
        <f t="shared" si="46"/>
        <v>0</v>
      </c>
      <c r="M355" s="293">
        <f>[12]HH!H355</f>
        <v>0</v>
      </c>
      <c r="N355" s="293">
        <f t="shared" si="46"/>
        <v>0</v>
      </c>
      <c r="O355" s="293">
        <f>[12]VD!H355</f>
        <v>0</v>
      </c>
      <c r="P355" s="293">
        <f t="shared" si="47"/>
        <v>0</v>
      </c>
      <c r="Q355" s="293">
        <f>[12]QY!H355</f>
        <v>0</v>
      </c>
      <c r="R355" s="293">
        <f t="shared" si="48"/>
        <v>0</v>
      </c>
      <c r="S355" s="293">
        <f>[12]UB!H355</f>
        <v>0</v>
      </c>
      <c r="T355" s="293">
        <f t="shared" si="49"/>
        <v>0</v>
      </c>
      <c r="U355" s="293">
        <f>[12]CP!H355</f>
        <v>0</v>
      </c>
      <c r="V355" s="293">
        <f t="shared" si="50"/>
        <v>0</v>
      </c>
      <c r="W355" s="293">
        <f>[12]HL!H355</f>
        <v>0</v>
      </c>
      <c r="X355" s="293">
        <f t="shared" si="51"/>
        <v>0</v>
      </c>
      <c r="Y355" s="293">
        <f>[12]DH!H355</f>
        <v>0</v>
      </c>
      <c r="Z355" s="293">
        <f t="shared" si="52"/>
        <v>0</v>
      </c>
      <c r="AA355" s="293">
        <f>[12]MC!H355</f>
        <v>0</v>
      </c>
      <c r="AB355" s="293">
        <f t="shared" si="53"/>
        <v>0</v>
      </c>
    </row>
    <row r="356" spans="1:28" hidden="1" x14ac:dyDescent="0.2">
      <c r="A356" s="298"/>
      <c r="B356" s="299" t="s">
        <v>1638</v>
      </c>
      <c r="C356" s="297" t="s">
        <v>334</v>
      </c>
      <c r="D356" s="297" t="s">
        <v>334</v>
      </c>
      <c r="E356" s="297" t="s">
        <v>12</v>
      </c>
      <c r="F356" s="297">
        <v>7</v>
      </c>
      <c r="G356" s="331"/>
      <c r="H356" s="293">
        <f>'[12]Don gia'!R355</f>
        <v>0</v>
      </c>
      <c r="I356" s="289">
        <f t="array" ref="I356">SUM(IF($K$7:$AB$7="Số lượng",K356:AB356,0))</f>
        <v>105</v>
      </c>
      <c r="J356" s="289">
        <f t="shared" si="45"/>
        <v>0</v>
      </c>
      <c r="K356" s="293">
        <f>[12]DT!H356</f>
        <v>0</v>
      </c>
      <c r="L356" s="293">
        <f t="shared" si="46"/>
        <v>0</v>
      </c>
      <c r="M356" s="293">
        <f>[12]HH!H356</f>
        <v>0</v>
      </c>
      <c r="N356" s="293">
        <f t="shared" si="46"/>
        <v>0</v>
      </c>
      <c r="O356" s="293">
        <f>[12]VD!H356</f>
        <v>5</v>
      </c>
      <c r="P356" s="293">
        <f t="shared" si="47"/>
        <v>0</v>
      </c>
      <c r="Q356" s="293">
        <f>[12]QY!H356</f>
        <v>21</v>
      </c>
      <c r="R356" s="293">
        <f t="shared" si="48"/>
        <v>0</v>
      </c>
      <c r="S356" s="293">
        <f>[12]UB!H356</f>
        <v>0</v>
      </c>
      <c r="T356" s="293">
        <f t="shared" si="49"/>
        <v>0</v>
      </c>
      <c r="U356" s="293">
        <f>[12]CP!H356</f>
        <v>24</v>
      </c>
      <c r="V356" s="293">
        <f t="shared" si="50"/>
        <v>0</v>
      </c>
      <c r="W356" s="293">
        <f>[12]HL!H356</f>
        <v>0</v>
      </c>
      <c r="X356" s="293">
        <f t="shared" si="51"/>
        <v>0</v>
      </c>
      <c r="Y356" s="293">
        <f>[12]DH!H356</f>
        <v>35</v>
      </c>
      <c r="Z356" s="293">
        <f t="shared" si="52"/>
        <v>0</v>
      </c>
      <c r="AA356" s="293">
        <f>[12]MC!H356</f>
        <v>20</v>
      </c>
      <c r="AB356" s="293">
        <f t="shared" si="53"/>
        <v>0</v>
      </c>
    </row>
    <row r="357" spans="1:28" hidden="1" x14ac:dyDescent="0.2">
      <c r="A357" s="298"/>
      <c r="B357" s="299" t="s">
        <v>1639</v>
      </c>
      <c r="C357" s="297" t="s">
        <v>334</v>
      </c>
      <c r="D357" s="297" t="s">
        <v>334</v>
      </c>
      <c r="E357" s="297" t="s">
        <v>12</v>
      </c>
      <c r="F357" s="297">
        <v>7</v>
      </c>
      <c r="G357" s="331"/>
      <c r="H357" s="293">
        <f>'[12]Don gia'!R356</f>
        <v>0</v>
      </c>
      <c r="I357" s="289">
        <f t="array" ref="I357">SUM(IF($K$7:$AB$7="Số lượng",K357:AB357,0))</f>
        <v>88</v>
      </c>
      <c r="J357" s="289">
        <f t="shared" si="45"/>
        <v>0</v>
      </c>
      <c r="K357" s="293">
        <f>[12]DT!H357</f>
        <v>0</v>
      </c>
      <c r="L357" s="293">
        <f t="shared" si="46"/>
        <v>0</v>
      </c>
      <c r="M357" s="293">
        <f>[12]HH!H357</f>
        <v>0</v>
      </c>
      <c r="N357" s="293">
        <f t="shared" si="46"/>
        <v>0</v>
      </c>
      <c r="O357" s="293">
        <f>[12]VD!H357</f>
        <v>5</v>
      </c>
      <c r="P357" s="293">
        <f t="shared" si="47"/>
        <v>0</v>
      </c>
      <c r="Q357" s="293">
        <f>[12]QY!H357</f>
        <v>14</v>
      </c>
      <c r="R357" s="293">
        <f t="shared" si="48"/>
        <v>0</v>
      </c>
      <c r="S357" s="293">
        <f>[12]UB!H357</f>
        <v>0</v>
      </c>
      <c r="T357" s="293">
        <f t="shared" si="49"/>
        <v>0</v>
      </c>
      <c r="U357" s="293">
        <f>[12]CP!H357</f>
        <v>14</v>
      </c>
      <c r="V357" s="293">
        <f t="shared" si="50"/>
        <v>0</v>
      </c>
      <c r="W357" s="293">
        <f>[12]HL!H357</f>
        <v>0</v>
      </c>
      <c r="X357" s="293">
        <f t="shared" si="51"/>
        <v>0</v>
      </c>
      <c r="Y357" s="293">
        <f>[12]DH!H357</f>
        <v>35</v>
      </c>
      <c r="Z357" s="293">
        <f t="shared" si="52"/>
        <v>0</v>
      </c>
      <c r="AA357" s="293">
        <f>[12]MC!H357</f>
        <v>20</v>
      </c>
      <c r="AB357" s="293">
        <f t="shared" si="53"/>
        <v>0</v>
      </c>
    </row>
    <row r="358" spans="1:28" hidden="1" x14ac:dyDescent="0.2">
      <c r="A358" s="301"/>
      <c r="B358" s="302" t="s">
        <v>1640</v>
      </c>
      <c r="C358" s="300"/>
      <c r="D358" s="300"/>
      <c r="E358" s="300"/>
      <c r="F358" s="300"/>
      <c r="G358" s="333"/>
      <c r="H358" s="293">
        <f>'[12]Don gia'!R357</f>
        <v>0</v>
      </c>
      <c r="I358" s="289">
        <f t="array" ref="I358">SUM(IF($K$7:$AB$7="Số lượng",K358:AB358,0))</f>
        <v>0</v>
      </c>
      <c r="J358" s="289">
        <f t="shared" si="45"/>
        <v>0</v>
      </c>
      <c r="K358" s="293"/>
      <c r="L358" s="293">
        <f t="shared" si="46"/>
        <v>0</v>
      </c>
      <c r="M358" s="293"/>
      <c r="N358" s="293">
        <f t="shared" si="46"/>
        <v>0</v>
      </c>
      <c r="O358" s="293"/>
      <c r="P358" s="293">
        <f t="shared" si="47"/>
        <v>0</v>
      </c>
      <c r="Q358" s="293"/>
      <c r="R358" s="293">
        <f t="shared" si="48"/>
        <v>0</v>
      </c>
      <c r="S358" s="293"/>
      <c r="T358" s="293">
        <f t="shared" si="49"/>
        <v>0</v>
      </c>
      <c r="U358" s="293"/>
      <c r="V358" s="293">
        <f t="shared" si="50"/>
        <v>0</v>
      </c>
      <c r="W358" s="293"/>
      <c r="X358" s="293">
        <f t="shared" si="51"/>
        <v>0</v>
      </c>
      <c r="Y358" s="293"/>
      <c r="Z358" s="293">
        <f t="shared" si="52"/>
        <v>0</v>
      </c>
      <c r="AA358" s="293"/>
      <c r="AB358" s="293">
        <f t="shared" si="53"/>
        <v>0</v>
      </c>
    </row>
    <row r="359" spans="1:28" hidden="1" x14ac:dyDescent="0.2">
      <c r="A359" s="298"/>
      <c r="B359" s="299" t="s">
        <v>1641</v>
      </c>
      <c r="C359" s="297" t="s">
        <v>334</v>
      </c>
      <c r="D359" s="297" t="s">
        <v>334</v>
      </c>
      <c r="E359" s="297" t="s">
        <v>12</v>
      </c>
      <c r="F359" s="297">
        <v>7</v>
      </c>
      <c r="G359" s="331"/>
      <c r="H359" s="293">
        <f>'[12]Don gia'!R358</f>
        <v>0</v>
      </c>
      <c r="I359" s="289">
        <f t="array" ref="I359">SUM(IF($K$7:$AB$7="Số lượng",K359:AB359,0))</f>
        <v>92</v>
      </c>
      <c r="J359" s="289">
        <f t="shared" si="45"/>
        <v>0</v>
      </c>
      <c r="K359" s="293">
        <f>[12]DT!H359</f>
        <v>0</v>
      </c>
      <c r="L359" s="293">
        <f t="shared" si="46"/>
        <v>0</v>
      </c>
      <c r="M359" s="293">
        <f>[12]HH!H359</f>
        <v>0</v>
      </c>
      <c r="N359" s="293">
        <f t="shared" si="46"/>
        <v>0</v>
      </c>
      <c r="O359" s="293">
        <f>[12]VD!H359</f>
        <v>5</v>
      </c>
      <c r="P359" s="293">
        <f t="shared" si="47"/>
        <v>0</v>
      </c>
      <c r="Q359" s="293">
        <f>[12]QY!H359</f>
        <v>14</v>
      </c>
      <c r="R359" s="293">
        <f t="shared" si="48"/>
        <v>0</v>
      </c>
      <c r="S359" s="293">
        <f>[12]UB!H359</f>
        <v>0</v>
      </c>
      <c r="T359" s="293">
        <f t="shared" si="49"/>
        <v>0</v>
      </c>
      <c r="U359" s="293">
        <f>[12]CP!H359</f>
        <v>18</v>
      </c>
      <c r="V359" s="293">
        <f t="shared" si="50"/>
        <v>0</v>
      </c>
      <c r="W359" s="293">
        <f>[12]HL!H359</f>
        <v>0</v>
      </c>
      <c r="X359" s="293">
        <f t="shared" si="51"/>
        <v>0</v>
      </c>
      <c r="Y359" s="293">
        <f>[12]DH!H359</f>
        <v>35</v>
      </c>
      <c r="Z359" s="293">
        <f t="shared" si="52"/>
        <v>0</v>
      </c>
      <c r="AA359" s="293">
        <f>[12]MC!H359</f>
        <v>20</v>
      </c>
      <c r="AB359" s="293">
        <f t="shared" si="53"/>
        <v>0</v>
      </c>
    </row>
    <row r="360" spans="1:28" hidden="1" x14ac:dyDescent="0.2">
      <c r="A360" s="298"/>
      <c r="B360" s="299" t="s">
        <v>1642</v>
      </c>
      <c r="C360" s="297" t="s">
        <v>334</v>
      </c>
      <c r="D360" s="297" t="s">
        <v>334</v>
      </c>
      <c r="E360" s="297" t="s">
        <v>12</v>
      </c>
      <c r="F360" s="297">
        <v>7</v>
      </c>
      <c r="G360" s="331"/>
      <c r="H360" s="293">
        <f>'[12]Don gia'!R359</f>
        <v>0</v>
      </c>
      <c r="I360" s="289">
        <f t="array" ref="I360">SUM(IF($K$7:$AB$7="Số lượng",K360:AB360,0))</f>
        <v>92</v>
      </c>
      <c r="J360" s="289">
        <f t="shared" si="45"/>
        <v>0</v>
      </c>
      <c r="K360" s="293">
        <f>[12]DT!H360</f>
        <v>0</v>
      </c>
      <c r="L360" s="293">
        <f t="shared" si="46"/>
        <v>0</v>
      </c>
      <c r="M360" s="293">
        <f>[12]HH!H360</f>
        <v>0</v>
      </c>
      <c r="N360" s="293">
        <f t="shared" si="46"/>
        <v>0</v>
      </c>
      <c r="O360" s="293">
        <f>[12]VD!H360</f>
        <v>5</v>
      </c>
      <c r="P360" s="293">
        <f t="shared" si="47"/>
        <v>0</v>
      </c>
      <c r="Q360" s="293">
        <f>[12]QY!H360</f>
        <v>14</v>
      </c>
      <c r="R360" s="293">
        <f t="shared" si="48"/>
        <v>0</v>
      </c>
      <c r="S360" s="293">
        <f>[12]UB!H360</f>
        <v>0</v>
      </c>
      <c r="T360" s="293">
        <f t="shared" si="49"/>
        <v>0</v>
      </c>
      <c r="U360" s="293">
        <f>[12]CP!H360</f>
        <v>18</v>
      </c>
      <c r="V360" s="293">
        <f t="shared" si="50"/>
        <v>0</v>
      </c>
      <c r="W360" s="293">
        <f>[12]HL!H360</f>
        <v>0</v>
      </c>
      <c r="X360" s="293">
        <f t="shared" si="51"/>
        <v>0</v>
      </c>
      <c r="Y360" s="293">
        <f>[12]DH!H360</f>
        <v>35</v>
      </c>
      <c r="Z360" s="293">
        <f t="shared" si="52"/>
        <v>0</v>
      </c>
      <c r="AA360" s="293">
        <f>[12]MC!H360</f>
        <v>20</v>
      </c>
      <c r="AB360" s="293">
        <f t="shared" si="53"/>
        <v>0</v>
      </c>
    </row>
    <row r="361" spans="1:28" hidden="1" x14ac:dyDescent="0.2">
      <c r="A361" s="298"/>
      <c r="B361" s="299" t="s">
        <v>1643</v>
      </c>
      <c r="C361" s="297" t="s">
        <v>334</v>
      </c>
      <c r="D361" s="297" t="s">
        <v>334</v>
      </c>
      <c r="E361" s="297" t="s">
        <v>12</v>
      </c>
      <c r="F361" s="297">
        <v>7</v>
      </c>
      <c r="G361" s="331"/>
      <c r="H361" s="293">
        <f>'[12]Don gia'!R360</f>
        <v>0</v>
      </c>
      <c r="I361" s="289">
        <f t="array" ref="I361">SUM(IF($K$7:$AB$7="Số lượng",K361:AB361,0))</f>
        <v>94</v>
      </c>
      <c r="J361" s="289">
        <f t="shared" si="45"/>
        <v>0</v>
      </c>
      <c r="K361" s="293">
        <f>[12]DT!H361</f>
        <v>0</v>
      </c>
      <c r="L361" s="293">
        <f t="shared" si="46"/>
        <v>0</v>
      </c>
      <c r="M361" s="293">
        <f>[12]HH!H361</f>
        <v>0</v>
      </c>
      <c r="N361" s="293">
        <f t="shared" si="46"/>
        <v>0</v>
      </c>
      <c r="O361" s="293">
        <f>[12]VD!H361</f>
        <v>5</v>
      </c>
      <c r="P361" s="293">
        <f t="shared" si="47"/>
        <v>0</v>
      </c>
      <c r="Q361" s="293">
        <f>[12]QY!H361</f>
        <v>14</v>
      </c>
      <c r="R361" s="293">
        <f t="shared" si="48"/>
        <v>0</v>
      </c>
      <c r="S361" s="293">
        <f>[12]UB!H361</f>
        <v>0</v>
      </c>
      <c r="T361" s="293">
        <f t="shared" si="49"/>
        <v>0</v>
      </c>
      <c r="U361" s="293">
        <f>[12]CP!H361</f>
        <v>20</v>
      </c>
      <c r="V361" s="293">
        <f t="shared" si="50"/>
        <v>0</v>
      </c>
      <c r="W361" s="293">
        <f>[12]HL!H361</f>
        <v>0</v>
      </c>
      <c r="X361" s="293">
        <f t="shared" si="51"/>
        <v>0</v>
      </c>
      <c r="Y361" s="293">
        <f>[12]DH!H361</f>
        <v>35</v>
      </c>
      <c r="Z361" s="293">
        <f t="shared" si="52"/>
        <v>0</v>
      </c>
      <c r="AA361" s="293">
        <f>[12]MC!H361</f>
        <v>20</v>
      </c>
      <c r="AB361" s="293">
        <f t="shared" si="53"/>
        <v>0</v>
      </c>
    </row>
    <row r="362" spans="1:28" ht="25.5" hidden="1" x14ac:dyDescent="0.2">
      <c r="A362" s="301"/>
      <c r="B362" s="302" t="s">
        <v>1644</v>
      </c>
      <c r="C362" s="300"/>
      <c r="D362" s="300"/>
      <c r="E362" s="300"/>
      <c r="F362" s="300"/>
      <c r="G362" s="333"/>
      <c r="H362" s="293">
        <f>'[12]Don gia'!R361</f>
        <v>0</v>
      </c>
      <c r="I362" s="289">
        <f t="array" ref="I362">SUM(IF($K$7:$AB$7="Số lượng",K362:AB362,0))</f>
        <v>0</v>
      </c>
      <c r="J362" s="289">
        <f t="shared" si="45"/>
        <v>0</v>
      </c>
      <c r="K362" s="293"/>
      <c r="L362" s="293">
        <f t="shared" si="46"/>
        <v>0</v>
      </c>
      <c r="M362" s="293"/>
      <c r="N362" s="293">
        <f t="shared" si="46"/>
        <v>0</v>
      </c>
      <c r="O362" s="293"/>
      <c r="P362" s="293">
        <f t="shared" si="47"/>
        <v>0</v>
      </c>
      <c r="Q362" s="293"/>
      <c r="R362" s="293">
        <f t="shared" si="48"/>
        <v>0</v>
      </c>
      <c r="S362" s="293"/>
      <c r="T362" s="293">
        <f t="shared" si="49"/>
        <v>0</v>
      </c>
      <c r="U362" s="293"/>
      <c r="V362" s="293">
        <f t="shared" si="50"/>
        <v>0</v>
      </c>
      <c r="W362" s="293"/>
      <c r="X362" s="293">
        <f t="shared" si="51"/>
        <v>0</v>
      </c>
      <c r="Y362" s="293"/>
      <c r="Z362" s="293">
        <f t="shared" si="52"/>
        <v>0</v>
      </c>
      <c r="AA362" s="293"/>
      <c r="AB362" s="293">
        <f t="shared" si="53"/>
        <v>0</v>
      </c>
    </row>
    <row r="363" spans="1:28" hidden="1" x14ac:dyDescent="0.2">
      <c r="A363" s="298"/>
      <c r="B363" s="299" t="s">
        <v>1645</v>
      </c>
      <c r="C363" s="297" t="s">
        <v>334</v>
      </c>
      <c r="D363" s="297" t="s">
        <v>334</v>
      </c>
      <c r="E363" s="297" t="s">
        <v>12</v>
      </c>
      <c r="F363" s="297">
        <v>7</v>
      </c>
      <c r="G363" s="331"/>
      <c r="H363" s="293">
        <f>'[12]Don gia'!R362</f>
        <v>0</v>
      </c>
      <c r="I363" s="289">
        <f t="array" ref="I363">SUM(IF($K$7:$AB$7="Số lượng",K363:AB363,0))</f>
        <v>104</v>
      </c>
      <c r="J363" s="289">
        <f t="shared" si="45"/>
        <v>0</v>
      </c>
      <c r="K363" s="293">
        <f>[12]DT!H363</f>
        <v>2</v>
      </c>
      <c r="L363" s="293">
        <f t="shared" si="46"/>
        <v>0</v>
      </c>
      <c r="M363" s="293">
        <f>[12]HH!H363</f>
        <v>0</v>
      </c>
      <c r="N363" s="293">
        <f t="shared" si="46"/>
        <v>0</v>
      </c>
      <c r="O363" s="293">
        <f>[12]VD!H363</f>
        <v>5</v>
      </c>
      <c r="P363" s="293">
        <f t="shared" si="47"/>
        <v>0</v>
      </c>
      <c r="Q363" s="293">
        <f>[12]QY!H363</f>
        <v>14</v>
      </c>
      <c r="R363" s="293">
        <f t="shared" si="48"/>
        <v>0</v>
      </c>
      <c r="S363" s="293">
        <f>[12]UB!H363</f>
        <v>0</v>
      </c>
      <c r="T363" s="293">
        <f t="shared" si="49"/>
        <v>0</v>
      </c>
      <c r="U363" s="293">
        <f>[12]CP!H363</f>
        <v>24</v>
      </c>
      <c r="V363" s="293">
        <f t="shared" si="50"/>
        <v>0</v>
      </c>
      <c r="W363" s="293">
        <f>[12]HL!H363</f>
        <v>0</v>
      </c>
      <c r="X363" s="293">
        <f t="shared" si="51"/>
        <v>0</v>
      </c>
      <c r="Y363" s="293">
        <f>[12]DH!H363</f>
        <v>35</v>
      </c>
      <c r="Z363" s="293">
        <f t="shared" si="52"/>
        <v>0</v>
      </c>
      <c r="AA363" s="293">
        <f>[12]MC!H363</f>
        <v>24</v>
      </c>
      <c r="AB363" s="293">
        <f t="shared" si="53"/>
        <v>0</v>
      </c>
    </row>
    <row r="364" spans="1:28" hidden="1" x14ac:dyDescent="0.2">
      <c r="A364" s="298"/>
      <c r="B364" s="299" t="s">
        <v>1646</v>
      </c>
      <c r="C364" s="297" t="s">
        <v>334</v>
      </c>
      <c r="D364" s="297" t="s">
        <v>334</v>
      </c>
      <c r="E364" s="297" t="s">
        <v>12</v>
      </c>
      <c r="F364" s="297">
        <v>7</v>
      </c>
      <c r="G364" s="331"/>
      <c r="H364" s="293">
        <f>'[12]Don gia'!R363</f>
        <v>0</v>
      </c>
      <c r="I364" s="289">
        <f t="array" ref="I364">SUM(IF($K$7:$AB$7="Số lượng",K364:AB364,0))</f>
        <v>102</v>
      </c>
      <c r="J364" s="289">
        <f t="shared" si="45"/>
        <v>0</v>
      </c>
      <c r="K364" s="293">
        <f>[12]DT!H364</f>
        <v>3</v>
      </c>
      <c r="L364" s="293">
        <f t="shared" si="46"/>
        <v>0</v>
      </c>
      <c r="M364" s="293">
        <f>[12]HH!H364</f>
        <v>0</v>
      </c>
      <c r="N364" s="293">
        <f t="shared" si="46"/>
        <v>0</v>
      </c>
      <c r="O364" s="293">
        <f>[12]VD!H364</f>
        <v>5</v>
      </c>
      <c r="P364" s="293">
        <f t="shared" si="47"/>
        <v>0</v>
      </c>
      <c r="Q364" s="293">
        <f>[12]QY!H364</f>
        <v>14</v>
      </c>
      <c r="R364" s="293">
        <f t="shared" si="48"/>
        <v>0</v>
      </c>
      <c r="S364" s="293">
        <f>[12]UB!H364</f>
        <v>0</v>
      </c>
      <c r="T364" s="293">
        <f t="shared" si="49"/>
        <v>0</v>
      </c>
      <c r="U364" s="293">
        <f>[12]CP!H364</f>
        <v>24</v>
      </c>
      <c r="V364" s="293">
        <f t="shared" si="50"/>
        <v>0</v>
      </c>
      <c r="W364" s="293">
        <f>[12]HL!H364</f>
        <v>0</v>
      </c>
      <c r="X364" s="293">
        <f t="shared" si="51"/>
        <v>0</v>
      </c>
      <c r="Y364" s="293">
        <f>[12]DH!H364</f>
        <v>35</v>
      </c>
      <c r="Z364" s="293">
        <f t="shared" si="52"/>
        <v>0</v>
      </c>
      <c r="AA364" s="293">
        <f>[12]MC!H364</f>
        <v>21</v>
      </c>
      <c r="AB364" s="293">
        <f t="shared" si="53"/>
        <v>0</v>
      </c>
    </row>
    <row r="365" spans="1:28" hidden="1" x14ac:dyDescent="0.2">
      <c r="A365" s="298"/>
      <c r="B365" s="299" t="s">
        <v>1647</v>
      </c>
      <c r="C365" s="297" t="s">
        <v>334</v>
      </c>
      <c r="D365" s="297" t="s">
        <v>334</v>
      </c>
      <c r="E365" s="297" t="s">
        <v>12</v>
      </c>
      <c r="F365" s="297">
        <v>7</v>
      </c>
      <c r="G365" s="331"/>
      <c r="H365" s="293">
        <f>'[12]Don gia'!R364</f>
        <v>0</v>
      </c>
      <c r="I365" s="289">
        <f t="array" ref="I365">SUM(IF($K$7:$AB$7="Số lượng",K365:AB365,0))</f>
        <v>103</v>
      </c>
      <c r="J365" s="289">
        <f t="shared" si="45"/>
        <v>0</v>
      </c>
      <c r="K365" s="293">
        <f>[12]DT!H365</f>
        <v>5</v>
      </c>
      <c r="L365" s="293">
        <f t="shared" si="46"/>
        <v>0</v>
      </c>
      <c r="M365" s="293">
        <f>[12]HH!H365</f>
        <v>0</v>
      </c>
      <c r="N365" s="293">
        <f t="shared" si="46"/>
        <v>0</v>
      </c>
      <c r="O365" s="293">
        <f>[12]VD!H365</f>
        <v>5</v>
      </c>
      <c r="P365" s="293">
        <f t="shared" si="47"/>
        <v>0</v>
      </c>
      <c r="Q365" s="293">
        <f>[12]QY!H365</f>
        <v>14</v>
      </c>
      <c r="R365" s="293">
        <f t="shared" si="48"/>
        <v>0</v>
      </c>
      <c r="S365" s="293">
        <f>[12]UB!H365</f>
        <v>0</v>
      </c>
      <c r="T365" s="293">
        <f t="shared" si="49"/>
        <v>0</v>
      </c>
      <c r="U365" s="293">
        <f>[12]CP!H365</f>
        <v>24</v>
      </c>
      <c r="V365" s="293">
        <f t="shared" si="50"/>
        <v>0</v>
      </c>
      <c r="W365" s="293">
        <f>[12]HL!H365</f>
        <v>0</v>
      </c>
      <c r="X365" s="293">
        <f t="shared" si="51"/>
        <v>0</v>
      </c>
      <c r="Y365" s="293">
        <f>[12]DH!H365</f>
        <v>35</v>
      </c>
      <c r="Z365" s="293">
        <f t="shared" si="52"/>
        <v>0</v>
      </c>
      <c r="AA365" s="293">
        <f>[12]MC!H365</f>
        <v>20</v>
      </c>
      <c r="AB365" s="293">
        <f t="shared" si="53"/>
        <v>0</v>
      </c>
    </row>
    <row r="366" spans="1:28" hidden="1" x14ac:dyDescent="0.2">
      <c r="A366" s="298"/>
      <c r="B366" s="299" t="s">
        <v>1648</v>
      </c>
      <c r="C366" s="297" t="s">
        <v>334</v>
      </c>
      <c r="D366" s="297" t="s">
        <v>334</v>
      </c>
      <c r="E366" s="297" t="s">
        <v>12</v>
      </c>
      <c r="F366" s="297">
        <v>7</v>
      </c>
      <c r="G366" s="331"/>
      <c r="H366" s="293">
        <f>'[12]Don gia'!R365</f>
        <v>0</v>
      </c>
      <c r="I366" s="289">
        <f t="array" ref="I366">SUM(IF($K$7:$AB$7="Số lượng",K366:AB366,0))</f>
        <v>99</v>
      </c>
      <c r="J366" s="289">
        <f t="shared" si="45"/>
        <v>0</v>
      </c>
      <c r="K366" s="293">
        <f>[12]DT!H366</f>
        <v>3</v>
      </c>
      <c r="L366" s="293">
        <f t="shared" si="46"/>
        <v>0</v>
      </c>
      <c r="M366" s="293">
        <f>[12]HH!H366</f>
        <v>0</v>
      </c>
      <c r="N366" s="293">
        <f t="shared" si="46"/>
        <v>0</v>
      </c>
      <c r="O366" s="293">
        <f>[12]VD!H366</f>
        <v>5</v>
      </c>
      <c r="P366" s="293">
        <f t="shared" si="47"/>
        <v>0</v>
      </c>
      <c r="Q366" s="293">
        <f>[12]QY!H366</f>
        <v>14</v>
      </c>
      <c r="R366" s="293">
        <f t="shared" si="48"/>
        <v>0</v>
      </c>
      <c r="S366" s="293">
        <f>[12]UB!H366</f>
        <v>0</v>
      </c>
      <c r="T366" s="293">
        <f t="shared" si="49"/>
        <v>0</v>
      </c>
      <c r="U366" s="293">
        <f>[12]CP!H366</f>
        <v>18</v>
      </c>
      <c r="V366" s="293">
        <f t="shared" si="50"/>
        <v>0</v>
      </c>
      <c r="W366" s="293">
        <f>[12]HL!H366</f>
        <v>0</v>
      </c>
      <c r="X366" s="293">
        <f t="shared" si="51"/>
        <v>0</v>
      </c>
      <c r="Y366" s="293">
        <f>[12]DH!H366</f>
        <v>35</v>
      </c>
      <c r="Z366" s="293">
        <f t="shared" si="52"/>
        <v>0</v>
      </c>
      <c r="AA366" s="293">
        <f>[12]MC!H366</f>
        <v>24</v>
      </c>
      <c r="AB366" s="293">
        <f t="shared" si="53"/>
        <v>0</v>
      </c>
    </row>
    <row r="367" spans="1:28" x14ac:dyDescent="0.2">
      <c r="A367" s="298"/>
      <c r="B367" s="300" t="s">
        <v>227</v>
      </c>
      <c r="C367" s="297"/>
      <c r="D367" s="297"/>
      <c r="E367" s="297"/>
      <c r="F367" s="297"/>
      <c r="G367" s="331"/>
      <c r="H367" s="293">
        <f>'[12]Don gia'!R366</f>
        <v>0</v>
      </c>
      <c r="I367" s="289">
        <f t="array" ref="I367">SUM(IF($K$7:$AB$7="Số lượng",K367:AB367,0))</f>
        <v>0</v>
      </c>
      <c r="J367" s="289">
        <f t="shared" si="45"/>
        <v>0</v>
      </c>
      <c r="K367" s="293"/>
      <c r="L367" s="293">
        <f t="shared" si="46"/>
        <v>0</v>
      </c>
      <c r="M367" s="293"/>
      <c r="N367" s="293">
        <f t="shared" si="46"/>
        <v>0</v>
      </c>
      <c r="O367" s="293"/>
      <c r="P367" s="293">
        <f t="shared" si="47"/>
        <v>0</v>
      </c>
      <c r="Q367" s="293"/>
      <c r="R367" s="293">
        <f t="shared" si="48"/>
        <v>0</v>
      </c>
      <c r="S367" s="293"/>
      <c r="T367" s="293">
        <f t="shared" si="49"/>
        <v>0</v>
      </c>
      <c r="U367" s="293"/>
      <c r="V367" s="293">
        <f t="shared" si="50"/>
        <v>0</v>
      </c>
      <c r="W367" s="293"/>
      <c r="X367" s="293">
        <f t="shared" si="51"/>
        <v>0</v>
      </c>
      <c r="Y367" s="293"/>
      <c r="Z367" s="293">
        <f t="shared" si="52"/>
        <v>0</v>
      </c>
      <c r="AA367" s="293"/>
      <c r="AB367" s="293">
        <f t="shared" si="53"/>
        <v>0</v>
      </c>
    </row>
    <row r="368" spans="1:28" x14ac:dyDescent="0.2">
      <c r="A368" s="301" t="s">
        <v>34</v>
      </c>
      <c r="B368" s="302" t="s">
        <v>228</v>
      </c>
      <c r="C368" s="300"/>
      <c r="D368" s="300"/>
      <c r="E368" s="300"/>
      <c r="F368" s="300"/>
      <c r="G368" s="333"/>
      <c r="H368" s="293">
        <f>'[12]Don gia'!R367</f>
        <v>0</v>
      </c>
      <c r="I368" s="289">
        <f t="array" ref="I368">SUM(IF($K$7:$AB$7="Số lượng",K368:AB368,0))</f>
        <v>0</v>
      </c>
      <c r="J368" s="289">
        <f t="shared" si="45"/>
        <v>0</v>
      </c>
      <c r="K368" s="293"/>
      <c r="L368" s="293">
        <f t="shared" si="46"/>
        <v>0</v>
      </c>
      <c r="M368" s="293"/>
      <c r="N368" s="293">
        <f t="shared" si="46"/>
        <v>0</v>
      </c>
      <c r="O368" s="293"/>
      <c r="P368" s="293">
        <f t="shared" si="47"/>
        <v>0</v>
      </c>
      <c r="Q368" s="293"/>
      <c r="R368" s="293">
        <f t="shared" si="48"/>
        <v>0</v>
      </c>
      <c r="S368" s="293"/>
      <c r="T368" s="293">
        <f t="shared" si="49"/>
        <v>0</v>
      </c>
      <c r="U368" s="293"/>
      <c r="V368" s="293">
        <f t="shared" si="50"/>
        <v>0</v>
      </c>
      <c r="W368" s="293"/>
      <c r="X368" s="293">
        <f t="shared" si="51"/>
        <v>0</v>
      </c>
      <c r="Y368" s="293"/>
      <c r="Z368" s="293">
        <f t="shared" si="52"/>
        <v>0</v>
      </c>
      <c r="AA368" s="293"/>
      <c r="AB368" s="293">
        <f t="shared" si="53"/>
        <v>0</v>
      </c>
    </row>
    <row r="369" spans="1:28" x14ac:dyDescent="0.2">
      <c r="A369" s="301" t="s">
        <v>21</v>
      </c>
      <c r="B369" s="302" t="s">
        <v>229</v>
      </c>
      <c r="C369" s="300"/>
      <c r="D369" s="300"/>
      <c r="E369" s="300"/>
      <c r="F369" s="300"/>
      <c r="G369" s="333"/>
      <c r="H369" s="293">
        <f>'[12]Don gia'!R368</f>
        <v>0</v>
      </c>
      <c r="I369" s="289">
        <f t="array" ref="I369">SUM(IF($K$7:$AB$7="Số lượng",K369:AB369,0))</f>
        <v>0</v>
      </c>
      <c r="J369" s="289">
        <f t="shared" si="45"/>
        <v>0</v>
      </c>
      <c r="K369" s="293"/>
      <c r="L369" s="293">
        <f t="shared" si="46"/>
        <v>0</v>
      </c>
      <c r="M369" s="293"/>
      <c r="N369" s="293">
        <f t="shared" si="46"/>
        <v>0</v>
      </c>
      <c r="O369" s="293"/>
      <c r="P369" s="293">
        <f t="shared" si="47"/>
        <v>0</v>
      </c>
      <c r="Q369" s="293"/>
      <c r="R369" s="293">
        <f t="shared" si="48"/>
        <v>0</v>
      </c>
      <c r="S369" s="293"/>
      <c r="T369" s="293">
        <f t="shared" si="49"/>
        <v>0</v>
      </c>
      <c r="U369" s="293"/>
      <c r="V369" s="293">
        <f t="shared" si="50"/>
        <v>0</v>
      </c>
      <c r="W369" s="293"/>
      <c r="X369" s="293">
        <f t="shared" si="51"/>
        <v>0</v>
      </c>
      <c r="Y369" s="293"/>
      <c r="Z369" s="293">
        <f t="shared" si="52"/>
        <v>0</v>
      </c>
      <c r="AA369" s="293"/>
      <c r="AB369" s="293">
        <f t="shared" si="53"/>
        <v>0</v>
      </c>
    </row>
    <row r="370" spans="1:28" x14ac:dyDescent="0.2">
      <c r="A370" s="298"/>
      <c r="B370" s="299" t="s">
        <v>230</v>
      </c>
      <c r="C370" s="297" t="s">
        <v>334</v>
      </c>
      <c r="D370" s="297" t="s">
        <v>334</v>
      </c>
      <c r="E370" s="297" t="s">
        <v>12</v>
      </c>
      <c r="F370" s="297" t="s">
        <v>1649</v>
      </c>
      <c r="G370" s="331" t="s">
        <v>1564</v>
      </c>
      <c r="H370" s="293">
        <f>'[12]Don gia'!R369</f>
        <v>1971000</v>
      </c>
      <c r="I370" s="289">
        <f t="array" ref="I370">SUM(IF($K$7:$AB$7="Số lượng",K370:AB370,0))</f>
        <v>471</v>
      </c>
      <c r="J370" s="289">
        <f t="shared" si="45"/>
        <v>928341000</v>
      </c>
      <c r="K370" s="293">
        <f>[12]DT!H370</f>
        <v>77</v>
      </c>
      <c r="L370" s="293">
        <f t="shared" si="46"/>
        <v>151767000</v>
      </c>
      <c r="M370" s="293">
        <f>[12]HH!H370</f>
        <v>56</v>
      </c>
      <c r="N370" s="293">
        <f t="shared" si="46"/>
        <v>110376000</v>
      </c>
      <c r="O370" s="293">
        <f>[12]VD!H370</f>
        <v>37</v>
      </c>
      <c r="P370" s="293">
        <f t="shared" si="47"/>
        <v>72927000</v>
      </c>
      <c r="Q370" s="293">
        <f>[12]QY!H370</f>
        <v>42</v>
      </c>
      <c r="R370" s="293">
        <f t="shared" si="48"/>
        <v>82782000</v>
      </c>
      <c r="S370" s="293">
        <f>[12]UB!H370</f>
        <v>41</v>
      </c>
      <c r="T370" s="293">
        <f t="shared" si="49"/>
        <v>80811000</v>
      </c>
      <c r="U370" s="293">
        <f>[12]CP!H370</f>
        <v>49</v>
      </c>
      <c r="V370" s="293">
        <f t="shared" si="50"/>
        <v>96579000</v>
      </c>
      <c r="W370" s="293">
        <f>[12]HL!H370</f>
        <v>88</v>
      </c>
      <c r="X370" s="293">
        <f t="shared" si="51"/>
        <v>173448000</v>
      </c>
      <c r="Y370" s="293">
        <f>[12]DH!H370</f>
        <v>53</v>
      </c>
      <c r="Z370" s="293">
        <f t="shared" si="52"/>
        <v>104463000</v>
      </c>
      <c r="AA370" s="293">
        <f>[12]MC!H370</f>
        <v>28</v>
      </c>
      <c r="AB370" s="293">
        <f t="shared" si="53"/>
        <v>55188000</v>
      </c>
    </row>
    <row r="371" spans="1:28" x14ac:dyDescent="0.2">
      <c r="A371" s="298"/>
      <c r="B371" s="299" t="s">
        <v>231</v>
      </c>
      <c r="C371" s="297" t="s">
        <v>334</v>
      </c>
      <c r="D371" s="297" t="s">
        <v>334</v>
      </c>
      <c r="E371" s="297" t="s">
        <v>12</v>
      </c>
      <c r="F371" s="297" t="s">
        <v>1649</v>
      </c>
      <c r="G371" s="331" t="s">
        <v>1564</v>
      </c>
      <c r="H371" s="293">
        <f>'[12]Don gia'!R370</f>
        <v>2787061</v>
      </c>
      <c r="I371" s="289">
        <f t="array" ref="I371">SUM(IF($K$7:$AB$7="Số lượng",K371:AB371,0))</f>
        <v>478</v>
      </c>
      <c r="J371" s="289">
        <f t="shared" si="45"/>
        <v>1332215158</v>
      </c>
      <c r="K371" s="293">
        <f>[12]DT!H371</f>
        <v>79</v>
      </c>
      <c r="L371" s="293">
        <f t="shared" si="46"/>
        <v>220177819</v>
      </c>
      <c r="M371" s="293">
        <f>[12]HH!H371</f>
        <v>56</v>
      </c>
      <c r="N371" s="293">
        <f t="shared" si="46"/>
        <v>156075416</v>
      </c>
      <c r="O371" s="293">
        <f>[12]VD!H371</f>
        <v>37</v>
      </c>
      <c r="P371" s="293">
        <f t="shared" si="47"/>
        <v>103121257</v>
      </c>
      <c r="Q371" s="293">
        <f>[12]QY!H371</f>
        <v>44</v>
      </c>
      <c r="R371" s="293">
        <f t="shared" si="48"/>
        <v>122630684</v>
      </c>
      <c r="S371" s="293">
        <f>[12]UB!H371</f>
        <v>41</v>
      </c>
      <c r="T371" s="293">
        <f t="shared" si="49"/>
        <v>114269501</v>
      </c>
      <c r="U371" s="293">
        <f>[12]CP!H371</f>
        <v>48</v>
      </c>
      <c r="V371" s="293">
        <f t="shared" si="50"/>
        <v>133778928</v>
      </c>
      <c r="W371" s="293">
        <f>[12]HL!H371</f>
        <v>91</v>
      </c>
      <c r="X371" s="293">
        <f t="shared" si="51"/>
        <v>253622551</v>
      </c>
      <c r="Y371" s="293">
        <f>[12]DH!H371</f>
        <v>53</v>
      </c>
      <c r="Z371" s="293">
        <f t="shared" si="52"/>
        <v>147714233</v>
      </c>
      <c r="AA371" s="293">
        <f>[12]MC!H371</f>
        <v>29</v>
      </c>
      <c r="AB371" s="293">
        <f t="shared" si="53"/>
        <v>80824769</v>
      </c>
    </row>
    <row r="372" spans="1:28" x14ac:dyDescent="0.2">
      <c r="A372" s="298"/>
      <c r="B372" s="299" t="s">
        <v>232</v>
      </c>
      <c r="C372" s="297" t="s">
        <v>334</v>
      </c>
      <c r="D372" s="297" t="s">
        <v>334</v>
      </c>
      <c r="E372" s="297" t="s">
        <v>12</v>
      </c>
      <c r="F372" s="297" t="s">
        <v>1435</v>
      </c>
      <c r="G372" s="331" t="s">
        <v>1564</v>
      </c>
      <c r="H372" s="293">
        <f>'[12]Don gia'!R371</f>
        <v>10658250</v>
      </c>
      <c r="I372" s="289">
        <f t="array" ref="I372">SUM(IF($K$7:$AB$7="Số lượng",K372:AB372,0))</f>
        <v>176</v>
      </c>
      <c r="J372" s="289">
        <f t="shared" si="45"/>
        <v>1875852000</v>
      </c>
      <c r="K372" s="293">
        <f>[12]DT!H372</f>
        <v>25</v>
      </c>
      <c r="L372" s="293">
        <f t="shared" si="46"/>
        <v>266456250</v>
      </c>
      <c r="M372" s="293">
        <f>[12]HH!H372</f>
        <v>14</v>
      </c>
      <c r="N372" s="293">
        <f t="shared" si="46"/>
        <v>149215500</v>
      </c>
      <c r="O372" s="293">
        <f>[12]VD!H372</f>
        <v>12</v>
      </c>
      <c r="P372" s="293">
        <f t="shared" si="47"/>
        <v>127899000</v>
      </c>
      <c r="Q372" s="293">
        <f>[12]QY!H372</f>
        <v>16</v>
      </c>
      <c r="R372" s="293">
        <f t="shared" si="48"/>
        <v>170532000</v>
      </c>
      <c r="S372" s="293">
        <f>[12]UB!H372</f>
        <v>11</v>
      </c>
      <c r="T372" s="293">
        <f t="shared" si="49"/>
        <v>117240750</v>
      </c>
      <c r="U372" s="293">
        <f>[12]CP!H372</f>
        <v>16</v>
      </c>
      <c r="V372" s="293">
        <f t="shared" si="50"/>
        <v>170532000</v>
      </c>
      <c r="W372" s="293">
        <f>[12]HL!H372</f>
        <v>33</v>
      </c>
      <c r="X372" s="293">
        <f t="shared" si="51"/>
        <v>351722250</v>
      </c>
      <c r="Y372" s="293">
        <f>[12]DH!H372</f>
        <v>29</v>
      </c>
      <c r="Z372" s="293">
        <f t="shared" si="52"/>
        <v>309089250</v>
      </c>
      <c r="AA372" s="293">
        <f>[12]MC!H372</f>
        <v>20</v>
      </c>
      <c r="AB372" s="293">
        <f t="shared" si="53"/>
        <v>213165000</v>
      </c>
    </row>
    <row r="373" spans="1:28" x14ac:dyDescent="0.2">
      <c r="A373" s="301" t="s">
        <v>43</v>
      </c>
      <c r="B373" s="302" t="s">
        <v>233</v>
      </c>
      <c r="C373" s="300"/>
      <c r="D373" s="300"/>
      <c r="E373" s="300"/>
      <c r="F373" s="300"/>
      <c r="G373" s="333"/>
      <c r="H373" s="293">
        <f>'[12]Don gia'!R372</f>
        <v>0</v>
      </c>
      <c r="I373" s="289">
        <f t="array" ref="I373">SUM(IF($K$7:$AB$7="Số lượng",K373:AB373,0))</f>
        <v>0</v>
      </c>
      <c r="J373" s="289">
        <f t="shared" si="45"/>
        <v>0</v>
      </c>
      <c r="K373" s="293"/>
      <c r="L373" s="293">
        <f t="shared" si="46"/>
        <v>0</v>
      </c>
      <c r="M373" s="293"/>
      <c r="N373" s="293">
        <f t="shared" si="46"/>
        <v>0</v>
      </c>
      <c r="O373" s="293"/>
      <c r="P373" s="293">
        <f t="shared" si="47"/>
        <v>0</v>
      </c>
      <c r="Q373" s="293"/>
      <c r="R373" s="293">
        <f t="shared" si="48"/>
        <v>0</v>
      </c>
      <c r="S373" s="293"/>
      <c r="T373" s="293">
        <f t="shared" si="49"/>
        <v>0</v>
      </c>
      <c r="U373" s="293"/>
      <c r="V373" s="293">
        <f t="shared" si="50"/>
        <v>0</v>
      </c>
      <c r="W373" s="293"/>
      <c r="X373" s="293">
        <f t="shared" si="51"/>
        <v>0</v>
      </c>
      <c r="Y373" s="293"/>
      <c r="Z373" s="293">
        <f t="shared" si="52"/>
        <v>0</v>
      </c>
      <c r="AA373" s="293"/>
      <c r="AB373" s="293">
        <f t="shared" si="53"/>
        <v>0</v>
      </c>
    </row>
    <row r="374" spans="1:28" x14ac:dyDescent="0.2">
      <c r="A374" s="298"/>
      <c r="B374" s="299" t="s">
        <v>234</v>
      </c>
      <c r="C374" s="297" t="s">
        <v>334</v>
      </c>
      <c r="D374" s="297" t="s">
        <v>334</v>
      </c>
      <c r="E374" s="297" t="s">
        <v>12</v>
      </c>
      <c r="F374" s="297" t="s">
        <v>1649</v>
      </c>
      <c r="G374" s="331" t="s">
        <v>1564</v>
      </c>
      <c r="H374" s="293">
        <f>'[12]Don gia'!R373</f>
        <v>2784542</v>
      </c>
      <c r="I374" s="289">
        <f t="array" ref="I374">SUM(IF($K$7:$AB$7="Số lượng",K374:AB374,0))</f>
        <v>476</v>
      </c>
      <c r="J374" s="289">
        <f t="shared" si="45"/>
        <v>1325441992</v>
      </c>
      <c r="K374" s="293">
        <f>[12]DT!H374</f>
        <v>80</v>
      </c>
      <c r="L374" s="293">
        <f t="shared" si="46"/>
        <v>222763360</v>
      </c>
      <c r="M374" s="293">
        <f>[12]HH!H374</f>
        <v>56</v>
      </c>
      <c r="N374" s="293">
        <f t="shared" si="46"/>
        <v>155934352</v>
      </c>
      <c r="O374" s="293">
        <f>[12]VD!H374</f>
        <v>37</v>
      </c>
      <c r="P374" s="293">
        <f t="shared" si="47"/>
        <v>103028054</v>
      </c>
      <c r="Q374" s="293">
        <f>[12]QY!H374</f>
        <v>42</v>
      </c>
      <c r="R374" s="293">
        <f t="shared" si="48"/>
        <v>116950764</v>
      </c>
      <c r="S374" s="293">
        <f>[12]UB!H374</f>
        <v>42</v>
      </c>
      <c r="T374" s="293">
        <f t="shared" si="49"/>
        <v>116950764</v>
      </c>
      <c r="U374" s="293">
        <f>[12]CP!H374</f>
        <v>51</v>
      </c>
      <c r="V374" s="293">
        <f t="shared" si="50"/>
        <v>142011642</v>
      </c>
      <c r="W374" s="293">
        <f>[12]HL!H374</f>
        <v>90</v>
      </c>
      <c r="X374" s="293">
        <f t="shared" si="51"/>
        <v>250608780</v>
      </c>
      <c r="Y374" s="293">
        <f>[12]DH!H374</f>
        <v>49</v>
      </c>
      <c r="Z374" s="293">
        <f t="shared" si="52"/>
        <v>136442558</v>
      </c>
      <c r="AA374" s="293">
        <f>[12]MC!H374</f>
        <v>29</v>
      </c>
      <c r="AB374" s="293">
        <f t="shared" si="53"/>
        <v>80751718</v>
      </c>
    </row>
    <row r="375" spans="1:28" x14ac:dyDescent="0.2">
      <c r="A375" s="298"/>
      <c r="B375" s="299" t="s">
        <v>235</v>
      </c>
      <c r="C375" s="297" t="s">
        <v>334</v>
      </c>
      <c r="D375" s="297" t="s">
        <v>334</v>
      </c>
      <c r="E375" s="297" t="s">
        <v>12</v>
      </c>
      <c r="F375" s="297" t="s">
        <v>1649</v>
      </c>
      <c r="G375" s="331" t="s">
        <v>1564</v>
      </c>
      <c r="H375" s="293">
        <f>'[12]Don gia'!R374</f>
        <v>1916000</v>
      </c>
      <c r="I375" s="289">
        <f t="array" ref="I375">SUM(IF($K$7:$AB$7="Số lượng",K375:AB375,0))</f>
        <v>580</v>
      </c>
      <c r="J375" s="289">
        <f t="shared" si="45"/>
        <v>1111280000</v>
      </c>
      <c r="K375" s="293">
        <f>[12]DT!H375</f>
        <v>84</v>
      </c>
      <c r="L375" s="293">
        <f t="shared" si="46"/>
        <v>160944000</v>
      </c>
      <c r="M375" s="293">
        <f>[12]HH!H375</f>
        <v>56</v>
      </c>
      <c r="N375" s="293">
        <f t="shared" si="46"/>
        <v>107296000</v>
      </c>
      <c r="O375" s="293">
        <f>[12]VD!H375</f>
        <v>37</v>
      </c>
      <c r="P375" s="293">
        <f t="shared" si="47"/>
        <v>70892000</v>
      </c>
      <c r="Q375" s="293">
        <f>[12]QY!H375</f>
        <v>44</v>
      </c>
      <c r="R375" s="293">
        <f t="shared" si="48"/>
        <v>84304000</v>
      </c>
      <c r="S375" s="293">
        <f>[12]UB!H375</f>
        <v>42</v>
      </c>
      <c r="T375" s="293">
        <f t="shared" si="49"/>
        <v>80472000</v>
      </c>
      <c r="U375" s="293">
        <f>[12]CP!H375</f>
        <v>50</v>
      </c>
      <c r="V375" s="293">
        <f t="shared" si="50"/>
        <v>95800000</v>
      </c>
      <c r="W375" s="293">
        <f>[12]HL!H375</f>
        <v>89</v>
      </c>
      <c r="X375" s="293">
        <f t="shared" si="51"/>
        <v>170524000</v>
      </c>
      <c r="Y375" s="293">
        <f>[12]DH!H375</f>
        <v>49</v>
      </c>
      <c r="Z375" s="293">
        <f t="shared" si="52"/>
        <v>93884000</v>
      </c>
      <c r="AA375" s="293">
        <f>[12]MC!H375</f>
        <v>129</v>
      </c>
      <c r="AB375" s="293">
        <f t="shared" si="53"/>
        <v>247164000</v>
      </c>
    </row>
    <row r="376" spans="1:28" x14ac:dyDescent="0.2">
      <c r="A376" s="298"/>
      <c r="B376" s="299" t="s">
        <v>236</v>
      </c>
      <c r="C376" s="297" t="s">
        <v>334</v>
      </c>
      <c r="D376" s="297" t="s">
        <v>334</v>
      </c>
      <c r="E376" s="297" t="s">
        <v>12</v>
      </c>
      <c r="F376" s="297" t="s">
        <v>1435</v>
      </c>
      <c r="G376" s="331" t="s">
        <v>1564</v>
      </c>
      <c r="H376" s="293">
        <f>'[12]Don gia'!R375</f>
        <v>66975000</v>
      </c>
      <c r="I376" s="289">
        <f t="array" ref="I376">SUM(IF($K$7:$AB$7="Số lượng",K376:AB376,0))</f>
        <v>160</v>
      </c>
      <c r="J376" s="289">
        <f t="shared" si="45"/>
        <v>10716000000</v>
      </c>
      <c r="K376" s="293">
        <f>[12]DT!H376</f>
        <v>21</v>
      </c>
      <c r="L376" s="293">
        <f t="shared" si="46"/>
        <v>1406475000</v>
      </c>
      <c r="M376" s="293">
        <f>[12]HH!H376</f>
        <v>14</v>
      </c>
      <c r="N376" s="293">
        <f t="shared" si="46"/>
        <v>937650000</v>
      </c>
      <c r="O376" s="293">
        <f>[12]VD!H376</f>
        <v>10</v>
      </c>
      <c r="P376" s="293">
        <f t="shared" si="47"/>
        <v>669750000</v>
      </c>
      <c r="Q376" s="293">
        <f>[12]QY!H376</f>
        <v>19</v>
      </c>
      <c r="R376" s="293">
        <f t="shared" si="48"/>
        <v>1272525000</v>
      </c>
      <c r="S376" s="293">
        <f>[12]UB!H376</f>
        <v>10</v>
      </c>
      <c r="T376" s="293">
        <f t="shared" si="49"/>
        <v>669750000</v>
      </c>
      <c r="U376" s="293">
        <f>[12]CP!H376</f>
        <v>14</v>
      </c>
      <c r="V376" s="293">
        <f t="shared" si="50"/>
        <v>937650000</v>
      </c>
      <c r="W376" s="293">
        <f>[12]HL!H376</f>
        <v>32</v>
      </c>
      <c r="X376" s="293">
        <f t="shared" si="51"/>
        <v>2143200000</v>
      </c>
      <c r="Y376" s="293">
        <f>[12]DH!H376</f>
        <v>29</v>
      </c>
      <c r="Z376" s="293">
        <f t="shared" si="52"/>
        <v>1942275000</v>
      </c>
      <c r="AA376" s="293">
        <f>[12]MC!H376</f>
        <v>11</v>
      </c>
      <c r="AB376" s="293">
        <f t="shared" si="53"/>
        <v>736725000</v>
      </c>
    </row>
    <row r="377" spans="1:28" ht="25.5" x14ac:dyDescent="0.2">
      <c r="A377" s="298"/>
      <c r="B377" s="299" t="s">
        <v>237</v>
      </c>
      <c r="C377" s="297" t="s">
        <v>334</v>
      </c>
      <c r="D377" s="297" t="s">
        <v>334</v>
      </c>
      <c r="E377" s="297" t="s">
        <v>12</v>
      </c>
      <c r="F377" s="297" t="s">
        <v>1650</v>
      </c>
      <c r="G377" s="331"/>
      <c r="H377" s="293">
        <f>'[12]Don gia'!R376</f>
        <v>6189800</v>
      </c>
      <c r="I377" s="289">
        <f t="array" ref="I377">SUM(IF($K$7:$AB$7="Số lượng",K377:AB377,0))</f>
        <v>244</v>
      </c>
      <c r="J377" s="289">
        <f t="shared" si="45"/>
        <v>1510311200</v>
      </c>
      <c r="K377" s="293">
        <f>[12]DT!H377</f>
        <v>44</v>
      </c>
      <c r="L377" s="293">
        <f t="shared" si="46"/>
        <v>272351200</v>
      </c>
      <c r="M377" s="293">
        <f>[12]HH!H377</f>
        <v>28</v>
      </c>
      <c r="N377" s="293">
        <f t="shared" si="46"/>
        <v>173314400</v>
      </c>
      <c r="O377" s="293">
        <f>[12]VD!H377</f>
        <v>15</v>
      </c>
      <c r="P377" s="293">
        <f t="shared" si="47"/>
        <v>92847000</v>
      </c>
      <c r="Q377" s="293">
        <f>[12]QY!H377</f>
        <v>19</v>
      </c>
      <c r="R377" s="293">
        <f t="shared" si="48"/>
        <v>117606200</v>
      </c>
      <c r="S377" s="293">
        <f>[12]UB!H377</f>
        <v>22</v>
      </c>
      <c r="T377" s="293">
        <f t="shared" si="49"/>
        <v>136175600</v>
      </c>
      <c r="U377" s="293">
        <f>[12]CP!H377</f>
        <v>24</v>
      </c>
      <c r="V377" s="293">
        <f t="shared" si="50"/>
        <v>148555200</v>
      </c>
      <c r="W377" s="293">
        <f>[12]HL!H377</f>
        <v>44</v>
      </c>
      <c r="X377" s="293">
        <f t="shared" si="51"/>
        <v>272351200</v>
      </c>
      <c r="Y377" s="293">
        <f>[12]DH!H377</f>
        <v>37</v>
      </c>
      <c r="Z377" s="293">
        <f t="shared" si="52"/>
        <v>229022600</v>
      </c>
      <c r="AA377" s="293">
        <f>[12]MC!H377</f>
        <v>11</v>
      </c>
      <c r="AB377" s="293">
        <f t="shared" si="53"/>
        <v>68087800</v>
      </c>
    </row>
    <row r="378" spans="1:28" x14ac:dyDescent="0.2">
      <c r="A378" s="301" t="s">
        <v>44</v>
      </c>
      <c r="B378" s="302" t="s">
        <v>238</v>
      </c>
      <c r="C378" s="300"/>
      <c r="D378" s="300"/>
      <c r="E378" s="300"/>
      <c r="F378" s="300"/>
      <c r="G378" s="333"/>
      <c r="H378" s="293">
        <f>'[12]Don gia'!R377</f>
        <v>0</v>
      </c>
      <c r="I378" s="289">
        <f t="array" ref="I378">SUM(IF($K$7:$AB$7="Số lượng",K378:AB378,0))</f>
        <v>0</v>
      </c>
      <c r="J378" s="289">
        <f t="shared" si="45"/>
        <v>0</v>
      </c>
      <c r="K378" s="293">
        <f>[12]DT!H378</f>
        <v>0</v>
      </c>
      <c r="L378" s="293">
        <f t="shared" si="46"/>
        <v>0</v>
      </c>
      <c r="M378" s="293">
        <f>[12]HH!H378</f>
        <v>0</v>
      </c>
      <c r="N378" s="293">
        <f t="shared" si="46"/>
        <v>0</v>
      </c>
      <c r="O378" s="293">
        <f>[12]VD!H378</f>
        <v>0</v>
      </c>
      <c r="P378" s="293">
        <f t="shared" si="47"/>
        <v>0</v>
      </c>
      <c r="Q378" s="293">
        <f>[12]QY!H378</f>
        <v>0</v>
      </c>
      <c r="R378" s="293">
        <f t="shared" si="48"/>
        <v>0</v>
      </c>
      <c r="S378" s="293">
        <f>[12]UB!H378</f>
        <v>0</v>
      </c>
      <c r="T378" s="293">
        <f t="shared" si="49"/>
        <v>0</v>
      </c>
      <c r="U378" s="293">
        <f>[12]CP!H378</f>
        <v>0</v>
      </c>
      <c r="V378" s="293">
        <f t="shared" si="50"/>
        <v>0</v>
      </c>
      <c r="W378" s="293">
        <f>[12]HL!H378</f>
        <v>0</v>
      </c>
      <c r="X378" s="293">
        <f t="shared" si="51"/>
        <v>0</v>
      </c>
      <c r="Y378" s="293">
        <f>[12]DH!H378</f>
        <v>0</v>
      </c>
      <c r="Z378" s="293">
        <f t="shared" si="52"/>
        <v>0</v>
      </c>
      <c r="AA378" s="293">
        <f>[12]MC!H378</f>
        <v>0</v>
      </c>
      <c r="AB378" s="293">
        <f t="shared" si="53"/>
        <v>0</v>
      </c>
    </row>
    <row r="379" spans="1:28" x14ac:dyDescent="0.2">
      <c r="A379" s="298"/>
      <c r="B379" s="299" t="s">
        <v>322</v>
      </c>
      <c r="C379" s="297" t="s">
        <v>334</v>
      </c>
      <c r="D379" s="297" t="s">
        <v>334</v>
      </c>
      <c r="E379" s="297" t="s">
        <v>12</v>
      </c>
      <c r="F379" s="297" t="s">
        <v>1435</v>
      </c>
      <c r="G379" s="331" t="s">
        <v>1564</v>
      </c>
      <c r="H379" s="293">
        <f>'[12]Don gia'!R378</f>
        <v>12564675</v>
      </c>
      <c r="I379" s="289">
        <f t="array" ref="I379">SUM(IF($K$7:$AB$7="Số lượng",K379:AB379,0))</f>
        <v>143</v>
      </c>
      <c r="J379" s="289">
        <f t="shared" si="45"/>
        <v>1796748525</v>
      </c>
      <c r="K379" s="293">
        <f>[12]DT!H379</f>
        <v>21</v>
      </c>
      <c r="L379" s="293">
        <f t="shared" si="46"/>
        <v>263858175</v>
      </c>
      <c r="M379" s="293">
        <f>[12]HH!H379</f>
        <v>17</v>
      </c>
      <c r="N379" s="293">
        <f t="shared" si="46"/>
        <v>213599475</v>
      </c>
      <c r="O379" s="293">
        <f>[12]VD!H379</f>
        <v>10</v>
      </c>
      <c r="P379" s="293">
        <f t="shared" si="47"/>
        <v>125646750</v>
      </c>
      <c r="Q379" s="293">
        <f>[12]QY!H379</f>
        <v>12</v>
      </c>
      <c r="R379" s="293">
        <f t="shared" si="48"/>
        <v>150776100</v>
      </c>
      <c r="S379" s="293">
        <f>[12]UB!H379</f>
        <v>11</v>
      </c>
      <c r="T379" s="293">
        <f t="shared" si="49"/>
        <v>138211425</v>
      </c>
      <c r="U379" s="293">
        <f>[12]CP!H379</f>
        <v>10</v>
      </c>
      <c r="V379" s="293">
        <f t="shared" si="50"/>
        <v>125646750</v>
      </c>
      <c r="W379" s="293">
        <f>[12]HL!H379</f>
        <v>27</v>
      </c>
      <c r="X379" s="293">
        <f t="shared" si="51"/>
        <v>339246225</v>
      </c>
      <c r="Y379" s="293">
        <f>[12]DH!H379</f>
        <v>29</v>
      </c>
      <c r="Z379" s="293">
        <f t="shared" si="52"/>
        <v>364375575</v>
      </c>
      <c r="AA379" s="293">
        <f>[12]MC!H379</f>
        <v>6</v>
      </c>
      <c r="AB379" s="293">
        <f t="shared" si="53"/>
        <v>75388050</v>
      </c>
    </row>
    <row r="380" spans="1:28" x14ac:dyDescent="0.2">
      <c r="A380" s="298"/>
      <c r="B380" s="299" t="s">
        <v>117</v>
      </c>
      <c r="C380" s="297" t="s">
        <v>334</v>
      </c>
      <c r="D380" s="297" t="s">
        <v>334</v>
      </c>
      <c r="E380" s="297" t="s">
        <v>12</v>
      </c>
      <c r="F380" s="297" t="s">
        <v>1649</v>
      </c>
      <c r="G380" s="331" t="s">
        <v>1564</v>
      </c>
      <c r="H380" s="293">
        <f>'[12]Don gia'!R379</f>
        <v>1878383</v>
      </c>
      <c r="I380" s="289">
        <f t="array" ref="I380">SUM(IF($K$7:$AB$7="Số lượng",K380:AB380,0))</f>
        <v>457</v>
      </c>
      <c r="J380" s="289">
        <f t="shared" si="45"/>
        <v>858421031</v>
      </c>
      <c r="K380" s="293">
        <f>[12]DT!H380</f>
        <v>71</v>
      </c>
      <c r="L380" s="293">
        <f t="shared" si="46"/>
        <v>133365193</v>
      </c>
      <c r="M380" s="293">
        <f>[12]HH!H380</f>
        <v>56</v>
      </c>
      <c r="N380" s="293">
        <f t="shared" si="46"/>
        <v>105189448</v>
      </c>
      <c r="O380" s="293">
        <f>[12]VD!H380</f>
        <v>37</v>
      </c>
      <c r="P380" s="293">
        <f t="shared" si="47"/>
        <v>69500171</v>
      </c>
      <c r="Q380" s="293">
        <f>[12]QY!H380</f>
        <v>26</v>
      </c>
      <c r="R380" s="293">
        <f t="shared" si="48"/>
        <v>48837958</v>
      </c>
      <c r="S380" s="293">
        <f>[12]UB!H380</f>
        <v>42</v>
      </c>
      <c r="T380" s="293">
        <f t="shared" si="49"/>
        <v>78892086</v>
      </c>
      <c r="U380" s="293">
        <f>[12]CP!H380</f>
        <v>45</v>
      </c>
      <c r="V380" s="293">
        <f t="shared" si="50"/>
        <v>84527235</v>
      </c>
      <c r="W380" s="293">
        <f>[12]HL!H380</f>
        <v>99</v>
      </c>
      <c r="X380" s="293">
        <f t="shared" si="51"/>
        <v>185959917</v>
      </c>
      <c r="Y380" s="293">
        <f>[12]DH!H380</f>
        <v>53</v>
      </c>
      <c r="Z380" s="293">
        <f t="shared" si="52"/>
        <v>99554299</v>
      </c>
      <c r="AA380" s="293">
        <f>[12]MC!H380</f>
        <v>28</v>
      </c>
      <c r="AB380" s="293">
        <f t="shared" si="53"/>
        <v>52594724</v>
      </c>
    </row>
    <row r="381" spans="1:28" x14ac:dyDescent="0.2">
      <c r="A381" s="298"/>
      <c r="B381" s="299" t="s">
        <v>14</v>
      </c>
      <c r="C381" s="297" t="s">
        <v>334</v>
      </c>
      <c r="D381" s="297" t="s">
        <v>334</v>
      </c>
      <c r="E381" s="297" t="s">
        <v>12</v>
      </c>
      <c r="F381" s="297" t="s">
        <v>1435</v>
      </c>
      <c r="G381" s="331" t="s">
        <v>1564</v>
      </c>
      <c r="H381" s="293">
        <f>'[12]Don gia'!R380</f>
        <v>18933200</v>
      </c>
      <c r="I381" s="289">
        <f t="array" ref="I381">SUM(IF($K$7:$AB$7="Số lượng",K381:AB381,0))</f>
        <v>132</v>
      </c>
      <c r="J381" s="289">
        <f t="shared" si="45"/>
        <v>2499182400</v>
      </c>
      <c r="K381" s="293">
        <f>[12]DT!H381</f>
        <v>17</v>
      </c>
      <c r="L381" s="293">
        <f t="shared" si="46"/>
        <v>321864400</v>
      </c>
      <c r="M381" s="293">
        <f>[12]HH!H381</f>
        <v>14</v>
      </c>
      <c r="N381" s="293">
        <f t="shared" si="46"/>
        <v>265064800</v>
      </c>
      <c r="O381" s="293">
        <f>[12]VD!H381</f>
        <v>10</v>
      </c>
      <c r="P381" s="293">
        <f t="shared" si="47"/>
        <v>189332000</v>
      </c>
      <c r="Q381" s="293">
        <f>[12]QY!H381</f>
        <v>11</v>
      </c>
      <c r="R381" s="293">
        <f t="shared" si="48"/>
        <v>208265200</v>
      </c>
      <c r="S381" s="293">
        <f>[12]UB!H381</f>
        <v>10</v>
      </c>
      <c r="T381" s="293">
        <f t="shared" si="49"/>
        <v>189332000</v>
      </c>
      <c r="U381" s="293">
        <f>[12]CP!H381</f>
        <v>10</v>
      </c>
      <c r="V381" s="293">
        <f t="shared" si="50"/>
        <v>189332000</v>
      </c>
      <c r="W381" s="293">
        <f>[12]HL!H381</f>
        <v>24</v>
      </c>
      <c r="X381" s="293">
        <f t="shared" si="51"/>
        <v>454396800</v>
      </c>
      <c r="Y381" s="293">
        <f>[12]DH!H381</f>
        <v>29</v>
      </c>
      <c r="Z381" s="293">
        <f t="shared" si="52"/>
        <v>549062800</v>
      </c>
      <c r="AA381" s="293">
        <f>[12]MC!H381</f>
        <v>7</v>
      </c>
      <c r="AB381" s="293">
        <f t="shared" si="53"/>
        <v>132532400</v>
      </c>
    </row>
    <row r="382" spans="1:28" hidden="1" x14ac:dyDescent="0.2">
      <c r="A382" s="301" t="s">
        <v>77</v>
      </c>
      <c r="B382" s="302" t="s">
        <v>1651</v>
      </c>
      <c r="C382" s="300"/>
      <c r="D382" s="300"/>
      <c r="E382" s="300"/>
      <c r="F382" s="300"/>
      <c r="G382" s="333"/>
      <c r="H382" s="293">
        <f>'[12]Don gia'!R381</f>
        <v>0</v>
      </c>
      <c r="I382" s="289">
        <f t="array" ref="I382">SUM(IF($K$7:$AB$7="Số lượng",K382:AB382,0))</f>
        <v>0</v>
      </c>
      <c r="J382" s="289">
        <f t="shared" si="45"/>
        <v>0</v>
      </c>
      <c r="K382" s="293"/>
      <c r="L382" s="293">
        <f t="shared" si="46"/>
        <v>0</v>
      </c>
      <c r="M382" s="293"/>
      <c r="N382" s="293">
        <f t="shared" si="46"/>
        <v>0</v>
      </c>
      <c r="O382" s="293"/>
      <c r="P382" s="293">
        <f t="shared" si="47"/>
        <v>0</v>
      </c>
      <c r="Q382" s="293"/>
      <c r="R382" s="293">
        <f t="shared" si="48"/>
        <v>0</v>
      </c>
      <c r="S382" s="293"/>
      <c r="T382" s="293">
        <f t="shared" si="49"/>
        <v>0</v>
      </c>
      <c r="U382" s="293"/>
      <c r="V382" s="293">
        <f t="shared" si="50"/>
        <v>0</v>
      </c>
      <c r="W382" s="293"/>
      <c r="X382" s="293">
        <f t="shared" si="51"/>
        <v>0</v>
      </c>
      <c r="Y382" s="293"/>
      <c r="Z382" s="293">
        <f t="shared" si="52"/>
        <v>0</v>
      </c>
      <c r="AA382" s="293"/>
      <c r="AB382" s="293">
        <f t="shared" si="53"/>
        <v>0</v>
      </c>
    </row>
    <row r="383" spans="1:28" hidden="1" x14ac:dyDescent="0.2">
      <c r="A383" s="298"/>
      <c r="B383" s="299" t="s">
        <v>1652</v>
      </c>
      <c r="C383" s="297" t="s">
        <v>334</v>
      </c>
      <c r="D383" s="297"/>
      <c r="E383" s="297" t="s">
        <v>19</v>
      </c>
      <c r="F383" s="297" t="s">
        <v>1435</v>
      </c>
      <c r="G383" s="331" t="s">
        <v>1564</v>
      </c>
      <c r="H383" s="293">
        <f>'[12]Don gia'!R382</f>
        <v>0</v>
      </c>
      <c r="I383" s="289">
        <f t="array" ref="I383">SUM(IF($K$7:$AB$7="Số lượng",K383:AB383,0))</f>
        <v>317</v>
      </c>
      <c r="J383" s="289">
        <f t="shared" si="45"/>
        <v>0</v>
      </c>
      <c r="K383" s="293">
        <f>[12]DT!H383</f>
        <v>65</v>
      </c>
      <c r="L383" s="293">
        <f t="shared" si="46"/>
        <v>0</v>
      </c>
      <c r="M383" s="293">
        <f>[12]HH!H383</f>
        <v>14</v>
      </c>
      <c r="N383" s="293">
        <f t="shared" si="46"/>
        <v>0</v>
      </c>
      <c r="O383" s="293">
        <f>[12]VD!H383</f>
        <v>10</v>
      </c>
      <c r="P383" s="293">
        <f t="shared" si="47"/>
        <v>0</v>
      </c>
      <c r="Q383" s="293">
        <f>[12]QY!H383</f>
        <v>16</v>
      </c>
      <c r="R383" s="293">
        <f t="shared" si="48"/>
        <v>0</v>
      </c>
      <c r="S383" s="293">
        <f>[12]UB!H383</f>
        <v>10</v>
      </c>
      <c r="T383" s="293">
        <f t="shared" si="49"/>
        <v>0</v>
      </c>
      <c r="U383" s="293">
        <f>[12]CP!H383</f>
        <v>15</v>
      </c>
      <c r="V383" s="293">
        <f t="shared" si="50"/>
        <v>0</v>
      </c>
      <c r="W383" s="293">
        <f>[12]HL!H383</f>
        <v>24</v>
      </c>
      <c r="X383" s="293">
        <f t="shared" si="51"/>
        <v>0</v>
      </c>
      <c r="Y383" s="293">
        <f>[12]DH!H383</f>
        <v>148</v>
      </c>
      <c r="Z383" s="293">
        <f t="shared" si="52"/>
        <v>0</v>
      </c>
      <c r="AA383" s="293">
        <f>[12]MC!H383</f>
        <v>15</v>
      </c>
      <c r="AB383" s="293">
        <f t="shared" si="53"/>
        <v>0</v>
      </c>
    </row>
    <row r="384" spans="1:28" hidden="1" x14ac:dyDescent="0.2">
      <c r="A384" s="298"/>
      <c r="B384" s="299" t="s">
        <v>153</v>
      </c>
      <c r="C384" s="297" t="s">
        <v>334</v>
      </c>
      <c r="D384" s="297"/>
      <c r="E384" s="297" t="s">
        <v>1653</v>
      </c>
      <c r="F384" s="297" t="s">
        <v>1435</v>
      </c>
      <c r="G384" s="331" t="s">
        <v>1564</v>
      </c>
      <c r="H384" s="293">
        <f>'[12]Don gia'!R383</f>
        <v>0</v>
      </c>
      <c r="I384" s="289">
        <f t="array" ref="I384">SUM(IF($K$7:$AB$7="Số lượng",K384:AB384,0))</f>
        <v>309</v>
      </c>
      <c r="J384" s="289">
        <f t="shared" si="45"/>
        <v>0</v>
      </c>
      <c r="K384" s="293">
        <f>[12]DT!H384</f>
        <v>58</v>
      </c>
      <c r="L384" s="293">
        <f t="shared" si="46"/>
        <v>0</v>
      </c>
      <c r="M384" s="293">
        <f>[12]HH!H384</f>
        <v>14</v>
      </c>
      <c r="N384" s="293">
        <f t="shared" si="46"/>
        <v>0</v>
      </c>
      <c r="O384" s="293">
        <f>[12]VD!H384</f>
        <v>10</v>
      </c>
      <c r="P384" s="293">
        <f t="shared" si="47"/>
        <v>0</v>
      </c>
      <c r="Q384" s="293">
        <f>[12]QY!H384</f>
        <v>16</v>
      </c>
      <c r="R384" s="293">
        <f t="shared" si="48"/>
        <v>0</v>
      </c>
      <c r="S384" s="293">
        <f>[12]UB!H384</f>
        <v>10</v>
      </c>
      <c r="T384" s="293">
        <f t="shared" si="49"/>
        <v>0</v>
      </c>
      <c r="U384" s="293">
        <f>[12]CP!H384</f>
        <v>15</v>
      </c>
      <c r="V384" s="293">
        <f t="shared" si="50"/>
        <v>0</v>
      </c>
      <c r="W384" s="293">
        <f>[12]HL!H384</f>
        <v>24</v>
      </c>
      <c r="X384" s="293">
        <f t="shared" si="51"/>
        <v>0</v>
      </c>
      <c r="Y384" s="293">
        <f>[12]DH!H384</f>
        <v>148</v>
      </c>
      <c r="Z384" s="293">
        <f t="shared" si="52"/>
        <v>0</v>
      </c>
      <c r="AA384" s="293">
        <f>[12]MC!H384</f>
        <v>14</v>
      </c>
      <c r="AB384" s="293">
        <f t="shared" si="53"/>
        <v>0</v>
      </c>
    </row>
    <row r="385" spans="1:28" x14ac:dyDescent="0.2">
      <c r="A385" s="301" t="s">
        <v>38</v>
      </c>
      <c r="B385" s="302" t="s">
        <v>39</v>
      </c>
      <c r="C385" s="300"/>
      <c r="D385" s="300"/>
      <c r="E385" s="300"/>
      <c r="F385" s="300"/>
      <c r="G385" s="333"/>
      <c r="H385" s="293">
        <f>'[12]Don gia'!R384</f>
        <v>0</v>
      </c>
      <c r="I385" s="289">
        <f t="array" ref="I385">SUM(IF($K$7:$AB$7="Số lượng",K385:AB385,0))</f>
        <v>0</v>
      </c>
      <c r="J385" s="289">
        <f t="shared" si="45"/>
        <v>0</v>
      </c>
      <c r="K385" s="293"/>
      <c r="L385" s="293">
        <f t="shared" si="46"/>
        <v>0</v>
      </c>
      <c r="M385" s="293"/>
      <c r="N385" s="293">
        <f t="shared" si="46"/>
        <v>0</v>
      </c>
      <c r="O385" s="293"/>
      <c r="P385" s="293">
        <f t="shared" si="47"/>
        <v>0</v>
      </c>
      <c r="Q385" s="293"/>
      <c r="R385" s="293">
        <f t="shared" si="48"/>
        <v>0</v>
      </c>
      <c r="S385" s="293"/>
      <c r="T385" s="293">
        <f t="shared" si="49"/>
        <v>0</v>
      </c>
      <c r="U385" s="293"/>
      <c r="V385" s="293">
        <f t="shared" si="50"/>
        <v>0</v>
      </c>
      <c r="W385" s="293"/>
      <c r="X385" s="293">
        <f t="shared" si="51"/>
        <v>0</v>
      </c>
      <c r="Y385" s="293"/>
      <c r="Z385" s="293">
        <f t="shared" si="52"/>
        <v>0</v>
      </c>
      <c r="AA385" s="293"/>
      <c r="AB385" s="293">
        <f t="shared" si="53"/>
        <v>0</v>
      </c>
    </row>
    <row r="386" spans="1:28" x14ac:dyDescent="0.2">
      <c r="A386" s="301" t="s">
        <v>21</v>
      </c>
      <c r="B386" s="302" t="s">
        <v>46</v>
      </c>
      <c r="C386" s="300"/>
      <c r="D386" s="300"/>
      <c r="E386" s="300"/>
      <c r="F386" s="300"/>
      <c r="G386" s="333"/>
      <c r="H386" s="293">
        <f>'[12]Don gia'!R385</f>
        <v>0</v>
      </c>
      <c r="I386" s="289">
        <f t="array" ref="I386">SUM(IF($K$7:$AB$7="Số lượng",K386:AB386,0))</f>
        <v>0</v>
      </c>
      <c r="J386" s="289">
        <f t="shared" si="45"/>
        <v>0</v>
      </c>
      <c r="K386" s="293"/>
      <c r="L386" s="293">
        <f t="shared" si="46"/>
        <v>0</v>
      </c>
      <c r="M386" s="293"/>
      <c r="N386" s="293">
        <f t="shared" si="46"/>
        <v>0</v>
      </c>
      <c r="O386" s="293"/>
      <c r="P386" s="293">
        <f t="shared" si="47"/>
        <v>0</v>
      </c>
      <c r="Q386" s="293"/>
      <c r="R386" s="293">
        <f t="shared" si="48"/>
        <v>0</v>
      </c>
      <c r="S386" s="293"/>
      <c r="T386" s="293">
        <f t="shared" si="49"/>
        <v>0</v>
      </c>
      <c r="U386" s="293"/>
      <c r="V386" s="293">
        <f t="shared" si="50"/>
        <v>0</v>
      </c>
      <c r="W386" s="293"/>
      <c r="X386" s="293">
        <f t="shared" si="51"/>
        <v>0</v>
      </c>
      <c r="Y386" s="293"/>
      <c r="Z386" s="293">
        <f t="shared" si="52"/>
        <v>0</v>
      </c>
      <c r="AA386" s="293"/>
      <c r="AB386" s="293">
        <f t="shared" si="53"/>
        <v>0</v>
      </c>
    </row>
    <row r="387" spans="1:28" x14ac:dyDescent="0.2">
      <c r="A387" s="301">
        <v>1</v>
      </c>
      <c r="B387" s="302" t="s">
        <v>239</v>
      </c>
      <c r="C387" s="300"/>
      <c r="D387" s="300"/>
      <c r="E387" s="300"/>
      <c r="F387" s="300"/>
      <c r="G387" s="333"/>
      <c r="H387" s="293">
        <f>'[12]Don gia'!R386</f>
        <v>0</v>
      </c>
      <c r="I387" s="289">
        <f t="array" ref="I387">SUM(IF($K$7:$AB$7="Số lượng",K387:AB387,0))</f>
        <v>0</v>
      </c>
      <c r="J387" s="289">
        <f t="shared" si="45"/>
        <v>0</v>
      </c>
      <c r="K387" s="293">
        <f>[12]DT!H387</f>
        <v>0</v>
      </c>
      <c r="L387" s="293">
        <f t="shared" si="46"/>
        <v>0</v>
      </c>
      <c r="M387" s="293">
        <f>[12]HH!H387</f>
        <v>0</v>
      </c>
      <c r="N387" s="293">
        <f t="shared" si="46"/>
        <v>0</v>
      </c>
      <c r="O387" s="293">
        <f>[12]VD!H387</f>
        <v>0</v>
      </c>
      <c r="P387" s="293">
        <f t="shared" si="47"/>
        <v>0</v>
      </c>
      <c r="Q387" s="293">
        <f>[12]QY!H387</f>
        <v>0</v>
      </c>
      <c r="R387" s="293">
        <f t="shared" si="48"/>
        <v>0</v>
      </c>
      <c r="S387" s="293">
        <f>[12]UB!H387</f>
        <v>0</v>
      </c>
      <c r="T387" s="293">
        <f t="shared" si="49"/>
        <v>0</v>
      </c>
      <c r="U387" s="293">
        <f>[12]CP!H387</f>
        <v>0</v>
      </c>
      <c r="V387" s="293">
        <f t="shared" si="50"/>
        <v>0</v>
      </c>
      <c r="W387" s="293">
        <f>[12]HL!H387</f>
        <v>0</v>
      </c>
      <c r="X387" s="293">
        <f t="shared" si="51"/>
        <v>0</v>
      </c>
      <c r="Y387" s="293">
        <f>[12]DH!H387</f>
        <v>0</v>
      </c>
      <c r="Z387" s="293">
        <f t="shared" si="52"/>
        <v>0</v>
      </c>
      <c r="AA387" s="293">
        <f>[12]MC!H387</f>
        <v>0</v>
      </c>
      <c r="AB387" s="293">
        <f t="shared" si="53"/>
        <v>0</v>
      </c>
    </row>
    <row r="388" spans="1:28" x14ac:dyDescent="0.2">
      <c r="A388" s="298"/>
      <c r="B388" s="299" t="s">
        <v>240</v>
      </c>
      <c r="C388" s="297" t="s">
        <v>334</v>
      </c>
      <c r="D388" s="297"/>
      <c r="E388" s="297" t="s">
        <v>49</v>
      </c>
      <c r="F388" s="297" t="s">
        <v>1654</v>
      </c>
      <c r="G388" s="331" t="s">
        <v>1544</v>
      </c>
      <c r="H388" s="293">
        <f>'[12]Don gia'!R387</f>
        <v>26764</v>
      </c>
      <c r="I388" s="289">
        <f t="array" ref="I388">SUM(IF($K$7:$AB$7="Số lượng",K388:AB388,0))</f>
        <v>156</v>
      </c>
      <c r="J388" s="289">
        <f t="shared" si="45"/>
        <v>4175184</v>
      </c>
      <c r="K388" s="293">
        <f>[12]DT!H388</f>
        <v>21</v>
      </c>
      <c r="L388" s="293">
        <f t="shared" si="46"/>
        <v>562044</v>
      </c>
      <c r="M388" s="293">
        <f>[12]HH!H388</f>
        <v>15</v>
      </c>
      <c r="N388" s="293">
        <f t="shared" si="46"/>
        <v>401460</v>
      </c>
      <c r="O388" s="293">
        <f>[12]VD!H388</f>
        <v>17</v>
      </c>
      <c r="P388" s="293">
        <f t="shared" si="47"/>
        <v>454988</v>
      </c>
      <c r="Q388" s="293">
        <f>[12]QY!H388</f>
        <v>2</v>
      </c>
      <c r="R388" s="293">
        <f t="shared" si="48"/>
        <v>53528</v>
      </c>
      <c r="S388" s="293">
        <f>[12]UB!H388</f>
        <v>0</v>
      </c>
      <c r="T388" s="293">
        <f t="shared" si="49"/>
        <v>0</v>
      </c>
      <c r="U388" s="293">
        <f>[12]CP!H388</f>
        <v>19</v>
      </c>
      <c r="V388" s="293">
        <f t="shared" si="50"/>
        <v>508516</v>
      </c>
      <c r="W388" s="293">
        <f>[12]HL!H388</f>
        <v>43</v>
      </c>
      <c r="X388" s="293">
        <f t="shared" si="51"/>
        <v>1150852</v>
      </c>
      <c r="Y388" s="293">
        <f>[12]DH!H388</f>
        <v>23</v>
      </c>
      <c r="Z388" s="293">
        <f t="shared" si="52"/>
        <v>615572</v>
      </c>
      <c r="AA388" s="293">
        <f>[12]MC!H388</f>
        <v>16</v>
      </c>
      <c r="AB388" s="293">
        <f t="shared" si="53"/>
        <v>428224</v>
      </c>
    </row>
    <row r="389" spans="1:28" x14ac:dyDescent="0.2">
      <c r="A389" s="298"/>
      <c r="B389" s="299" t="s">
        <v>241</v>
      </c>
      <c r="C389" s="297" t="s">
        <v>334</v>
      </c>
      <c r="D389" s="297"/>
      <c r="E389" s="297" t="s">
        <v>49</v>
      </c>
      <c r="F389" s="297" t="s">
        <v>1654</v>
      </c>
      <c r="G389" s="331" t="s">
        <v>1544</v>
      </c>
      <c r="H389" s="293">
        <f>'[12]Don gia'!R388</f>
        <v>26764</v>
      </c>
      <c r="I389" s="289">
        <f t="array" ref="I389">SUM(IF($K$7:$AB$7="Số lượng",K389:AB389,0))</f>
        <v>157</v>
      </c>
      <c r="J389" s="289">
        <f t="shared" si="45"/>
        <v>4201948</v>
      </c>
      <c r="K389" s="293">
        <f>[12]DT!H389</f>
        <v>21</v>
      </c>
      <c r="L389" s="293">
        <f t="shared" si="46"/>
        <v>562044</v>
      </c>
      <c r="M389" s="293">
        <f>[12]HH!H389</f>
        <v>15</v>
      </c>
      <c r="N389" s="293">
        <f t="shared" si="46"/>
        <v>401460</v>
      </c>
      <c r="O389" s="293">
        <f>[12]VD!H389</f>
        <v>17</v>
      </c>
      <c r="P389" s="293">
        <f t="shared" si="47"/>
        <v>454988</v>
      </c>
      <c r="Q389" s="293">
        <f>[12]QY!H389</f>
        <v>2</v>
      </c>
      <c r="R389" s="293">
        <f t="shared" si="48"/>
        <v>53528</v>
      </c>
      <c r="S389" s="293">
        <f>[12]UB!H389</f>
        <v>0</v>
      </c>
      <c r="T389" s="293">
        <f t="shared" si="49"/>
        <v>0</v>
      </c>
      <c r="U389" s="293">
        <f>[12]CP!H389</f>
        <v>19</v>
      </c>
      <c r="V389" s="293">
        <f t="shared" si="50"/>
        <v>508516</v>
      </c>
      <c r="W389" s="293">
        <f>[12]HL!H389</f>
        <v>44</v>
      </c>
      <c r="X389" s="293">
        <f t="shared" si="51"/>
        <v>1177616</v>
      </c>
      <c r="Y389" s="293">
        <f>[12]DH!H389</f>
        <v>23</v>
      </c>
      <c r="Z389" s="293">
        <f t="shared" si="52"/>
        <v>615572</v>
      </c>
      <c r="AA389" s="293">
        <f>[12]MC!H389</f>
        <v>16</v>
      </c>
      <c r="AB389" s="293">
        <f t="shared" si="53"/>
        <v>428224</v>
      </c>
    </row>
    <row r="390" spans="1:28" x14ac:dyDescent="0.2">
      <c r="A390" s="298"/>
      <c r="B390" s="299" t="s">
        <v>242</v>
      </c>
      <c r="C390" s="297" t="s">
        <v>334</v>
      </c>
      <c r="D390" s="297"/>
      <c r="E390" s="297" t="s">
        <v>49</v>
      </c>
      <c r="F390" s="297" t="s">
        <v>1654</v>
      </c>
      <c r="G390" s="331" t="s">
        <v>1544</v>
      </c>
      <c r="H390" s="293">
        <f>'[12]Don gia'!R389</f>
        <v>26679</v>
      </c>
      <c r="I390" s="289">
        <f t="array" ref="I390">SUM(IF($K$7:$AB$7="Số lượng",K390:AB390,0))</f>
        <v>151</v>
      </c>
      <c r="J390" s="289">
        <f t="shared" si="45"/>
        <v>4028529</v>
      </c>
      <c r="K390" s="293">
        <f>[12]DT!H390</f>
        <v>21</v>
      </c>
      <c r="L390" s="293">
        <f t="shared" si="46"/>
        <v>560259</v>
      </c>
      <c r="M390" s="293">
        <f>[12]HH!H390</f>
        <v>15</v>
      </c>
      <c r="N390" s="293">
        <f t="shared" si="46"/>
        <v>400185</v>
      </c>
      <c r="O390" s="293">
        <f>[12]VD!H390</f>
        <v>17</v>
      </c>
      <c r="P390" s="293">
        <f t="shared" si="47"/>
        <v>453543</v>
      </c>
      <c r="Q390" s="293">
        <f>[12]QY!H390</f>
        <v>2</v>
      </c>
      <c r="R390" s="293">
        <f t="shared" si="48"/>
        <v>53358</v>
      </c>
      <c r="S390" s="293">
        <f>[12]UB!H390</f>
        <v>0</v>
      </c>
      <c r="T390" s="293">
        <f t="shared" si="49"/>
        <v>0</v>
      </c>
      <c r="U390" s="293">
        <f>[12]CP!H390</f>
        <v>19</v>
      </c>
      <c r="V390" s="293">
        <f t="shared" si="50"/>
        <v>506901</v>
      </c>
      <c r="W390" s="293">
        <f>[12]HL!H390</f>
        <v>42</v>
      </c>
      <c r="X390" s="293">
        <f t="shared" si="51"/>
        <v>1120518</v>
      </c>
      <c r="Y390" s="293">
        <f>[12]DH!H390</f>
        <v>23</v>
      </c>
      <c r="Z390" s="293">
        <f t="shared" si="52"/>
        <v>613617</v>
      </c>
      <c r="AA390" s="293">
        <f>[12]MC!H390</f>
        <v>12</v>
      </c>
      <c r="AB390" s="293">
        <f t="shared" si="53"/>
        <v>320148</v>
      </c>
    </row>
    <row r="391" spans="1:28" x14ac:dyDescent="0.2">
      <c r="A391" s="298"/>
      <c r="B391" s="299" t="s">
        <v>243</v>
      </c>
      <c r="C391" s="297" t="s">
        <v>334</v>
      </c>
      <c r="D391" s="297"/>
      <c r="E391" s="297" t="s">
        <v>49</v>
      </c>
      <c r="F391" s="297" t="s">
        <v>1654</v>
      </c>
      <c r="G391" s="331" t="s">
        <v>1655</v>
      </c>
      <c r="H391" s="293">
        <f>'[12]Don gia'!R390</f>
        <v>26679</v>
      </c>
      <c r="I391" s="289">
        <f t="array" ref="I391">SUM(IF($K$7:$AB$7="Số lượng",K391:AB391,0))</f>
        <v>170</v>
      </c>
      <c r="J391" s="289">
        <f t="shared" si="45"/>
        <v>4535430</v>
      </c>
      <c r="K391" s="293">
        <f>[12]DT!H391</f>
        <v>23</v>
      </c>
      <c r="L391" s="293">
        <f t="shared" si="46"/>
        <v>613617</v>
      </c>
      <c r="M391" s="293">
        <f>[12]HH!H391</f>
        <v>15</v>
      </c>
      <c r="N391" s="293">
        <f t="shared" si="46"/>
        <v>400185</v>
      </c>
      <c r="O391" s="293">
        <f>[12]VD!H391</f>
        <v>19</v>
      </c>
      <c r="P391" s="293">
        <f t="shared" si="47"/>
        <v>506901</v>
      </c>
      <c r="Q391" s="293">
        <f>[12]QY!H391</f>
        <v>3</v>
      </c>
      <c r="R391" s="293">
        <f t="shared" si="48"/>
        <v>80037</v>
      </c>
      <c r="S391" s="293">
        <f>[12]UB!H391</f>
        <v>0</v>
      </c>
      <c r="T391" s="293">
        <f t="shared" si="49"/>
        <v>0</v>
      </c>
      <c r="U391" s="293">
        <f>[12]CP!H391</f>
        <v>21</v>
      </c>
      <c r="V391" s="293">
        <f t="shared" si="50"/>
        <v>560259</v>
      </c>
      <c r="W391" s="293">
        <f>[12]HL!H391</f>
        <v>47</v>
      </c>
      <c r="X391" s="293">
        <f t="shared" si="51"/>
        <v>1253913</v>
      </c>
      <c r="Y391" s="293">
        <f>[12]DH!H391</f>
        <v>30</v>
      </c>
      <c r="Z391" s="293">
        <f t="shared" si="52"/>
        <v>800370</v>
      </c>
      <c r="AA391" s="293">
        <f>[12]MC!H391</f>
        <v>12</v>
      </c>
      <c r="AB391" s="293">
        <f t="shared" si="53"/>
        <v>320148</v>
      </c>
    </row>
    <row r="392" spans="1:28" x14ac:dyDescent="0.2">
      <c r="A392" s="301">
        <v>2</v>
      </c>
      <c r="B392" s="302" t="s">
        <v>244</v>
      </c>
      <c r="C392" s="300"/>
      <c r="D392" s="300"/>
      <c r="E392" s="300"/>
      <c r="F392" s="300"/>
      <c r="G392" s="333"/>
      <c r="H392" s="293">
        <f>'[12]Don gia'!R391</f>
        <v>0</v>
      </c>
      <c r="I392" s="289">
        <f t="array" ref="I392">SUM(IF($K$7:$AB$7="Số lượng",K392:AB392,0))</f>
        <v>0</v>
      </c>
      <c r="J392" s="289">
        <f t="shared" si="45"/>
        <v>0</v>
      </c>
      <c r="K392" s="293">
        <f>[12]DT!H392</f>
        <v>0</v>
      </c>
      <c r="L392" s="293">
        <f t="shared" si="46"/>
        <v>0</v>
      </c>
      <c r="M392" s="293">
        <f>[12]HH!H392</f>
        <v>0</v>
      </c>
      <c r="N392" s="293">
        <f t="shared" si="46"/>
        <v>0</v>
      </c>
      <c r="O392" s="293">
        <f>[12]VD!H392</f>
        <v>0</v>
      </c>
      <c r="P392" s="293">
        <f t="shared" si="47"/>
        <v>0</v>
      </c>
      <c r="Q392" s="293">
        <f>[12]QY!H392</f>
        <v>0</v>
      </c>
      <c r="R392" s="293">
        <f t="shared" si="48"/>
        <v>0</v>
      </c>
      <c r="S392" s="293">
        <f>[12]UB!H392</f>
        <v>0</v>
      </c>
      <c r="T392" s="293">
        <f t="shared" si="49"/>
        <v>0</v>
      </c>
      <c r="U392" s="293">
        <f>[12]CP!H392</f>
        <v>0</v>
      </c>
      <c r="V392" s="293">
        <f t="shared" si="50"/>
        <v>0</v>
      </c>
      <c r="W392" s="293">
        <f>[12]HL!H392</f>
        <v>0</v>
      </c>
      <c r="X392" s="293">
        <f t="shared" si="51"/>
        <v>0</v>
      </c>
      <c r="Y392" s="293">
        <f>[12]DH!H392</f>
        <v>0</v>
      </c>
      <c r="Z392" s="293">
        <f t="shared" si="52"/>
        <v>0</v>
      </c>
      <c r="AA392" s="293">
        <f>[12]MC!H392</f>
        <v>0</v>
      </c>
      <c r="AB392" s="293">
        <f t="shared" si="53"/>
        <v>0</v>
      </c>
    </row>
    <row r="393" spans="1:28" x14ac:dyDescent="0.2">
      <c r="A393" s="298"/>
      <c r="B393" s="299" t="s">
        <v>245</v>
      </c>
      <c r="C393" s="297" t="s">
        <v>334</v>
      </c>
      <c r="D393" s="297"/>
      <c r="E393" s="297" t="s">
        <v>49</v>
      </c>
      <c r="F393" s="297" t="s">
        <v>1654</v>
      </c>
      <c r="G393" s="331" t="s">
        <v>1655</v>
      </c>
      <c r="H393" s="293">
        <f>'[12]Don gia'!R392</f>
        <v>26679</v>
      </c>
      <c r="I393" s="289">
        <f t="array" ref="I393">SUM(IF($K$7:$AB$7="Số lượng",K393:AB393,0))</f>
        <v>162</v>
      </c>
      <c r="J393" s="289">
        <f t="shared" si="45"/>
        <v>4321998</v>
      </c>
      <c r="K393" s="293">
        <f>[12]DT!H393</f>
        <v>23</v>
      </c>
      <c r="L393" s="293">
        <f t="shared" si="46"/>
        <v>613617</v>
      </c>
      <c r="M393" s="293">
        <f>[12]HH!H393</f>
        <v>15</v>
      </c>
      <c r="N393" s="293">
        <f t="shared" si="46"/>
        <v>400185</v>
      </c>
      <c r="O393" s="293">
        <f>[12]VD!H393</f>
        <v>17</v>
      </c>
      <c r="P393" s="293">
        <f t="shared" si="47"/>
        <v>453543</v>
      </c>
      <c r="Q393" s="293">
        <f>[12]QY!H393</f>
        <v>3</v>
      </c>
      <c r="R393" s="293">
        <f t="shared" si="48"/>
        <v>80037</v>
      </c>
      <c r="S393" s="293">
        <f>[12]UB!H393</f>
        <v>0</v>
      </c>
      <c r="T393" s="293">
        <f t="shared" si="49"/>
        <v>0</v>
      </c>
      <c r="U393" s="293">
        <f>[12]CP!H393</f>
        <v>21</v>
      </c>
      <c r="V393" s="293">
        <f t="shared" si="50"/>
        <v>560259</v>
      </c>
      <c r="W393" s="293">
        <f>[12]HL!H393</f>
        <v>42</v>
      </c>
      <c r="X393" s="293">
        <f t="shared" si="51"/>
        <v>1120518</v>
      </c>
      <c r="Y393" s="293">
        <f>[12]DH!H393</f>
        <v>25</v>
      </c>
      <c r="Z393" s="293">
        <f t="shared" si="52"/>
        <v>666975</v>
      </c>
      <c r="AA393" s="293">
        <f>[12]MC!H393</f>
        <v>16</v>
      </c>
      <c r="AB393" s="293">
        <f t="shared" si="53"/>
        <v>426864</v>
      </c>
    </row>
    <row r="394" spans="1:28" x14ac:dyDescent="0.2">
      <c r="A394" s="298"/>
      <c r="B394" s="299" t="s">
        <v>246</v>
      </c>
      <c r="C394" s="297" t="s">
        <v>334</v>
      </c>
      <c r="D394" s="297"/>
      <c r="E394" s="297" t="s">
        <v>49</v>
      </c>
      <c r="F394" s="297" t="s">
        <v>1654</v>
      </c>
      <c r="G394" s="331" t="s">
        <v>1655</v>
      </c>
      <c r="H394" s="293">
        <f>'[12]Don gia'!R393</f>
        <v>26679</v>
      </c>
      <c r="I394" s="289">
        <f t="array" ref="I394">SUM(IF($K$7:$AB$7="Số lượng",K394:AB394,0))</f>
        <v>167</v>
      </c>
      <c r="J394" s="289">
        <f t="shared" ref="J394:J457" si="54">I394*H394</f>
        <v>4455393</v>
      </c>
      <c r="K394" s="293">
        <f>[12]DT!H394</f>
        <v>23</v>
      </c>
      <c r="L394" s="293">
        <f t="shared" ref="L394:N457" si="55">K394*$H394</f>
        <v>613617</v>
      </c>
      <c r="M394" s="293">
        <f>[12]HH!H394</f>
        <v>15</v>
      </c>
      <c r="N394" s="293">
        <f t="shared" si="55"/>
        <v>400185</v>
      </c>
      <c r="O394" s="293">
        <f>[12]VD!H394</f>
        <v>17</v>
      </c>
      <c r="P394" s="293">
        <f t="shared" ref="P394:P457" si="56">O394*$H394</f>
        <v>453543</v>
      </c>
      <c r="Q394" s="293">
        <f>[12]QY!H394</f>
        <v>3</v>
      </c>
      <c r="R394" s="293">
        <f t="shared" ref="R394:R457" si="57">Q394*$H394</f>
        <v>80037</v>
      </c>
      <c r="S394" s="293">
        <f>[12]UB!H394</f>
        <v>0</v>
      </c>
      <c r="T394" s="293">
        <f t="shared" ref="T394:T457" si="58">S394*$H394</f>
        <v>0</v>
      </c>
      <c r="U394" s="293">
        <f>[12]CP!H394</f>
        <v>21</v>
      </c>
      <c r="V394" s="293">
        <f t="shared" ref="V394:V457" si="59">U394*$H394</f>
        <v>560259</v>
      </c>
      <c r="W394" s="293">
        <f>[12]HL!H394</f>
        <v>47</v>
      </c>
      <c r="X394" s="293">
        <f t="shared" ref="X394:X457" si="60">W394*$H394</f>
        <v>1253913</v>
      </c>
      <c r="Y394" s="293">
        <f>[12]DH!H394</f>
        <v>25</v>
      </c>
      <c r="Z394" s="293">
        <f t="shared" ref="Z394:Z457" si="61">Y394*$H394</f>
        <v>666975</v>
      </c>
      <c r="AA394" s="293">
        <f>[12]MC!H394</f>
        <v>16</v>
      </c>
      <c r="AB394" s="293">
        <f t="shared" ref="AB394:AB457" si="62">AA394*$H394</f>
        <v>426864</v>
      </c>
    </row>
    <row r="395" spans="1:28" x14ac:dyDescent="0.2">
      <c r="A395" s="298"/>
      <c r="B395" s="299" t="s">
        <v>247</v>
      </c>
      <c r="C395" s="297" t="s">
        <v>334</v>
      </c>
      <c r="D395" s="297"/>
      <c r="E395" s="297" t="s">
        <v>49</v>
      </c>
      <c r="F395" s="297" t="s">
        <v>1654</v>
      </c>
      <c r="G395" s="331" t="s">
        <v>1655</v>
      </c>
      <c r="H395" s="293">
        <f>'[12]Don gia'!R394</f>
        <v>26679</v>
      </c>
      <c r="I395" s="289">
        <f t="array" ref="I395">SUM(IF($K$7:$AB$7="Số lượng",K395:AB395,0))</f>
        <v>169</v>
      </c>
      <c r="J395" s="289">
        <f t="shared" si="54"/>
        <v>4508751</v>
      </c>
      <c r="K395" s="293">
        <f>[12]DT!H395</f>
        <v>25</v>
      </c>
      <c r="L395" s="293">
        <f t="shared" si="55"/>
        <v>666975</v>
      </c>
      <c r="M395" s="293">
        <f>[12]HH!H395</f>
        <v>15</v>
      </c>
      <c r="N395" s="293">
        <f t="shared" si="55"/>
        <v>400185</v>
      </c>
      <c r="O395" s="293">
        <f>[12]VD!H395</f>
        <v>17</v>
      </c>
      <c r="P395" s="293">
        <f t="shared" si="56"/>
        <v>453543</v>
      </c>
      <c r="Q395" s="293">
        <f>[12]QY!H395</f>
        <v>3</v>
      </c>
      <c r="R395" s="293">
        <f t="shared" si="57"/>
        <v>80037</v>
      </c>
      <c r="S395" s="293">
        <f>[12]UB!H395</f>
        <v>0</v>
      </c>
      <c r="T395" s="293">
        <f t="shared" si="58"/>
        <v>0</v>
      </c>
      <c r="U395" s="293">
        <f>[12]CP!H395</f>
        <v>21</v>
      </c>
      <c r="V395" s="293">
        <f t="shared" si="59"/>
        <v>560259</v>
      </c>
      <c r="W395" s="293">
        <f>[12]HL!H395</f>
        <v>47</v>
      </c>
      <c r="X395" s="293">
        <f t="shared" si="60"/>
        <v>1253913</v>
      </c>
      <c r="Y395" s="293">
        <f>[12]DH!H395</f>
        <v>25</v>
      </c>
      <c r="Z395" s="293">
        <f t="shared" si="61"/>
        <v>666975</v>
      </c>
      <c r="AA395" s="293">
        <f>[12]MC!H395</f>
        <v>16</v>
      </c>
      <c r="AB395" s="293">
        <f t="shared" si="62"/>
        <v>426864</v>
      </c>
    </row>
    <row r="396" spans="1:28" x14ac:dyDescent="0.2">
      <c r="A396" s="301">
        <v>3</v>
      </c>
      <c r="B396" s="302" t="s">
        <v>248</v>
      </c>
      <c r="C396" s="300"/>
      <c r="D396" s="300"/>
      <c r="E396" s="300"/>
      <c r="F396" s="300"/>
      <c r="G396" s="333"/>
      <c r="H396" s="293">
        <f>'[12]Don gia'!R395</f>
        <v>0</v>
      </c>
      <c r="I396" s="289">
        <f t="array" ref="I396">SUM(IF($K$7:$AB$7="Số lượng",K396:AB396,0))</f>
        <v>0</v>
      </c>
      <c r="J396" s="289">
        <f t="shared" si="54"/>
        <v>0</v>
      </c>
      <c r="K396" s="293"/>
      <c r="L396" s="293">
        <f t="shared" si="55"/>
        <v>0</v>
      </c>
      <c r="M396" s="293"/>
      <c r="N396" s="293">
        <f t="shared" si="55"/>
        <v>0</v>
      </c>
      <c r="O396" s="293"/>
      <c r="P396" s="293">
        <f t="shared" si="56"/>
        <v>0</v>
      </c>
      <c r="Q396" s="293"/>
      <c r="R396" s="293">
        <f t="shared" si="57"/>
        <v>0</v>
      </c>
      <c r="S396" s="293"/>
      <c r="T396" s="293">
        <f t="shared" si="58"/>
        <v>0</v>
      </c>
      <c r="U396" s="293"/>
      <c r="V396" s="293">
        <f t="shared" si="59"/>
        <v>0</v>
      </c>
      <c r="W396" s="293"/>
      <c r="X396" s="293">
        <f t="shared" si="60"/>
        <v>0</v>
      </c>
      <c r="Y396" s="293"/>
      <c r="Z396" s="293">
        <f t="shared" si="61"/>
        <v>0</v>
      </c>
      <c r="AA396" s="293"/>
      <c r="AB396" s="293">
        <f t="shared" si="62"/>
        <v>0</v>
      </c>
    </row>
    <row r="397" spans="1:28" x14ac:dyDescent="0.2">
      <c r="A397" s="298"/>
      <c r="B397" s="299" t="s">
        <v>249</v>
      </c>
      <c r="C397" s="297" t="s">
        <v>334</v>
      </c>
      <c r="D397" s="297"/>
      <c r="E397" s="297" t="s">
        <v>49</v>
      </c>
      <c r="F397" s="297" t="s">
        <v>1654</v>
      </c>
      <c r="G397" s="331" t="s">
        <v>1655</v>
      </c>
      <c r="H397" s="293">
        <f>'[12]Don gia'!R396</f>
        <v>26679</v>
      </c>
      <c r="I397" s="289">
        <f t="array" ref="I397">SUM(IF($K$7:$AB$7="Số lượng",K397:AB397,0))</f>
        <v>174</v>
      </c>
      <c r="J397" s="289">
        <f t="shared" si="54"/>
        <v>4642146</v>
      </c>
      <c r="K397" s="293">
        <f>[12]DT!H397</f>
        <v>23</v>
      </c>
      <c r="L397" s="293">
        <f t="shared" si="55"/>
        <v>613617</v>
      </c>
      <c r="M397" s="293">
        <f>[12]HH!H397</f>
        <v>15</v>
      </c>
      <c r="N397" s="293">
        <f t="shared" si="55"/>
        <v>400185</v>
      </c>
      <c r="O397" s="293">
        <f>[12]VD!H397</f>
        <v>17</v>
      </c>
      <c r="P397" s="293">
        <f t="shared" si="56"/>
        <v>453543</v>
      </c>
      <c r="Q397" s="293">
        <f>[12]QY!H397</f>
        <v>3</v>
      </c>
      <c r="R397" s="293">
        <f t="shared" si="57"/>
        <v>80037</v>
      </c>
      <c r="S397" s="293">
        <f>[12]UB!H397</f>
        <v>0</v>
      </c>
      <c r="T397" s="293">
        <f t="shared" si="58"/>
        <v>0</v>
      </c>
      <c r="U397" s="293">
        <f>[12]CP!H397</f>
        <v>22</v>
      </c>
      <c r="V397" s="293">
        <f t="shared" si="59"/>
        <v>586938</v>
      </c>
      <c r="W397" s="293">
        <f>[12]HL!H397</f>
        <v>48</v>
      </c>
      <c r="X397" s="293">
        <f t="shared" si="60"/>
        <v>1280592</v>
      </c>
      <c r="Y397" s="293">
        <f>[12]DH!H397</f>
        <v>30</v>
      </c>
      <c r="Z397" s="293">
        <f t="shared" si="61"/>
        <v>800370</v>
      </c>
      <c r="AA397" s="293">
        <f>[12]MC!H397</f>
        <v>16</v>
      </c>
      <c r="AB397" s="293">
        <f t="shared" si="62"/>
        <v>426864</v>
      </c>
    </row>
    <row r="398" spans="1:28" x14ac:dyDescent="0.2">
      <c r="A398" s="298"/>
      <c r="B398" s="299" t="s">
        <v>250</v>
      </c>
      <c r="C398" s="297" t="s">
        <v>334</v>
      </c>
      <c r="D398" s="297"/>
      <c r="E398" s="297" t="s">
        <v>49</v>
      </c>
      <c r="F398" s="297" t="s">
        <v>1654</v>
      </c>
      <c r="G398" s="331" t="s">
        <v>1655</v>
      </c>
      <c r="H398" s="293">
        <f>'[12]Don gia'!R397</f>
        <v>26679</v>
      </c>
      <c r="I398" s="289">
        <f t="array" ref="I398">SUM(IF($K$7:$AB$7="Số lượng",K398:AB398,0))</f>
        <v>173</v>
      </c>
      <c r="J398" s="289">
        <f t="shared" si="54"/>
        <v>4615467</v>
      </c>
      <c r="K398" s="293">
        <f>[12]DT!H398</f>
        <v>23</v>
      </c>
      <c r="L398" s="293">
        <f t="shared" si="55"/>
        <v>613617</v>
      </c>
      <c r="M398" s="293">
        <f>[12]HH!H398</f>
        <v>15</v>
      </c>
      <c r="N398" s="293">
        <f t="shared" si="55"/>
        <v>400185</v>
      </c>
      <c r="O398" s="293">
        <f>[12]VD!H398</f>
        <v>17</v>
      </c>
      <c r="P398" s="293">
        <f t="shared" si="56"/>
        <v>453543</v>
      </c>
      <c r="Q398" s="293">
        <f>[12]QY!H398</f>
        <v>3</v>
      </c>
      <c r="R398" s="293">
        <f t="shared" si="57"/>
        <v>80037</v>
      </c>
      <c r="S398" s="293">
        <f>[12]UB!H398</f>
        <v>0</v>
      </c>
      <c r="T398" s="293">
        <f t="shared" si="58"/>
        <v>0</v>
      </c>
      <c r="U398" s="293">
        <f>[12]CP!H398</f>
        <v>22</v>
      </c>
      <c r="V398" s="293">
        <f t="shared" si="59"/>
        <v>586938</v>
      </c>
      <c r="W398" s="293">
        <f>[12]HL!H398</f>
        <v>47</v>
      </c>
      <c r="X398" s="293">
        <f t="shared" si="60"/>
        <v>1253913</v>
      </c>
      <c r="Y398" s="293">
        <f>[12]DH!H398</f>
        <v>30</v>
      </c>
      <c r="Z398" s="293">
        <f t="shared" si="61"/>
        <v>800370</v>
      </c>
      <c r="AA398" s="293">
        <f>[12]MC!H398</f>
        <v>16</v>
      </c>
      <c r="AB398" s="293">
        <f t="shared" si="62"/>
        <v>426864</v>
      </c>
    </row>
    <row r="399" spans="1:28" x14ac:dyDescent="0.2">
      <c r="A399" s="298"/>
      <c r="B399" s="299" t="s">
        <v>251</v>
      </c>
      <c r="C399" s="297" t="s">
        <v>334</v>
      </c>
      <c r="D399" s="297"/>
      <c r="E399" s="297" t="s">
        <v>49</v>
      </c>
      <c r="F399" s="297" t="s">
        <v>1654</v>
      </c>
      <c r="G399" s="331" t="s">
        <v>1655</v>
      </c>
      <c r="H399" s="293">
        <f>'[12]Don gia'!R398</f>
        <v>26679</v>
      </c>
      <c r="I399" s="289">
        <f t="array" ref="I399">SUM(IF($K$7:$AB$7="Số lượng",K399:AB399,0))</f>
        <v>173</v>
      </c>
      <c r="J399" s="289">
        <f t="shared" si="54"/>
        <v>4615467</v>
      </c>
      <c r="K399" s="293">
        <f>[12]DT!H399</f>
        <v>23</v>
      </c>
      <c r="L399" s="293">
        <f t="shared" si="55"/>
        <v>613617</v>
      </c>
      <c r="M399" s="293">
        <f>[12]HH!H399</f>
        <v>15</v>
      </c>
      <c r="N399" s="293">
        <f t="shared" si="55"/>
        <v>400185</v>
      </c>
      <c r="O399" s="293">
        <f>[12]VD!H399</f>
        <v>17</v>
      </c>
      <c r="P399" s="293">
        <f t="shared" si="56"/>
        <v>453543</v>
      </c>
      <c r="Q399" s="293">
        <f>[12]QY!H399</f>
        <v>3</v>
      </c>
      <c r="R399" s="293">
        <f t="shared" si="57"/>
        <v>80037</v>
      </c>
      <c r="S399" s="293">
        <f>[12]UB!H399</f>
        <v>0</v>
      </c>
      <c r="T399" s="293">
        <f t="shared" si="58"/>
        <v>0</v>
      </c>
      <c r="U399" s="293">
        <f>[12]CP!H399</f>
        <v>22</v>
      </c>
      <c r="V399" s="293">
        <f t="shared" si="59"/>
        <v>586938</v>
      </c>
      <c r="W399" s="293">
        <f>[12]HL!H399</f>
        <v>47</v>
      </c>
      <c r="X399" s="293">
        <f t="shared" si="60"/>
        <v>1253913</v>
      </c>
      <c r="Y399" s="293">
        <f>[12]DH!H399</f>
        <v>30</v>
      </c>
      <c r="Z399" s="293">
        <f t="shared" si="61"/>
        <v>800370</v>
      </c>
      <c r="AA399" s="293">
        <f>[12]MC!H399</f>
        <v>16</v>
      </c>
      <c r="AB399" s="293">
        <f t="shared" si="62"/>
        <v>426864</v>
      </c>
    </row>
    <row r="400" spans="1:28" x14ac:dyDescent="0.2">
      <c r="A400" s="301">
        <v>4</v>
      </c>
      <c r="B400" s="302" t="s">
        <v>252</v>
      </c>
      <c r="C400" s="300"/>
      <c r="D400" s="300"/>
      <c r="E400" s="300"/>
      <c r="F400" s="300"/>
      <c r="G400" s="333"/>
      <c r="H400" s="293">
        <f>'[12]Don gia'!R399</f>
        <v>0</v>
      </c>
      <c r="I400" s="289">
        <f t="array" ref="I400">SUM(IF($K$7:$AB$7="Số lượng",K400:AB400,0))</f>
        <v>0</v>
      </c>
      <c r="J400" s="289">
        <f t="shared" si="54"/>
        <v>0</v>
      </c>
      <c r="K400" s="293">
        <f>[12]DT!H400</f>
        <v>0</v>
      </c>
      <c r="L400" s="293">
        <f t="shared" si="55"/>
        <v>0</v>
      </c>
      <c r="M400" s="293">
        <f>[12]HH!H400</f>
        <v>0</v>
      </c>
      <c r="N400" s="293">
        <f t="shared" si="55"/>
        <v>0</v>
      </c>
      <c r="O400" s="293">
        <f>[12]VD!H400</f>
        <v>0</v>
      </c>
      <c r="P400" s="293">
        <f t="shared" si="56"/>
        <v>0</v>
      </c>
      <c r="Q400" s="293">
        <f>[12]QY!H400</f>
        <v>0</v>
      </c>
      <c r="R400" s="293">
        <f t="shared" si="57"/>
        <v>0</v>
      </c>
      <c r="S400" s="293">
        <f>[12]UB!H400</f>
        <v>0</v>
      </c>
      <c r="T400" s="293">
        <f t="shared" si="58"/>
        <v>0</v>
      </c>
      <c r="U400" s="293">
        <f>[12]CP!H400</f>
        <v>0</v>
      </c>
      <c r="V400" s="293">
        <f t="shared" si="59"/>
        <v>0</v>
      </c>
      <c r="W400" s="293">
        <f>[12]HL!H400</f>
        <v>0</v>
      </c>
      <c r="X400" s="293">
        <f t="shared" si="60"/>
        <v>0</v>
      </c>
      <c r="Y400" s="293">
        <f>[12]DH!H400</f>
        <v>0</v>
      </c>
      <c r="Z400" s="293">
        <f t="shared" si="61"/>
        <v>0</v>
      </c>
      <c r="AA400" s="293">
        <f>[12]MC!H400</f>
        <v>0</v>
      </c>
      <c r="AB400" s="293">
        <f t="shared" si="62"/>
        <v>0</v>
      </c>
    </row>
    <row r="401" spans="1:28" x14ac:dyDescent="0.2">
      <c r="A401" s="298"/>
      <c r="B401" s="299" t="s">
        <v>253</v>
      </c>
      <c r="C401" s="297" t="s">
        <v>334</v>
      </c>
      <c r="D401" s="297"/>
      <c r="E401" s="297" t="s">
        <v>49</v>
      </c>
      <c r="F401" s="297" t="s">
        <v>1654</v>
      </c>
      <c r="G401" s="331" t="s">
        <v>1544</v>
      </c>
      <c r="H401" s="293">
        <f>'[12]Don gia'!R400</f>
        <v>26679</v>
      </c>
      <c r="I401" s="289">
        <f t="array" ref="I401">SUM(IF($K$7:$AB$7="Số lượng",K401:AB401,0))</f>
        <v>151</v>
      </c>
      <c r="J401" s="289">
        <f t="shared" si="54"/>
        <v>4028529</v>
      </c>
      <c r="K401" s="293">
        <f>[12]DT!H401</f>
        <v>21</v>
      </c>
      <c r="L401" s="293">
        <f t="shared" si="55"/>
        <v>560259</v>
      </c>
      <c r="M401" s="293">
        <f>[12]HH!H401</f>
        <v>15</v>
      </c>
      <c r="N401" s="293">
        <f t="shared" si="55"/>
        <v>400185</v>
      </c>
      <c r="O401" s="293">
        <f>[12]VD!H401</f>
        <v>17</v>
      </c>
      <c r="P401" s="293">
        <f t="shared" si="56"/>
        <v>453543</v>
      </c>
      <c r="Q401" s="293">
        <f>[12]QY!H401</f>
        <v>2</v>
      </c>
      <c r="R401" s="293">
        <f t="shared" si="57"/>
        <v>53358</v>
      </c>
      <c r="S401" s="293">
        <f>[12]UB!H401</f>
        <v>0</v>
      </c>
      <c r="T401" s="293">
        <f t="shared" si="58"/>
        <v>0</v>
      </c>
      <c r="U401" s="293">
        <f>[12]CP!H401</f>
        <v>20</v>
      </c>
      <c r="V401" s="293">
        <f t="shared" si="59"/>
        <v>533580</v>
      </c>
      <c r="W401" s="293">
        <f>[12]HL!H401</f>
        <v>39</v>
      </c>
      <c r="X401" s="293">
        <f t="shared" si="60"/>
        <v>1040481</v>
      </c>
      <c r="Y401" s="293">
        <f>[12]DH!H401</f>
        <v>23</v>
      </c>
      <c r="Z401" s="293">
        <f t="shared" si="61"/>
        <v>613617</v>
      </c>
      <c r="AA401" s="293">
        <f>[12]MC!H401</f>
        <v>14</v>
      </c>
      <c r="AB401" s="293">
        <f t="shared" si="62"/>
        <v>373506</v>
      </c>
    </row>
    <row r="402" spans="1:28" x14ac:dyDescent="0.2">
      <c r="A402" s="298"/>
      <c r="B402" s="299" t="s">
        <v>254</v>
      </c>
      <c r="C402" s="297" t="s">
        <v>334</v>
      </c>
      <c r="D402" s="297"/>
      <c r="E402" s="297" t="s">
        <v>49</v>
      </c>
      <c r="F402" s="297" t="s">
        <v>1654</v>
      </c>
      <c r="G402" s="331" t="s">
        <v>1544</v>
      </c>
      <c r="H402" s="293">
        <f>'[12]Don gia'!R401</f>
        <v>26679</v>
      </c>
      <c r="I402" s="289">
        <f t="array" ref="I402">SUM(IF($K$7:$AB$7="Số lượng",K402:AB402,0))</f>
        <v>151</v>
      </c>
      <c r="J402" s="289">
        <f t="shared" si="54"/>
        <v>4028529</v>
      </c>
      <c r="K402" s="293">
        <f>[12]DT!H402</f>
        <v>21</v>
      </c>
      <c r="L402" s="293">
        <f t="shared" si="55"/>
        <v>560259</v>
      </c>
      <c r="M402" s="293">
        <f>[12]HH!H402</f>
        <v>15</v>
      </c>
      <c r="N402" s="293">
        <f t="shared" si="55"/>
        <v>400185</v>
      </c>
      <c r="O402" s="293">
        <f>[12]VD!H402</f>
        <v>17</v>
      </c>
      <c r="P402" s="293">
        <f t="shared" si="56"/>
        <v>453543</v>
      </c>
      <c r="Q402" s="293">
        <f>[12]QY!H402</f>
        <v>2</v>
      </c>
      <c r="R402" s="293">
        <f t="shared" si="57"/>
        <v>53358</v>
      </c>
      <c r="S402" s="293">
        <f>[12]UB!H402</f>
        <v>0</v>
      </c>
      <c r="T402" s="293">
        <f t="shared" si="58"/>
        <v>0</v>
      </c>
      <c r="U402" s="293">
        <f>[12]CP!H402</f>
        <v>20</v>
      </c>
      <c r="V402" s="293">
        <f t="shared" si="59"/>
        <v>533580</v>
      </c>
      <c r="W402" s="293">
        <f>[12]HL!H402</f>
        <v>39</v>
      </c>
      <c r="X402" s="293">
        <f t="shared" si="60"/>
        <v>1040481</v>
      </c>
      <c r="Y402" s="293">
        <f>[12]DH!H402</f>
        <v>23</v>
      </c>
      <c r="Z402" s="293">
        <f t="shared" si="61"/>
        <v>613617</v>
      </c>
      <c r="AA402" s="293">
        <f>[12]MC!H402</f>
        <v>14</v>
      </c>
      <c r="AB402" s="293">
        <f t="shared" si="62"/>
        <v>373506</v>
      </c>
    </row>
    <row r="403" spans="1:28" x14ac:dyDescent="0.2">
      <c r="A403" s="298"/>
      <c r="B403" s="299" t="s">
        <v>255</v>
      </c>
      <c r="C403" s="297" t="s">
        <v>334</v>
      </c>
      <c r="D403" s="297"/>
      <c r="E403" s="297" t="s">
        <v>49</v>
      </c>
      <c r="F403" s="297" t="s">
        <v>1654</v>
      </c>
      <c r="G403" s="331" t="s">
        <v>1655</v>
      </c>
      <c r="H403" s="293">
        <f>'[12]Don gia'!R402</f>
        <v>26679</v>
      </c>
      <c r="I403" s="289">
        <f t="array" ref="I403">SUM(IF($K$7:$AB$7="Số lượng",K403:AB403,0))</f>
        <v>168</v>
      </c>
      <c r="J403" s="289">
        <f t="shared" si="54"/>
        <v>4482072</v>
      </c>
      <c r="K403" s="293">
        <f>[12]DT!H403</f>
        <v>22</v>
      </c>
      <c r="L403" s="293">
        <f t="shared" si="55"/>
        <v>586938</v>
      </c>
      <c r="M403" s="293">
        <f>[12]HH!H403</f>
        <v>15</v>
      </c>
      <c r="N403" s="293">
        <f t="shared" si="55"/>
        <v>400185</v>
      </c>
      <c r="O403" s="293">
        <f>[12]VD!H403</f>
        <v>17</v>
      </c>
      <c r="P403" s="293">
        <f t="shared" si="56"/>
        <v>453543</v>
      </c>
      <c r="Q403" s="293">
        <f>[12]QY!H403</f>
        <v>3</v>
      </c>
      <c r="R403" s="293">
        <f t="shared" si="57"/>
        <v>80037</v>
      </c>
      <c r="S403" s="293">
        <f>[12]UB!H403</f>
        <v>0</v>
      </c>
      <c r="T403" s="293">
        <f t="shared" si="58"/>
        <v>0</v>
      </c>
      <c r="U403" s="293">
        <f>[12]CP!H403</f>
        <v>22</v>
      </c>
      <c r="V403" s="293">
        <f t="shared" si="59"/>
        <v>586938</v>
      </c>
      <c r="W403" s="293">
        <f>[12]HL!H403</f>
        <v>44</v>
      </c>
      <c r="X403" s="293">
        <f t="shared" si="60"/>
        <v>1173876</v>
      </c>
      <c r="Y403" s="293">
        <f>[12]DH!H403</f>
        <v>30</v>
      </c>
      <c r="Z403" s="293">
        <f t="shared" si="61"/>
        <v>800370</v>
      </c>
      <c r="AA403" s="293">
        <f>[12]MC!H403</f>
        <v>15</v>
      </c>
      <c r="AB403" s="293">
        <f t="shared" si="62"/>
        <v>400185</v>
      </c>
    </row>
    <row r="404" spans="1:28" hidden="1" x14ac:dyDescent="0.2">
      <c r="A404" s="301">
        <v>5</v>
      </c>
      <c r="B404" s="302" t="s">
        <v>1656</v>
      </c>
      <c r="C404" s="300"/>
      <c r="D404" s="300"/>
      <c r="E404" s="300"/>
      <c r="F404" s="300"/>
      <c r="G404" s="333"/>
      <c r="H404" s="293">
        <f>'[12]Don gia'!R403</f>
        <v>0</v>
      </c>
      <c r="I404" s="289">
        <f t="array" ref="I404">SUM(IF($K$7:$AB$7="Số lượng",K404:AB404,0))</f>
        <v>0</v>
      </c>
      <c r="J404" s="289">
        <f t="shared" si="54"/>
        <v>0</v>
      </c>
      <c r="K404" s="293">
        <f>[12]DT!H404</f>
        <v>0</v>
      </c>
      <c r="L404" s="293">
        <f t="shared" si="55"/>
        <v>0</v>
      </c>
      <c r="M404" s="293">
        <f>[12]HH!H404</f>
        <v>0</v>
      </c>
      <c r="N404" s="293">
        <f t="shared" si="55"/>
        <v>0</v>
      </c>
      <c r="O404" s="293">
        <f>[12]VD!H404</f>
        <v>0</v>
      </c>
      <c r="P404" s="293">
        <f t="shared" si="56"/>
        <v>0</v>
      </c>
      <c r="Q404" s="293">
        <f>[12]QY!H404</f>
        <v>0</v>
      </c>
      <c r="R404" s="293">
        <f t="shared" si="57"/>
        <v>0</v>
      </c>
      <c r="S404" s="293">
        <f>[12]UB!H404</f>
        <v>0</v>
      </c>
      <c r="T404" s="293">
        <f t="shared" si="58"/>
        <v>0</v>
      </c>
      <c r="U404" s="293">
        <f>[12]CP!H404</f>
        <v>0</v>
      </c>
      <c r="V404" s="293">
        <f t="shared" si="59"/>
        <v>0</v>
      </c>
      <c r="W404" s="293">
        <f>[12]HL!H404</f>
        <v>0</v>
      </c>
      <c r="X404" s="293">
        <f t="shared" si="60"/>
        <v>0</v>
      </c>
      <c r="Y404" s="293">
        <f>[12]DH!H404</f>
        <v>0</v>
      </c>
      <c r="Z404" s="293">
        <f t="shared" si="61"/>
        <v>0</v>
      </c>
      <c r="AA404" s="293">
        <f>[12]MC!H404</f>
        <v>0</v>
      </c>
      <c r="AB404" s="293">
        <f t="shared" si="62"/>
        <v>0</v>
      </c>
    </row>
    <row r="405" spans="1:28" hidden="1" x14ac:dyDescent="0.2">
      <c r="A405" s="298"/>
      <c r="B405" s="299" t="s">
        <v>1657</v>
      </c>
      <c r="C405" s="297" t="s">
        <v>334</v>
      </c>
      <c r="D405" s="297"/>
      <c r="E405" s="297" t="s">
        <v>49</v>
      </c>
      <c r="F405" s="297" t="s">
        <v>1658</v>
      </c>
      <c r="G405" s="331" t="s">
        <v>1548</v>
      </c>
      <c r="H405" s="293">
        <f>'[12]Don gia'!R404</f>
        <v>0</v>
      </c>
      <c r="I405" s="289">
        <f t="array" ref="I405">SUM(IF($K$7:$AB$7="Số lượng",K405:AB405,0))</f>
        <v>14</v>
      </c>
      <c r="J405" s="289">
        <f t="shared" si="54"/>
        <v>0</v>
      </c>
      <c r="K405" s="293">
        <f>[12]DT!H405</f>
        <v>0</v>
      </c>
      <c r="L405" s="293">
        <f t="shared" si="55"/>
        <v>0</v>
      </c>
      <c r="M405" s="293">
        <f>[12]HH!H405</f>
        <v>0</v>
      </c>
      <c r="N405" s="293">
        <f t="shared" si="55"/>
        <v>0</v>
      </c>
      <c r="O405" s="293">
        <f>[12]VD!H405</f>
        <v>1</v>
      </c>
      <c r="P405" s="293">
        <f t="shared" si="56"/>
        <v>0</v>
      </c>
      <c r="Q405" s="293">
        <f>[12]QY!H405</f>
        <v>0</v>
      </c>
      <c r="R405" s="293">
        <f t="shared" si="57"/>
        <v>0</v>
      </c>
      <c r="S405" s="293">
        <f>[12]UB!H405</f>
        <v>0</v>
      </c>
      <c r="T405" s="293">
        <f t="shared" si="58"/>
        <v>0</v>
      </c>
      <c r="U405" s="293">
        <f>[12]CP!H405</f>
        <v>1</v>
      </c>
      <c r="V405" s="293">
        <f t="shared" si="59"/>
        <v>0</v>
      </c>
      <c r="W405" s="293">
        <f>[12]HL!H405</f>
        <v>0</v>
      </c>
      <c r="X405" s="293">
        <f t="shared" si="60"/>
        <v>0</v>
      </c>
      <c r="Y405" s="293">
        <f>[12]DH!H405</f>
        <v>7</v>
      </c>
      <c r="Z405" s="293">
        <f t="shared" si="61"/>
        <v>0</v>
      </c>
      <c r="AA405" s="293">
        <f>[12]MC!H405</f>
        <v>5</v>
      </c>
      <c r="AB405" s="293">
        <f t="shared" si="62"/>
        <v>0</v>
      </c>
    </row>
    <row r="406" spans="1:28" hidden="1" x14ac:dyDescent="0.2">
      <c r="A406" s="301">
        <v>6</v>
      </c>
      <c r="B406" s="302" t="s">
        <v>1659</v>
      </c>
      <c r="C406" s="300"/>
      <c r="D406" s="300"/>
      <c r="E406" s="300"/>
      <c r="F406" s="300"/>
      <c r="G406" s="333"/>
      <c r="H406" s="293">
        <f>'[12]Don gia'!R405</f>
        <v>0</v>
      </c>
      <c r="I406" s="289">
        <f t="array" ref="I406">SUM(IF($K$7:$AB$7="Số lượng",K406:AB406,0))</f>
        <v>0</v>
      </c>
      <c r="J406" s="289">
        <f t="shared" si="54"/>
        <v>0</v>
      </c>
      <c r="K406" s="293"/>
      <c r="L406" s="293">
        <f t="shared" si="55"/>
        <v>0</v>
      </c>
      <c r="M406" s="293"/>
      <c r="N406" s="293">
        <f t="shared" si="55"/>
        <v>0</v>
      </c>
      <c r="O406" s="293"/>
      <c r="P406" s="293">
        <f t="shared" si="56"/>
        <v>0</v>
      </c>
      <c r="Q406" s="293"/>
      <c r="R406" s="293">
        <f t="shared" si="57"/>
        <v>0</v>
      </c>
      <c r="S406" s="293"/>
      <c r="T406" s="293">
        <f t="shared" si="58"/>
        <v>0</v>
      </c>
      <c r="U406" s="293"/>
      <c r="V406" s="293">
        <f t="shared" si="59"/>
        <v>0</v>
      </c>
      <c r="W406" s="293"/>
      <c r="X406" s="293">
        <f t="shared" si="60"/>
        <v>0</v>
      </c>
      <c r="Y406" s="293"/>
      <c r="Z406" s="293">
        <f t="shared" si="61"/>
        <v>0</v>
      </c>
      <c r="AA406" s="293"/>
      <c r="AB406" s="293">
        <f t="shared" si="62"/>
        <v>0</v>
      </c>
    </row>
    <row r="407" spans="1:28" hidden="1" x14ac:dyDescent="0.2">
      <c r="A407" s="298"/>
      <c r="B407" s="299" t="s">
        <v>1660</v>
      </c>
      <c r="C407" s="297" t="s">
        <v>334</v>
      </c>
      <c r="D407" s="297"/>
      <c r="E407" s="297" t="s">
        <v>49</v>
      </c>
      <c r="F407" s="297" t="s">
        <v>1654</v>
      </c>
      <c r="G407" s="331" t="s">
        <v>1548</v>
      </c>
      <c r="H407" s="293">
        <f>'[12]Don gia'!R406</f>
        <v>0</v>
      </c>
      <c r="I407" s="289">
        <f t="array" ref="I407">SUM(IF($K$7:$AB$7="Số lượng",K407:AB407,0))</f>
        <v>14</v>
      </c>
      <c r="J407" s="289">
        <f t="shared" si="54"/>
        <v>0</v>
      </c>
      <c r="K407" s="293">
        <f>[12]DT!H407</f>
        <v>0</v>
      </c>
      <c r="L407" s="293">
        <f t="shared" si="55"/>
        <v>0</v>
      </c>
      <c r="M407" s="293">
        <f>[12]HH!H407</f>
        <v>0</v>
      </c>
      <c r="N407" s="293">
        <f t="shared" si="55"/>
        <v>0</v>
      </c>
      <c r="O407" s="293">
        <f>[12]VD!H407</f>
        <v>1</v>
      </c>
      <c r="P407" s="293">
        <f t="shared" si="56"/>
        <v>0</v>
      </c>
      <c r="Q407" s="293">
        <f>[12]QY!H407</f>
        <v>0</v>
      </c>
      <c r="R407" s="293">
        <f t="shared" si="57"/>
        <v>0</v>
      </c>
      <c r="S407" s="293">
        <f>[12]UB!H407</f>
        <v>0</v>
      </c>
      <c r="T407" s="293">
        <f t="shared" si="58"/>
        <v>0</v>
      </c>
      <c r="U407" s="293">
        <f>[12]CP!H407</f>
        <v>1</v>
      </c>
      <c r="V407" s="293">
        <f t="shared" si="59"/>
        <v>0</v>
      </c>
      <c r="W407" s="293">
        <f>[12]HL!H407</f>
        <v>0</v>
      </c>
      <c r="X407" s="293">
        <f t="shared" si="60"/>
        <v>0</v>
      </c>
      <c r="Y407" s="293">
        <f>[12]DH!H407</f>
        <v>7</v>
      </c>
      <c r="Z407" s="293">
        <f t="shared" si="61"/>
        <v>0</v>
      </c>
      <c r="AA407" s="293">
        <f>[12]MC!H407</f>
        <v>5</v>
      </c>
      <c r="AB407" s="293">
        <f t="shared" si="62"/>
        <v>0</v>
      </c>
    </row>
    <row r="408" spans="1:28" hidden="1" x14ac:dyDescent="0.2">
      <c r="A408" s="301">
        <v>7</v>
      </c>
      <c r="B408" s="302" t="s">
        <v>1661</v>
      </c>
      <c r="C408" s="300"/>
      <c r="D408" s="300"/>
      <c r="E408" s="300"/>
      <c r="F408" s="300"/>
      <c r="G408" s="333"/>
      <c r="H408" s="293">
        <f>'[12]Don gia'!R407</f>
        <v>0</v>
      </c>
      <c r="I408" s="289">
        <f t="array" ref="I408">SUM(IF($K$7:$AB$7="Số lượng",K408:AB408,0))</f>
        <v>0</v>
      </c>
      <c r="J408" s="289">
        <f t="shared" si="54"/>
        <v>0</v>
      </c>
      <c r="K408" s="293"/>
      <c r="L408" s="293">
        <f t="shared" si="55"/>
        <v>0</v>
      </c>
      <c r="M408" s="293"/>
      <c r="N408" s="293">
        <f t="shared" si="55"/>
        <v>0</v>
      </c>
      <c r="O408" s="293"/>
      <c r="P408" s="293">
        <f t="shared" si="56"/>
        <v>0</v>
      </c>
      <c r="Q408" s="293"/>
      <c r="R408" s="293">
        <f t="shared" si="57"/>
        <v>0</v>
      </c>
      <c r="S408" s="293"/>
      <c r="T408" s="293">
        <f t="shared" si="58"/>
        <v>0</v>
      </c>
      <c r="U408" s="293"/>
      <c r="V408" s="293">
        <f t="shared" si="59"/>
        <v>0</v>
      </c>
      <c r="W408" s="293"/>
      <c r="X408" s="293">
        <f t="shared" si="60"/>
        <v>0</v>
      </c>
      <c r="Y408" s="293"/>
      <c r="Z408" s="293">
        <f t="shared" si="61"/>
        <v>0</v>
      </c>
      <c r="AA408" s="293"/>
      <c r="AB408" s="293">
        <f t="shared" si="62"/>
        <v>0</v>
      </c>
    </row>
    <row r="409" spans="1:28" hidden="1" x14ac:dyDescent="0.2">
      <c r="A409" s="298"/>
      <c r="B409" s="299" t="s">
        <v>1662</v>
      </c>
      <c r="C409" s="297" t="s">
        <v>334</v>
      </c>
      <c r="D409" s="297"/>
      <c r="E409" s="297" t="s">
        <v>49</v>
      </c>
      <c r="F409" s="297" t="s">
        <v>1654</v>
      </c>
      <c r="G409" s="331" t="s">
        <v>1548</v>
      </c>
      <c r="H409" s="293">
        <f>'[12]Don gia'!R408</f>
        <v>0</v>
      </c>
      <c r="I409" s="289">
        <f t="array" ref="I409">SUM(IF($K$7:$AB$7="Số lượng",K409:AB409,0))</f>
        <v>18</v>
      </c>
      <c r="J409" s="289">
        <f t="shared" si="54"/>
        <v>0</v>
      </c>
      <c r="K409" s="293">
        <f>[12]DT!H409</f>
        <v>0</v>
      </c>
      <c r="L409" s="293">
        <f t="shared" si="55"/>
        <v>0</v>
      </c>
      <c r="M409" s="293">
        <f>[12]HH!H409</f>
        <v>0</v>
      </c>
      <c r="N409" s="293">
        <f t="shared" si="55"/>
        <v>0</v>
      </c>
      <c r="O409" s="293">
        <f>[12]VD!H409</f>
        <v>1</v>
      </c>
      <c r="P409" s="293">
        <f t="shared" si="56"/>
        <v>0</v>
      </c>
      <c r="Q409" s="293">
        <f>[12]QY!H409</f>
        <v>0</v>
      </c>
      <c r="R409" s="293">
        <f t="shared" si="57"/>
        <v>0</v>
      </c>
      <c r="S409" s="293">
        <f>[12]UB!H409</f>
        <v>0</v>
      </c>
      <c r="T409" s="293">
        <f t="shared" si="58"/>
        <v>0</v>
      </c>
      <c r="U409" s="293">
        <f>[12]CP!H409</f>
        <v>1</v>
      </c>
      <c r="V409" s="293">
        <f t="shared" si="59"/>
        <v>0</v>
      </c>
      <c r="W409" s="293">
        <f>[12]HL!H409</f>
        <v>0</v>
      </c>
      <c r="X409" s="293">
        <f t="shared" si="60"/>
        <v>0</v>
      </c>
      <c r="Y409" s="293">
        <f>[12]DH!H409</f>
        <v>7</v>
      </c>
      <c r="Z409" s="293">
        <f t="shared" si="61"/>
        <v>0</v>
      </c>
      <c r="AA409" s="293">
        <f>[12]MC!H409</f>
        <v>9</v>
      </c>
      <c r="AB409" s="293">
        <f t="shared" si="62"/>
        <v>0</v>
      </c>
    </row>
    <row r="410" spans="1:28" hidden="1" x14ac:dyDescent="0.2">
      <c r="A410" s="301">
        <v>8</v>
      </c>
      <c r="B410" s="302" t="s">
        <v>1663</v>
      </c>
      <c r="C410" s="300"/>
      <c r="D410" s="300"/>
      <c r="E410" s="300"/>
      <c r="F410" s="300"/>
      <c r="G410" s="333"/>
      <c r="H410" s="293">
        <f>'[12]Don gia'!R409</f>
        <v>0</v>
      </c>
      <c r="I410" s="289">
        <f t="array" ref="I410">SUM(IF($K$7:$AB$7="Số lượng",K410:AB410,0))</f>
        <v>0</v>
      </c>
      <c r="J410" s="289">
        <f t="shared" si="54"/>
        <v>0</v>
      </c>
      <c r="K410" s="293">
        <f>[12]DT!H410</f>
        <v>0</v>
      </c>
      <c r="L410" s="293">
        <f t="shared" si="55"/>
        <v>0</v>
      </c>
      <c r="M410" s="293">
        <f>[12]HH!H410</f>
        <v>0</v>
      </c>
      <c r="N410" s="293">
        <f t="shared" si="55"/>
        <v>0</v>
      </c>
      <c r="O410" s="293">
        <f>[12]VD!H410</f>
        <v>0</v>
      </c>
      <c r="P410" s="293">
        <f t="shared" si="56"/>
        <v>0</v>
      </c>
      <c r="Q410" s="293">
        <f>[12]QY!H410</f>
        <v>0</v>
      </c>
      <c r="R410" s="293">
        <f t="shared" si="57"/>
        <v>0</v>
      </c>
      <c r="S410" s="293">
        <f>[12]UB!H410</f>
        <v>0</v>
      </c>
      <c r="T410" s="293">
        <f t="shared" si="58"/>
        <v>0</v>
      </c>
      <c r="U410" s="293">
        <f>[12]CP!H410</f>
        <v>0</v>
      </c>
      <c r="V410" s="293">
        <f t="shared" si="59"/>
        <v>0</v>
      </c>
      <c r="W410" s="293">
        <f>[12]HL!H410</f>
        <v>0</v>
      </c>
      <c r="X410" s="293">
        <f t="shared" si="60"/>
        <v>0</v>
      </c>
      <c r="Y410" s="293">
        <f>[12]DH!H410</f>
        <v>0</v>
      </c>
      <c r="Z410" s="293">
        <f t="shared" si="61"/>
        <v>0</v>
      </c>
      <c r="AA410" s="293">
        <f>[12]MC!H410</f>
        <v>0</v>
      </c>
      <c r="AB410" s="293">
        <f t="shared" si="62"/>
        <v>0</v>
      </c>
    </row>
    <row r="411" spans="1:28" hidden="1" x14ac:dyDescent="0.2">
      <c r="A411" s="298"/>
      <c r="B411" s="299" t="s">
        <v>1664</v>
      </c>
      <c r="C411" s="297" t="s">
        <v>334</v>
      </c>
      <c r="D411" s="297"/>
      <c r="E411" s="297" t="s">
        <v>49</v>
      </c>
      <c r="F411" s="297" t="s">
        <v>1654</v>
      </c>
      <c r="G411" s="331" t="s">
        <v>1548</v>
      </c>
      <c r="H411" s="293">
        <f>'[12]Don gia'!R410</f>
        <v>0</v>
      </c>
      <c r="I411" s="289">
        <f t="array" ref="I411">SUM(IF($K$7:$AB$7="Số lượng",K411:AB411,0))</f>
        <v>18</v>
      </c>
      <c r="J411" s="289">
        <f t="shared" si="54"/>
        <v>0</v>
      </c>
      <c r="K411" s="293">
        <f>[12]DT!H411</f>
        <v>0</v>
      </c>
      <c r="L411" s="293">
        <f t="shared" si="55"/>
        <v>0</v>
      </c>
      <c r="M411" s="293">
        <f>[12]HH!H411</f>
        <v>0</v>
      </c>
      <c r="N411" s="293">
        <f t="shared" si="55"/>
        <v>0</v>
      </c>
      <c r="O411" s="293">
        <f>[12]VD!H411</f>
        <v>1</v>
      </c>
      <c r="P411" s="293">
        <f t="shared" si="56"/>
        <v>0</v>
      </c>
      <c r="Q411" s="293">
        <f>[12]QY!H411</f>
        <v>0</v>
      </c>
      <c r="R411" s="293">
        <f t="shared" si="57"/>
        <v>0</v>
      </c>
      <c r="S411" s="293">
        <f>[12]UB!H411</f>
        <v>0</v>
      </c>
      <c r="T411" s="293">
        <f t="shared" si="58"/>
        <v>0</v>
      </c>
      <c r="U411" s="293">
        <f>[12]CP!H411</f>
        <v>1</v>
      </c>
      <c r="V411" s="293">
        <f t="shared" si="59"/>
        <v>0</v>
      </c>
      <c r="W411" s="293">
        <f>[12]HL!H411</f>
        <v>0</v>
      </c>
      <c r="X411" s="293">
        <f t="shared" si="60"/>
        <v>0</v>
      </c>
      <c r="Y411" s="293">
        <f>[12]DH!H411</f>
        <v>7</v>
      </c>
      <c r="Z411" s="293">
        <f t="shared" si="61"/>
        <v>0</v>
      </c>
      <c r="AA411" s="293">
        <f>[12]MC!H411</f>
        <v>9</v>
      </c>
      <c r="AB411" s="293">
        <f t="shared" si="62"/>
        <v>0</v>
      </c>
    </row>
    <row r="412" spans="1:28" x14ac:dyDescent="0.2">
      <c r="A412" s="301" t="s">
        <v>43</v>
      </c>
      <c r="B412" s="302" t="s">
        <v>256</v>
      </c>
      <c r="C412" s="300"/>
      <c r="D412" s="300"/>
      <c r="E412" s="300"/>
      <c r="F412" s="300"/>
      <c r="G412" s="333"/>
      <c r="H412" s="293">
        <f>'[12]Don gia'!R411</f>
        <v>0</v>
      </c>
      <c r="I412" s="289">
        <f t="array" ref="I412">SUM(IF($K$7:$AB$7="Số lượng",K412:AB412,0))</f>
        <v>0</v>
      </c>
      <c r="J412" s="289">
        <f t="shared" si="54"/>
        <v>0</v>
      </c>
      <c r="K412" s="293">
        <f>[12]DT!H412</f>
        <v>0</v>
      </c>
      <c r="L412" s="293">
        <f t="shared" si="55"/>
        <v>0</v>
      </c>
      <c r="M412" s="293">
        <f>[12]HH!H412</f>
        <v>0</v>
      </c>
      <c r="N412" s="293">
        <f t="shared" si="55"/>
        <v>0</v>
      </c>
      <c r="O412" s="293">
        <f>[12]VD!H412</f>
        <v>0</v>
      </c>
      <c r="P412" s="293">
        <f t="shared" si="56"/>
        <v>0</v>
      </c>
      <c r="Q412" s="293">
        <f>[12]QY!H412</f>
        <v>0</v>
      </c>
      <c r="R412" s="293">
        <f t="shared" si="57"/>
        <v>0</v>
      </c>
      <c r="S412" s="293">
        <f>[12]UB!H412</f>
        <v>0</v>
      </c>
      <c r="T412" s="293">
        <f t="shared" si="58"/>
        <v>0</v>
      </c>
      <c r="U412" s="293">
        <f>[12]CP!H412</f>
        <v>0</v>
      </c>
      <c r="V412" s="293">
        <f t="shared" si="59"/>
        <v>0</v>
      </c>
      <c r="W412" s="293">
        <f>[12]HL!H412</f>
        <v>0</v>
      </c>
      <c r="X412" s="293">
        <f t="shared" si="60"/>
        <v>0</v>
      </c>
      <c r="Y412" s="293">
        <f>[12]DH!H412</f>
        <v>0</v>
      </c>
      <c r="Z412" s="293">
        <f t="shared" si="61"/>
        <v>0</v>
      </c>
      <c r="AA412" s="293">
        <f>[12]MC!H412</f>
        <v>0</v>
      </c>
      <c r="AB412" s="293">
        <f t="shared" si="62"/>
        <v>0</v>
      </c>
    </row>
    <row r="413" spans="1:28" x14ac:dyDescent="0.2">
      <c r="A413" s="301">
        <v>1</v>
      </c>
      <c r="B413" s="302" t="s">
        <v>248</v>
      </c>
      <c r="C413" s="300"/>
      <c r="D413" s="300"/>
      <c r="E413" s="300"/>
      <c r="F413" s="300"/>
      <c r="G413" s="333"/>
      <c r="H413" s="293">
        <f>'[12]Don gia'!R412</f>
        <v>0</v>
      </c>
      <c r="I413" s="289">
        <f t="array" ref="I413">SUM(IF($K$7:$AB$7="Số lượng",K413:AB413,0))</f>
        <v>0</v>
      </c>
      <c r="J413" s="289">
        <f t="shared" si="54"/>
        <v>0</v>
      </c>
      <c r="K413" s="293">
        <f>[12]DT!H413</f>
        <v>0</v>
      </c>
      <c r="L413" s="293">
        <f t="shared" si="55"/>
        <v>0</v>
      </c>
      <c r="M413" s="293">
        <f>[12]HH!H413</f>
        <v>0</v>
      </c>
      <c r="N413" s="293">
        <f t="shared" si="55"/>
        <v>0</v>
      </c>
      <c r="O413" s="293">
        <f>[12]VD!H413</f>
        <v>0</v>
      </c>
      <c r="P413" s="293">
        <f t="shared" si="56"/>
        <v>0</v>
      </c>
      <c r="Q413" s="293">
        <f>[12]QY!H413</f>
        <v>0</v>
      </c>
      <c r="R413" s="293">
        <f t="shared" si="57"/>
        <v>0</v>
      </c>
      <c r="S413" s="293">
        <f>[12]UB!H413</f>
        <v>0</v>
      </c>
      <c r="T413" s="293">
        <f t="shared" si="58"/>
        <v>0</v>
      </c>
      <c r="U413" s="293">
        <f>[12]CP!H413</f>
        <v>0</v>
      </c>
      <c r="V413" s="293">
        <f t="shared" si="59"/>
        <v>0</v>
      </c>
      <c r="W413" s="293">
        <f>[12]HL!H413</f>
        <v>0</v>
      </c>
      <c r="X413" s="293">
        <f t="shared" si="60"/>
        <v>0</v>
      </c>
      <c r="Y413" s="293">
        <f>[12]DH!H413</f>
        <v>0</v>
      </c>
      <c r="Z413" s="293">
        <f t="shared" si="61"/>
        <v>0</v>
      </c>
      <c r="AA413" s="293">
        <f>[12]MC!H413</f>
        <v>0</v>
      </c>
      <c r="AB413" s="293">
        <f t="shared" si="62"/>
        <v>0</v>
      </c>
    </row>
    <row r="414" spans="1:28" x14ac:dyDescent="0.2">
      <c r="A414" s="298"/>
      <c r="B414" s="299" t="s">
        <v>257</v>
      </c>
      <c r="C414" s="297" t="s">
        <v>334</v>
      </c>
      <c r="D414" s="297" t="s">
        <v>334</v>
      </c>
      <c r="E414" s="297" t="s">
        <v>123</v>
      </c>
      <c r="F414" s="297" t="s">
        <v>1435</v>
      </c>
      <c r="G414" s="331" t="s">
        <v>1655</v>
      </c>
      <c r="H414" s="293">
        <f>'[12]Don gia'!R413</f>
        <v>152178</v>
      </c>
      <c r="I414" s="289">
        <f t="array" ref="I414">SUM(IF($K$7:$AB$7="Số lượng",K414:AB414,0))</f>
        <v>203</v>
      </c>
      <c r="J414" s="289">
        <f t="shared" si="54"/>
        <v>30892134</v>
      </c>
      <c r="K414" s="293">
        <f>[12]DT!H414</f>
        <v>22</v>
      </c>
      <c r="L414" s="293">
        <f t="shared" si="55"/>
        <v>3347916</v>
      </c>
      <c r="M414" s="293">
        <f>[12]HH!H414</f>
        <v>13</v>
      </c>
      <c r="N414" s="293">
        <f t="shared" si="55"/>
        <v>1978314</v>
      </c>
      <c r="O414" s="293">
        <f>[12]VD!H414</f>
        <v>12</v>
      </c>
      <c r="P414" s="293">
        <f t="shared" si="56"/>
        <v>1826136</v>
      </c>
      <c r="Q414" s="293">
        <f>[12]QY!H414</f>
        <v>16</v>
      </c>
      <c r="R414" s="293">
        <f t="shared" si="57"/>
        <v>2434848</v>
      </c>
      <c r="S414" s="293">
        <f>[12]UB!H414</f>
        <v>17</v>
      </c>
      <c r="T414" s="293">
        <f t="shared" si="58"/>
        <v>2587026</v>
      </c>
      <c r="U414" s="293">
        <f>[12]CP!H414</f>
        <v>21</v>
      </c>
      <c r="V414" s="293">
        <f t="shared" si="59"/>
        <v>3195738</v>
      </c>
      <c r="W414" s="293">
        <f>[12]HL!H414</f>
        <v>36</v>
      </c>
      <c r="X414" s="293">
        <f t="shared" si="60"/>
        <v>5478408</v>
      </c>
      <c r="Y414" s="293">
        <f>[12]DH!H414</f>
        <v>39</v>
      </c>
      <c r="Z414" s="293">
        <f t="shared" si="61"/>
        <v>5934942</v>
      </c>
      <c r="AA414" s="293">
        <f>[12]MC!H414</f>
        <v>27</v>
      </c>
      <c r="AB414" s="293">
        <f t="shared" si="62"/>
        <v>4108806</v>
      </c>
    </row>
    <row r="415" spans="1:28" x14ac:dyDescent="0.2">
      <c r="A415" s="301">
        <v>2</v>
      </c>
      <c r="B415" s="302" t="s">
        <v>252</v>
      </c>
      <c r="C415" s="300"/>
      <c r="D415" s="300"/>
      <c r="E415" s="300"/>
      <c r="F415" s="300"/>
      <c r="G415" s="333"/>
      <c r="H415" s="293">
        <f>'[12]Don gia'!R414</f>
        <v>0</v>
      </c>
      <c r="I415" s="289">
        <f t="array" ref="I415">SUM(IF($K$7:$AB$7="Số lượng",K415:AB415,0))</f>
        <v>4</v>
      </c>
      <c r="J415" s="289">
        <f t="shared" si="54"/>
        <v>0</v>
      </c>
      <c r="K415" s="293">
        <f>[12]DT!H415</f>
        <v>0</v>
      </c>
      <c r="L415" s="293">
        <f t="shared" si="55"/>
        <v>0</v>
      </c>
      <c r="M415" s="293">
        <f>[12]HH!H415</f>
        <v>0</v>
      </c>
      <c r="N415" s="293">
        <f t="shared" si="55"/>
        <v>0</v>
      </c>
      <c r="O415" s="293">
        <f>[12]VD!H415</f>
        <v>0</v>
      </c>
      <c r="P415" s="293">
        <f t="shared" si="56"/>
        <v>0</v>
      </c>
      <c r="Q415" s="293">
        <f>[12]QY!H415</f>
        <v>0</v>
      </c>
      <c r="R415" s="293">
        <f t="shared" si="57"/>
        <v>0</v>
      </c>
      <c r="S415" s="293">
        <f>[12]UB!H415</f>
        <v>0</v>
      </c>
      <c r="T415" s="293">
        <f t="shared" si="58"/>
        <v>0</v>
      </c>
      <c r="U415" s="293">
        <f>[12]CP!H415</f>
        <v>0</v>
      </c>
      <c r="V415" s="293">
        <f t="shared" si="59"/>
        <v>0</v>
      </c>
      <c r="W415" s="293">
        <f>[12]HL!H415</f>
        <v>0</v>
      </c>
      <c r="X415" s="293">
        <f t="shared" si="60"/>
        <v>0</v>
      </c>
      <c r="Y415" s="293">
        <f>[12]DH!H415</f>
        <v>0</v>
      </c>
      <c r="Z415" s="293">
        <f t="shared" si="61"/>
        <v>0</v>
      </c>
      <c r="AA415" s="293">
        <f>[12]MC!H415</f>
        <v>4</v>
      </c>
      <c r="AB415" s="293">
        <f t="shared" si="62"/>
        <v>0</v>
      </c>
    </row>
    <row r="416" spans="1:28" x14ac:dyDescent="0.2">
      <c r="A416" s="298"/>
      <c r="B416" s="299" t="s">
        <v>253</v>
      </c>
      <c r="C416" s="297" t="s">
        <v>334</v>
      </c>
      <c r="D416" s="297" t="s">
        <v>334</v>
      </c>
      <c r="E416" s="297" t="s">
        <v>19</v>
      </c>
      <c r="F416" s="297" t="s">
        <v>1649</v>
      </c>
      <c r="G416" s="331" t="s">
        <v>1544</v>
      </c>
      <c r="H416" s="293">
        <f>'[12]Don gia'!R415</f>
        <v>836040</v>
      </c>
      <c r="I416" s="289">
        <f t="array" ref="I416">SUM(IF($K$7:$AB$7="Số lượng",K416:AB416,0))</f>
        <v>552</v>
      </c>
      <c r="J416" s="289">
        <f t="shared" si="54"/>
        <v>461494080</v>
      </c>
      <c r="K416" s="293">
        <f>[12]DT!H416</f>
        <v>89</v>
      </c>
      <c r="L416" s="293">
        <f t="shared" si="55"/>
        <v>74407560</v>
      </c>
      <c r="M416" s="293">
        <f>[12]HH!H416</f>
        <v>52</v>
      </c>
      <c r="N416" s="293">
        <f t="shared" si="55"/>
        <v>43474080</v>
      </c>
      <c r="O416" s="293">
        <f>[12]VD!H416</f>
        <v>42</v>
      </c>
      <c r="P416" s="293">
        <f t="shared" si="56"/>
        <v>35113680</v>
      </c>
      <c r="Q416" s="293">
        <f>[12]QY!H416</f>
        <v>54</v>
      </c>
      <c r="R416" s="293">
        <f t="shared" si="57"/>
        <v>45146160</v>
      </c>
      <c r="S416" s="293">
        <f>[12]UB!H416</f>
        <v>44</v>
      </c>
      <c r="T416" s="293">
        <f t="shared" si="58"/>
        <v>36785760</v>
      </c>
      <c r="U416" s="293">
        <f>[12]CP!H416</f>
        <v>56</v>
      </c>
      <c r="V416" s="293">
        <f t="shared" si="59"/>
        <v>46818240</v>
      </c>
      <c r="W416" s="293">
        <f>[12]HL!H416</f>
        <v>119</v>
      </c>
      <c r="X416" s="293">
        <f t="shared" si="60"/>
        <v>99488760</v>
      </c>
      <c r="Y416" s="293">
        <f>[12]DH!H416</f>
        <v>61</v>
      </c>
      <c r="Z416" s="293">
        <f t="shared" si="61"/>
        <v>50998440</v>
      </c>
      <c r="AA416" s="293">
        <f>[12]MC!H416</f>
        <v>35</v>
      </c>
      <c r="AB416" s="293">
        <f t="shared" si="62"/>
        <v>29261400</v>
      </c>
    </row>
    <row r="417" spans="1:28" x14ac:dyDescent="0.2">
      <c r="A417" s="298"/>
      <c r="B417" s="299" t="s">
        <v>254</v>
      </c>
      <c r="C417" s="297" t="s">
        <v>334</v>
      </c>
      <c r="D417" s="297" t="s">
        <v>334</v>
      </c>
      <c r="E417" s="297" t="s">
        <v>19</v>
      </c>
      <c r="F417" s="297" t="s">
        <v>1649</v>
      </c>
      <c r="G417" s="331" t="s">
        <v>1544</v>
      </c>
      <c r="H417" s="293">
        <f>'[12]Don gia'!R416</f>
        <v>812300</v>
      </c>
      <c r="I417" s="289">
        <f t="array" ref="I417">SUM(IF($K$7:$AB$7="Số lượng",K417:AB417,0))</f>
        <v>559</v>
      </c>
      <c r="J417" s="289">
        <f t="shared" si="54"/>
        <v>454075700</v>
      </c>
      <c r="K417" s="293">
        <f>[12]DT!H417</f>
        <v>89</v>
      </c>
      <c r="L417" s="293">
        <f t="shared" si="55"/>
        <v>72294700</v>
      </c>
      <c r="M417" s="293">
        <f>[12]HH!H417</f>
        <v>52</v>
      </c>
      <c r="N417" s="293">
        <f t="shared" si="55"/>
        <v>42239600</v>
      </c>
      <c r="O417" s="293">
        <f>[12]VD!H417</f>
        <v>42</v>
      </c>
      <c r="P417" s="293">
        <f t="shared" si="56"/>
        <v>34116600</v>
      </c>
      <c r="Q417" s="293">
        <f>[12]QY!H417</f>
        <v>54</v>
      </c>
      <c r="R417" s="293">
        <f t="shared" si="57"/>
        <v>43864200</v>
      </c>
      <c r="S417" s="293">
        <f>[12]UB!H417</f>
        <v>44</v>
      </c>
      <c r="T417" s="293">
        <f t="shared" si="58"/>
        <v>35741200</v>
      </c>
      <c r="U417" s="293">
        <f>[12]CP!H417</f>
        <v>56</v>
      </c>
      <c r="V417" s="293">
        <f t="shared" si="59"/>
        <v>45488800</v>
      </c>
      <c r="W417" s="293">
        <f>[12]HL!H417</f>
        <v>119</v>
      </c>
      <c r="X417" s="293">
        <f t="shared" si="60"/>
        <v>96663700</v>
      </c>
      <c r="Y417" s="293">
        <f>[12]DH!H417</f>
        <v>61</v>
      </c>
      <c r="Z417" s="293">
        <f t="shared" si="61"/>
        <v>49550300</v>
      </c>
      <c r="AA417" s="293">
        <f>[12]MC!H417</f>
        <v>42</v>
      </c>
      <c r="AB417" s="293">
        <f t="shared" si="62"/>
        <v>34116600</v>
      </c>
    </row>
    <row r="418" spans="1:28" x14ac:dyDescent="0.2">
      <c r="A418" s="298"/>
      <c r="B418" s="299" t="s">
        <v>258</v>
      </c>
      <c r="C418" s="297" t="s">
        <v>334</v>
      </c>
      <c r="D418" s="297" t="s">
        <v>334</v>
      </c>
      <c r="E418" s="297" t="s">
        <v>12</v>
      </c>
      <c r="F418" s="297" t="s">
        <v>1649</v>
      </c>
      <c r="G418" s="331" t="s">
        <v>1655</v>
      </c>
      <c r="H418" s="293">
        <f>'[12]Don gia'!R417</f>
        <v>310320</v>
      </c>
      <c r="I418" s="289">
        <f t="array" ref="I418">SUM(IF($K$7:$AB$7="Số lượng",K418:AB418,0))</f>
        <v>556</v>
      </c>
      <c r="J418" s="289">
        <f t="shared" si="54"/>
        <v>172537920</v>
      </c>
      <c r="K418" s="293">
        <f>[12]DT!H418</f>
        <v>85</v>
      </c>
      <c r="L418" s="293">
        <f t="shared" si="55"/>
        <v>26377200</v>
      </c>
      <c r="M418" s="293">
        <f>[12]HH!H418</f>
        <v>52</v>
      </c>
      <c r="N418" s="293">
        <f t="shared" si="55"/>
        <v>16136640</v>
      </c>
      <c r="O418" s="293">
        <f>[12]VD!H418</f>
        <v>42</v>
      </c>
      <c r="P418" s="293">
        <f t="shared" si="56"/>
        <v>13033440</v>
      </c>
      <c r="Q418" s="293">
        <f>[12]QY!H418</f>
        <v>66</v>
      </c>
      <c r="R418" s="293">
        <f t="shared" si="57"/>
        <v>20481120</v>
      </c>
      <c r="S418" s="293">
        <f>[12]UB!H418</f>
        <v>44</v>
      </c>
      <c r="T418" s="293">
        <f t="shared" si="58"/>
        <v>13654080</v>
      </c>
      <c r="U418" s="293">
        <f>[12]CP!H418</f>
        <v>48</v>
      </c>
      <c r="V418" s="293">
        <f t="shared" si="59"/>
        <v>14895360</v>
      </c>
      <c r="W418" s="293">
        <f>[12]HL!H418</f>
        <v>121</v>
      </c>
      <c r="X418" s="293">
        <f t="shared" si="60"/>
        <v>37548720</v>
      </c>
      <c r="Y418" s="293">
        <f>[12]DH!H418</f>
        <v>61</v>
      </c>
      <c r="Z418" s="293">
        <f t="shared" si="61"/>
        <v>18929520</v>
      </c>
      <c r="AA418" s="293">
        <f>[12]MC!H418</f>
        <v>37</v>
      </c>
      <c r="AB418" s="293">
        <f t="shared" si="62"/>
        <v>11481840</v>
      </c>
    </row>
    <row r="419" spans="1:28" x14ac:dyDescent="0.2">
      <c r="A419" s="298"/>
      <c r="B419" s="299" t="s">
        <v>259</v>
      </c>
      <c r="C419" s="297" t="s">
        <v>334</v>
      </c>
      <c r="D419" s="297" t="s">
        <v>334</v>
      </c>
      <c r="E419" s="297" t="s">
        <v>19</v>
      </c>
      <c r="F419" s="297" t="s">
        <v>1649</v>
      </c>
      <c r="G419" s="331" t="s">
        <v>1544</v>
      </c>
      <c r="H419" s="293">
        <f>'[12]Don gia'!R418</f>
        <v>550160</v>
      </c>
      <c r="I419" s="289">
        <f t="array" ref="I419">SUM(IF($K$7:$AB$7="Số lượng",K419:AB419,0))</f>
        <v>556</v>
      </c>
      <c r="J419" s="289">
        <f t="shared" si="54"/>
        <v>305888960</v>
      </c>
      <c r="K419" s="293">
        <f>[12]DT!H419</f>
        <v>87</v>
      </c>
      <c r="L419" s="293">
        <f t="shared" si="55"/>
        <v>47863920</v>
      </c>
      <c r="M419" s="293">
        <f>[12]HH!H419</f>
        <v>52</v>
      </c>
      <c r="N419" s="293">
        <f t="shared" si="55"/>
        <v>28608320</v>
      </c>
      <c r="O419" s="293">
        <f>[12]VD!H419</f>
        <v>42</v>
      </c>
      <c r="P419" s="293">
        <f t="shared" si="56"/>
        <v>23106720</v>
      </c>
      <c r="Q419" s="293">
        <f>[12]QY!H419</f>
        <v>57</v>
      </c>
      <c r="R419" s="293">
        <f t="shared" si="57"/>
        <v>31359120</v>
      </c>
      <c r="S419" s="293">
        <f>[12]UB!H419</f>
        <v>44</v>
      </c>
      <c r="T419" s="293">
        <f t="shared" si="58"/>
        <v>24207040</v>
      </c>
      <c r="U419" s="293">
        <f>[12]CP!H419</f>
        <v>56</v>
      </c>
      <c r="V419" s="293">
        <f t="shared" si="59"/>
        <v>30808960</v>
      </c>
      <c r="W419" s="293">
        <f>[12]HL!H419</f>
        <v>115</v>
      </c>
      <c r="X419" s="293">
        <f t="shared" si="60"/>
        <v>63268400</v>
      </c>
      <c r="Y419" s="293">
        <f>[12]DH!H419</f>
        <v>61</v>
      </c>
      <c r="Z419" s="293">
        <f t="shared" si="61"/>
        <v>33559760</v>
      </c>
      <c r="AA419" s="293">
        <f>[12]MC!H419</f>
        <v>42</v>
      </c>
      <c r="AB419" s="293">
        <f t="shared" si="62"/>
        <v>23106720</v>
      </c>
    </row>
    <row r="420" spans="1:28" x14ac:dyDescent="0.2">
      <c r="A420" s="301" t="s">
        <v>44</v>
      </c>
      <c r="B420" s="302" t="s">
        <v>62</v>
      </c>
      <c r="C420" s="300"/>
      <c r="D420" s="300"/>
      <c r="E420" s="300"/>
      <c r="F420" s="300"/>
      <c r="G420" s="333"/>
      <c r="H420" s="293">
        <f>'[12]Don gia'!R419</f>
        <v>0</v>
      </c>
      <c r="I420" s="289">
        <f t="array" ref="I420">SUM(IF($K$7:$AB$7="Số lượng",K420:AB420,0))</f>
        <v>0</v>
      </c>
      <c r="J420" s="289">
        <f t="shared" si="54"/>
        <v>0</v>
      </c>
      <c r="K420" s="293"/>
      <c r="L420" s="293">
        <f t="shared" si="55"/>
        <v>0</v>
      </c>
      <c r="M420" s="293"/>
      <c r="N420" s="293">
        <f t="shared" si="55"/>
        <v>0</v>
      </c>
      <c r="O420" s="293"/>
      <c r="P420" s="293">
        <f t="shared" si="56"/>
        <v>0</v>
      </c>
      <c r="Q420" s="293"/>
      <c r="R420" s="293">
        <f t="shared" si="57"/>
        <v>0</v>
      </c>
      <c r="S420" s="293"/>
      <c r="T420" s="293">
        <f t="shared" si="58"/>
        <v>0</v>
      </c>
      <c r="U420" s="293"/>
      <c r="V420" s="293">
        <f t="shared" si="59"/>
        <v>0</v>
      </c>
      <c r="W420" s="293"/>
      <c r="X420" s="293">
        <f t="shared" si="60"/>
        <v>0</v>
      </c>
      <c r="Y420" s="293"/>
      <c r="Z420" s="293">
        <f t="shared" si="61"/>
        <v>0</v>
      </c>
      <c r="AA420" s="293"/>
      <c r="AB420" s="293">
        <f t="shared" si="62"/>
        <v>0</v>
      </c>
    </row>
    <row r="421" spans="1:28" x14ac:dyDescent="0.2">
      <c r="A421" s="301">
        <v>1</v>
      </c>
      <c r="B421" s="302" t="s">
        <v>244</v>
      </c>
      <c r="C421" s="300"/>
      <c r="D421" s="300"/>
      <c r="E421" s="300"/>
      <c r="F421" s="300"/>
      <c r="G421" s="333"/>
      <c r="H421" s="293">
        <f>'[12]Don gia'!R420</f>
        <v>0</v>
      </c>
      <c r="I421" s="289">
        <f t="array" ref="I421">SUM(IF($K$7:$AB$7="Số lượng",K421:AB421,0))</f>
        <v>0</v>
      </c>
      <c r="J421" s="289">
        <f t="shared" si="54"/>
        <v>0</v>
      </c>
      <c r="K421" s="293"/>
      <c r="L421" s="293">
        <f t="shared" si="55"/>
        <v>0</v>
      </c>
      <c r="M421" s="293"/>
      <c r="N421" s="293">
        <f t="shared" si="55"/>
        <v>0</v>
      </c>
      <c r="O421" s="293"/>
      <c r="P421" s="293">
        <f t="shared" si="56"/>
        <v>0</v>
      </c>
      <c r="Q421" s="293"/>
      <c r="R421" s="293">
        <f t="shared" si="57"/>
        <v>0</v>
      </c>
      <c r="S421" s="293"/>
      <c r="T421" s="293">
        <f t="shared" si="58"/>
        <v>0</v>
      </c>
      <c r="U421" s="293"/>
      <c r="V421" s="293">
        <f t="shared" si="59"/>
        <v>0</v>
      </c>
      <c r="W421" s="293"/>
      <c r="X421" s="293">
        <f t="shared" si="60"/>
        <v>0</v>
      </c>
      <c r="Y421" s="293"/>
      <c r="Z421" s="293">
        <f t="shared" si="61"/>
        <v>0</v>
      </c>
      <c r="AA421" s="293"/>
      <c r="AB421" s="293">
        <f t="shared" si="62"/>
        <v>0</v>
      </c>
    </row>
    <row r="422" spans="1:28" ht="25.5" x14ac:dyDescent="0.2">
      <c r="A422" s="298"/>
      <c r="B422" s="299" t="s">
        <v>260</v>
      </c>
      <c r="C422" s="297" t="s">
        <v>334</v>
      </c>
      <c r="D422" s="297" t="s">
        <v>334</v>
      </c>
      <c r="E422" s="297" t="s">
        <v>12</v>
      </c>
      <c r="F422" s="297" t="s">
        <v>1649</v>
      </c>
      <c r="G422" s="331" t="s">
        <v>1655</v>
      </c>
      <c r="H422" s="293">
        <f>'[12]Don gia'!R421</f>
        <v>1047129</v>
      </c>
      <c r="I422" s="289">
        <f t="array" ref="I422">SUM(IF($K$7:$AB$7="Số lượng",K422:AB422,0))</f>
        <v>576</v>
      </c>
      <c r="J422" s="289">
        <f t="shared" si="54"/>
        <v>603146304</v>
      </c>
      <c r="K422" s="293">
        <f>[12]DT!H422</f>
        <v>92</v>
      </c>
      <c r="L422" s="293">
        <f t="shared" si="55"/>
        <v>96335868</v>
      </c>
      <c r="M422" s="293">
        <f>[12]HH!H422</f>
        <v>52</v>
      </c>
      <c r="N422" s="293">
        <f t="shared" si="55"/>
        <v>54450708</v>
      </c>
      <c r="O422" s="293">
        <f>[12]VD!H422</f>
        <v>41</v>
      </c>
      <c r="P422" s="293">
        <f t="shared" si="56"/>
        <v>42932289</v>
      </c>
      <c r="Q422" s="293">
        <f>[12]QY!H422</f>
        <v>74</v>
      </c>
      <c r="R422" s="293">
        <f t="shared" si="57"/>
        <v>77487546</v>
      </c>
      <c r="S422" s="293">
        <f>[12]UB!H422</f>
        <v>44</v>
      </c>
      <c r="T422" s="293">
        <f t="shared" si="58"/>
        <v>46073676</v>
      </c>
      <c r="U422" s="293">
        <f>[12]CP!H422</f>
        <v>52</v>
      </c>
      <c r="V422" s="293">
        <f t="shared" si="59"/>
        <v>54450708</v>
      </c>
      <c r="W422" s="293">
        <f>[12]HL!H422</f>
        <v>119</v>
      </c>
      <c r="X422" s="293">
        <f t="shared" si="60"/>
        <v>124608351</v>
      </c>
      <c r="Y422" s="293">
        <f>[12]DH!H422</f>
        <v>61</v>
      </c>
      <c r="Z422" s="293">
        <f t="shared" si="61"/>
        <v>63874869</v>
      </c>
      <c r="AA422" s="293">
        <f>[12]MC!H422</f>
        <v>41</v>
      </c>
      <c r="AB422" s="293">
        <f t="shared" si="62"/>
        <v>42932289</v>
      </c>
    </row>
    <row r="423" spans="1:28" x14ac:dyDescent="0.2">
      <c r="A423" s="298"/>
      <c r="B423" s="299" t="s">
        <v>261</v>
      </c>
      <c r="C423" s="297" t="s">
        <v>334</v>
      </c>
      <c r="D423" s="297" t="s">
        <v>334</v>
      </c>
      <c r="E423" s="297" t="s">
        <v>12</v>
      </c>
      <c r="F423" s="297" t="s">
        <v>1649</v>
      </c>
      <c r="G423" s="331" t="s">
        <v>1655</v>
      </c>
      <c r="H423" s="293">
        <f>'[12]Don gia'!R422</f>
        <v>234319</v>
      </c>
      <c r="I423" s="289">
        <f t="array" ref="I423">SUM(IF($K$7:$AB$7="Số lượng",K423:AB423,0))</f>
        <v>569</v>
      </c>
      <c r="J423" s="289">
        <f t="shared" si="54"/>
        <v>133327511</v>
      </c>
      <c r="K423" s="293">
        <f>[12]DT!H423</f>
        <v>90</v>
      </c>
      <c r="L423" s="293">
        <f t="shared" si="55"/>
        <v>21088710</v>
      </c>
      <c r="M423" s="293">
        <f>[12]HH!H423</f>
        <v>52</v>
      </c>
      <c r="N423" s="293">
        <f t="shared" si="55"/>
        <v>12184588</v>
      </c>
      <c r="O423" s="293">
        <f>[12]VD!H423</f>
        <v>40</v>
      </c>
      <c r="P423" s="293">
        <f t="shared" si="56"/>
        <v>9372760</v>
      </c>
      <c r="Q423" s="293">
        <f>[12]QY!H423</f>
        <v>73</v>
      </c>
      <c r="R423" s="293">
        <f t="shared" si="57"/>
        <v>17105287</v>
      </c>
      <c r="S423" s="293">
        <f>[12]UB!H423</f>
        <v>41</v>
      </c>
      <c r="T423" s="293">
        <f t="shared" si="58"/>
        <v>9607079</v>
      </c>
      <c r="U423" s="293">
        <f>[12]CP!H423</f>
        <v>45</v>
      </c>
      <c r="V423" s="293">
        <f t="shared" si="59"/>
        <v>10544355</v>
      </c>
      <c r="W423" s="293">
        <f>[12]HL!H423</f>
        <v>123</v>
      </c>
      <c r="X423" s="293">
        <f t="shared" si="60"/>
        <v>28821237</v>
      </c>
      <c r="Y423" s="293">
        <f>[12]DH!H423</f>
        <v>61</v>
      </c>
      <c r="Z423" s="293">
        <f t="shared" si="61"/>
        <v>14293459</v>
      </c>
      <c r="AA423" s="293">
        <f>[12]MC!H423</f>
        <v>44</v>
      </c>
      <c r="AB423" s="293">
        <f t="shared" si="62"/>
        <v>10310036</v>
      </c>
    </row>
    <row r="424" spans="1:28" hidden="1" x14ac:dyDescent="0.2">
      <c r="A424" s="301">
        <v>2</v>
      </c>
      <c r="B424" s="302" t="s">
        <v>1659</v>
      </c>
      <c r="C424" s="300"/>
      <c r="D424" s="300"/>
      <c r="E424" s="300"/>
      <c r="F424" s="300"/>
      <c r="G424" s="333"/>
      <c r="H424" s="293">
        <f>'[12]Don gia'!R423</f>
        <v>0</v>
      </c>
      <c r="I424" s="289">
        <f t="array" ref="I424">SUM(IF($K$7:$AB$7="Số lượng",K424:AB424,0))</f>
        <v>0</v>
      </c>
      <c r="J424" s="289">
        <f t="shared" si="54"/>
        <v>0</v>
      </c>
      <c r="K424" s="293"/>
      <c r="L424" s="293">
        <f t="shared" si="55"/>
        <v>0</v>
      </c>
      <c r="M424" s="293"/>
      <c r="N424" s="293">
        <f t="shared" si="55"/>
        <v>0</v>
      </c>
      <c r="O424" s="293"/>
      <c r="P424" s="293">
        <f t="shared" si="56"/>
        <v>0</v>
      </c>
      <c r="Q424" s="293"/>
      <c r="R424" s="293">
        <f t="shared" si="57"/>
        <v>0</v>
      </c>
      <c r="S424" s="293"/>
      <c r="T424" s="293">
        <f t="shared" si="58"/>
        <v>0</v>
      </c>
      <c r="U424" s="293"/>
      <c r="V424" s="293">
        <f t="shared" si="59"/>
        <v>0</v>
      </c>
      <c r="W424" s="293"/>
      <c r="X424" s="293">
        <f t="shared" si="60"/>
        <v>0</v>
      </c>
      <c r="Y424" s="293"/>
      <c r="Z424" s="293">
        <f t="shared" si="61"/>
        <v>0</v>
      </c>
      <c r="AA424" s="293"/>
      <c r="AB424" s="293">
        <f t="shared" si="62"/>
        <v>0</v>
      </c>
    </row>
    <row r="425" spans="1:28" hidden="1" x14ac:dyDescent="0.2">
      <c r="A425" s="298"/>
      <c r="B425" s="299" t="s">
        <v>1665</v>
      </c>
      <c r="C425" s="297" t="s">
        <v>334</v>
      </c>
      <c r="D425" s="297" t="s">
        <v>334</v>
      </c>
      <c r="E425" s="297" t="s">
        <v>12</v>
      </c>
      <c r="F425" s="297" t="s">
        <v>1649</v>
      </c>
      <c r="G425" s="331" t="s">
        <v>1666</v>
      </c>
      <c r="H425" s="293">
        <f>'[12]Don gia'!R424</f>
        <v>0</v>
      </c>
      <c r="I425" s="289">
        <f t="array" ref="I425">SUM(IF($K$7:$AB$7="Số lượng",K425:AB425,0))</f>
        <v>105</v>
      </c>
      <c r="J425" s="289">
        <f t="shared" si="54"/>
        <v>0</v>
      </c>
      <c r="K425" s="293">
        <f>[12]DT!H425</f>
        <v>4</v>
      </c>
      <c r="L425" s="293">
        <f t="shared" si="55"/>
        <v>0</v>
      </c>
      <c r="M425" s="293">
        <f>[12]HH!H425</f>
        <v>0</v>
      </c>
      <c r="N425" s="293">
        <f t="shared" si="55"/>
        <v>0</v>
      </c>
      <c r="O425" s="293">
        <f>[12]VD!H425</f>
        <v>9</v>
      </c>
      <c r="P425" s="293">
        <f t="shared" si="56"/>
        <v>0</v>
      </c>
      <c r="Q425" s="293">
        <f>[12]QY!H425</f>
        <v>4</v>
      </c>
      <c r="R425" s="293">
        <f t="shared" si="57"/>
        <v>0</v>
      </c>
      <c r="S425" s="293">
        <f>[12]UB!H425</f>
        <v>0</v>
      </c>
      <c r="T425" s="293">
        <f t="shared" si="58"/>
        <v>0</v>
      </c>
      <c r="U425" s="293">
        <f>[12]CP!H425</f>
        <v>20</v>
      </c>
      <c r="V425" s="293">
        <f t="shared" si="59"/>
        <v>0</v>
      </c>
      <c r="W425" s="293">
        <f>[12]HL!H425</f>
        <v>0</v>
      </c>
      <c r="X425" s="293">
        <f t="shared" si="60"/>
        <v>0</v>
      </c>
      <c r="Y425" s="293">
        <f>[12]DH!H425</f>
        <v>32</v>
      </c>
      <c r="Z425" s="293">
        <f t="shared" si="61"/>
        <v>0</v>
      </c>
      <c r="AA425" s="293">
        <f>[12]MC!H425</f>
        <v>36</v>
      </c>
      <c r="AB425" s="293">
        <f t="shared" si="62"/>
        <v>0</v>
      </c>
    </row>
    <row r="426" spans="1:28" hidden="1" x14ac:dyDescent="0.2">
      <c r="A426" s="301">
        <v>3</v>
      </c>
      <c r="B426" s="302" t="s">
        <v>1663</v>
      </c>
      <c r="C426" s="300"/>
      <c r="D426" s="300"/>
      <c r="E426" s="300"/>
      <c r="F426" s="300"/>
      <c r="G426" s="333"/>
      <c r="H426" s="293">
        <f>'[12]Don gia'!R425</f>
        <v>0</v>
      </c>
      <c r="I426" s="289">
        <f t="array" ref="I426">SUM(IF($K$7:$AB$7="Số lượng",K426:AB426,0))</f>
        <v>0</v>
      </c>
      <c r="J426" s="289">
        <f t="shared" si="54"/>
        <v>0</v>
      </c>
      <c r="K426" s="293"/>
      <c r="L426" s="293">
        <f t="shared" si="55"/>
        <v>0</v>
      </c>
      <c r="M426" s="293"/>
      <c r="N426" s="293">
        <f t="shared" si="55"/>
        <v>0</v>
      </c>
      <c r="O426" s="293"/>
      <c r="P426" s="293">
        <f t="shared" si="56"/>
        <v>0</v>
      </c>
      <c r="Q426" s="293"/>
      <c r="R426" s="293">
        <f t="shared" si="57"/>
        <v>0</v>
      </c>
      <c r="S426" s="293"/>
      <c r="T426" s="293">
        <f t="shared" si="58"/>
        <v>0</v>
      </c>
      <c r="U426" s="293"/>
      <c r="V426" s="293">
        <f t="shared" si="59"/>
        <v>0</v>
      </c>
      <c r="W426" s="293"/>
      <c r="X426" s="293">
        <f t="shared" si="60"/>
        <v>0</v>
      </c>
      <c r="Y426" s="293"/>
      <c r="Z426" s="293">
        <f t="shared" si="61"/>
        <v>0</v>
      </c>
      <c r="AA426" s="293"/>
      <c r="AB426" s="293">
        <f t="shared" si="62"/>
        <v>0</v>
      </c>
    </row>
    <row r="427" spans="1:28" hidden="1" x14ac:dyDescent="0.2">
      <c r="A427" s="298"/>
      <c r="B427" s="299" t="s">
        <v>1667</v>
      </c>
      <c r="C427" s="297" t="s">
        <v>334</v>
      </c>
      <c r="D427" s="297" t="s">
        <v>334</v>
      </c>
      <c r="E427" s="297" t="s">
        <v>19</v>
      </c>
      <c r="F427" s="297" t="s">
        <v>1649</v>
      </c>
      <c r="G427" s="331" t="s">
        <v>1548</v>
      </c>
      <c r="H427" s="293">
        <f>'[12]Don gia'!R426</f>
        <v>0</v>
      </c>
      <c r="I427" s="289">
        <f t="array" ref="I427">SUM(IF($K$7:$AB$7="Số lượng",K427:AB427,0))</f>
        <v>66</v>
      </c>
      <c r="J427" s="289">
        <f t="shared" si="54"/>
        <v>0</v>
      </c>
      <c r="K427" s="293">
        <f>[12]DT!H427</f>
        <v>4</v>
      </c>
      <c r="L427" s="293">
        <f t="shared" si="55"/>
        <v>0</v>
      </c>
      <c r="M427" s="293">
        <f>[12]HH!H427</f>
        <v>0</v>
      </c>
      <c r="N427" s="293">
        <f t="shared" si="55"/>
        <v>0</v>
      </c>
      <c r="O427" s="293">
        <f>[12]VD!H427</f>
        <v>1</v>
      </c>
      <c r="P427" s="293">
        <f t="shared" si="56"/>
        <v>0</v>
      </c>
      <c r="Q427" s="293">
        <f>[12]QY!H427</f>
        <v>0</v>
      </c>
      <c r="R427" s="293">
        <f t="shared" si="57"/>
        <v>0</v>
      </c>
      <c r="S427" s="293">
        <f>[12]UB!H427</f>
        <v>0</v>
      </c>
      <c r="T427" s="293">
        <f t="shared" si="58"/>
        <v>0</v>
      </c>
      <c r="U427" s="293">
        <f>[12]CP!H427</f>
        <v>8</v>
      </c>
      <c r="V427" s="293">
        <f t="shared" si="59"/>
        <v>0</v>
      </c>
      <c r="W427" s="293">
        <f>[12]HL!H427</f>
        <v>0</v>
      </c>
      <c r="X427" s="293">
        <f t="shared" si="60"/>
        <v>0</v>
      </c>
      <c r="Y427" s="293">
        <f>[12]DH!H427</f>
        <v>24</v>
      </c>
      <c r="Z427" s="293">
        <f t="shared" si="61"/>
        <v>0</v>
      </c>
      <c r="AA427" s="293">
        <f>[12]MC!H427</f>
        <v>29</v>
      </c>
      <c r="AB427" s="293">
        <f t="shared" si="62"/>
        <v>0</v>
      </c>
    </row>
    <row r="428" spans="1:28" hidden="1" x14ac:dyDescent="0.2">
      <c r="A428" s="298"/>
      <c r="B428" s="299" t="s">
        <v>1668</v>
      </c>
      <c r="C428" s="297" t="s">
        <v>334</v>
      </c>
      <c r="D428" s="297" t="s">
        <v>334</v>
      </c>
      <c r="E428" s="297" t="s">
        <v>19</v>
      </c>
      <c r="F428" s="297" t="s">
        <v>1649</v>
      </c>
      <c r="G428" s="331" t="s">
        <v>1548</v>
      </c>
      <c r="H428" s="293">
        <f>'[12]Don gia'!R427</f>
        <v>0</v>
      </c>
      <c r="I428" s="289">
        <f t="array" ref="I428">SUM(IF($K$7:$AB$7="Số lượng",K428:AB428,0))</f>
        <v>44</v>
      </c>
      <c r="J428" s="289">
        <f t="shared" si="54"/>
        <v>0</v>
      </c>
      <c r="K428" s="293">
        <f>[12]DT!H428</f>
        <v>4</v>
      </c>
      <c r="L428" s="293">
        <f t="shared" si="55"/>
        <v>0</v>
      </c>
      <c r="M428" s="293">
        <f>[12]HH!H428</f>
        <v>0</v>
      </c>
      <c r="N428" s="293">
        <f t="shared" si="55"/>
        <v>0</v>
      </c>
      <c r="O428" s="293">
        <f>[12]VD!H428</f>
        <v>1</v>
      </c>
      <c r="P428" s="293">
        <f t="shared" si="56"/>
        <v>0</v>
      </c>
      <c r="Q428" s="293">
        <f>[12]QY!H428</f>
        <v>0</v>
      </c>
      <c r="R428" s="293">
        <f t="shared" si="57"/>
        <v>0</v>
      </c>
      <c r="S428" s="293">
        <f>[12]UB!H428</f>
        <v>0</v>
      </c>
      <c r="T428" s="293">
        <f t="shared" si="58"/>
        <v>0</v>
      </c>
      <c r="U428" s="293">
        <f>[12]CP!H428</f>
        <v>8</v>
      </c>
      <c r="V428" s="293">
        <f t="shared" si="59"/>
        <v>0</v>
      </c>
      <c r="W428" s="293">
        <f>[12]HL!H428</f>
        <v>0</v>
      </c>
      <c r="X428" s="293">
        <f t="shared" si="60"/>
        <v>0</v>
      </c>
      <c r="Y428" s="293">
        <f>[12]DH!H428</f>
        <v>24</v>
      </c>
      <c r="Z428" s="293">
        <f t="shared" si="61"/>
        <v>0</v>
      </c>
      <c r="AA428" s="293">
        <f>[12]MC!H428</f>
        <v>7</v>
      </c>
      <c r="AB428" s="293">
        <f t="shared" si="62"/>
        <v>0</v>
      </c>
    </row>
    <row r="429" spans="1:28" hidden="1" x14ac:dyDescent="0.2">
      <c r="A429" s="298"/>
      <c r="B429" s="299" t="s">
        <v>1669</v>
      </c>
      <c r="C429" s="297" t="s">
        <v>334</v>
      </c>
      <c r="D429" s="297" t="s">
        <v>334</v>
      </c>
      <c r="E429" s="297" t="s">
        <v>19</v>
      </c>
      <c r="F429" s="297" t="s">
        <v>1650</v>
      </c>
      <c r="G429" s="331" t="s">
        <v>1548</v>
      </c>
      <c r="H429" s="293">
        <f>'[12]Don gia'!R428</f>
        <v>0</v>
      </c>
      <c r="I429" s="289">
        <f t="array" ref="I429">SUM(IF($K$7:$AB$7="Số lượng",K429:AB429,0))</f>
        <v>29</v>
      </c>
      <c r="J429" s="289">
        <f t="shared" si="54"/>
        <v>0</v>
      </c>
      <c r="K429" s="293">
        <f>[12]DT!H429</f>
        <v>2</v>
      </c>
      <c r="L429" s="293">
        <f t="shared" si="55"/>
        <v>0</v>
      </c>
      <c r="M429" s="293">
        <f>[12]HH!H429</f>
        <v>0</v>
      </c>
      <c r="N429" s="293">
        <f t="shared" si="55"/>
        <v>0</v>
      </c>
      <c r="O429" s="293">
        <f>[12]VD!H429</f>
        <v>0</v>
      </c>
      <c r="P429" s="293">
        <f t="shared" si="56"/>
        <v>0</v>
      </c>
      <c r="Q429" s="293">
        <f>[12]QY!H429</f>
        <v>0</v>
      </c>
      <c r="R429" s="293">
        <f t="shared" si="57"/>
        <v>0</v>
      </c>
      <c r="S429" s="293">
        <f>[12]UB!H429</f>
        <v>0</v>
      </c>
      <c r="T429" s="293">
        <f t="shared" si="58"/>
        <v>0</v>
      </c>
      <c r="U429" s="293">
        <f>[12]CP!H429</f>
        <v>4</v>
      </c>
      <c r="V429" s="293">
        <f t="shared" si="59"/>
        <v>0</v>
      </c>
      <c r="W429" s="293">
        <f>[12]HL!H429</f>
        <v>0</v>
      </c>
      <c r="X429" s="293">
        <f t="shared" si="60"/>
        <v>0</v>
      </c>
      <c r="Y429" s="293">
        <f>[12]DH!H429</f>
        <v>16</v>
      </c>
      <c r="Z429" s="293">
        <f t="shared" si="61"/>
        <v>0</v>
      </c>
      <c r="AA429" s="293">
        <f>[12]MC!H429</f>
        <v>7</v>
      </c>
      <c r="AB429" s="293">
        <f t="shared" si="62"/>
        <v>0</v>
      </c>
    </row>
    <row r="430" spans="1:28" x14ac:dyDescent="0.2">
      <c r="A430" s="298"/>
      <c r="B430" s="300" t="s">
        <v>262</v>
      </c>
      <c r="C430" s="297"/>
      <c r="D430" s="297"/>
      <c r="E430" s="297"/>
      <c r="F430" s="297"/>
      <c r="G430" s="331"/>
      <c r="H430" s="293">
        <f>'[12]Don gia'!R429</f>
        <v>0</v>
      </c>
      <c r="I430" s="289">
        <f t="array" ref="I430">SUM(IF($K$7:$AB$7="Số lượng",K430:AB430,0))</f>
        <v>0</v>
      </c>
      <c r="J430" s="289">
        <f t="shared" si="54"/>
        <v>0</v>
      </c>
      <c r="K430" s="293"/>
      <c r="L430" s="293">
        <f t="shared" si="55"/>
        <v>0</v>
      </c>
      <c r="M430" s="293"/>
      <c r="N430" s="293">
        <f t="shared" si="55"/>
        <v>0</v>
      </c>
      <c r="O430" s="293"/>
      <c r="P430" s="293">
        <f t="shared" si="56"/>
        <v>0</v>
      </c>
      <c r="Q430" s="293"/>
      <c r="R430" s="293">
        <f t="shared" si="57"/>
        <v>0</v>
      </c>
      <c r="S430" s="293"/>
      <c r="T430" s="293">
        <f t="shared" si="58"/>
        <v>0</v>
      </c>
      <c r="U430" s="293"/>
      <c r="V430" s="293">
        <f t="shared" si="59"/>
        <v>0</v>
      </c>
      <c r="W430" s="293"/>
      <c r="X430" s="293">
        <f t="shared" si="60"/>
        <v>0</v>
      </c>
      <c r="Y430" s="293"/>
      <c r="Z430" s="293">
        <f t="shared" si="61"/>
        <v>0</v>
      </c>
      <c r="AA430" s="293"/>
      <c r="AB430" s="293">
        <f t="shared" si="62"/>
        <v>0</v>
      </c>
    </row>
    <row r="431" spans="1:28" x14ac:dyDescent="0.2">
      <c r="A431" s="301" t="s">
        <v>21</v>
      </c>
      <c r="B431" s="302" t="s">
        <v>263</v>
      </c>
      <c r="C431" s="300"/>
      <c r="D431" s="300"/>
      <c r="E431" s="300"/>
      <c r="F431" s="300"/>
      <c r="G431" s="333"/>
      <c r="H431" s="293">
        <f>'[12]Don gia'!R430</f>
        <v>0</v>
      </c>
      <c r="I431" s="289">
        <f t="array" ref="I431">SUM(IF($K$7:$AB$7="Số lượng",K431:AB431,0))</f>
        <v>0</v>
      </c>
      <c r="J431" s="289">
        <f t="shared" si="54"/>
        <v>0</v>
      </c>
      <c r="K431" s="293"/>
      <c r="L431" s="293">
        <f t="shared" si="55"/>
        <v>0</v>
      </c>
      <c r="M431" s="293"/>
      <c r="N431" s="293">
        <f t="shared" si="55"/>
        <v>0</v>
      </c>
      <c r="O431" s="293"/>
      <c r="P431" s="293">
        <f t="shared" si="56"/>
        <v>0</v>
      </c>
      <c r="Q431" s="293"/>
      <c r="R431" s="293">
        <f t="shared" si="57"/>
        <v>0</v>
      </c>
      <c r="S431" s="293"/>
      <c r="T431" s="293">
        <f t="shared" si="58"/>
        <v>0</v>
      </c>
      <c r="U431" s="293"/>
      <c r="V431" s="293">
        <f t="shared" si="59"/>
        <v>0</v>
      </c>
      <c r="W431" s="293"/>
      <c r="X431" s="293">
        <f t="shared" si="60"/>
        <v>0</v>
      </c>
      <c r="Y431" s="293"/>
      <c r="Z431" s="293">
        <f t="shared" si="61"/>
        <v>0</v>
      </c>
      <c r="AA431" s="293"/>
      <c r="AB431" s="293">
        <f t="shared" si="62"/>
        <v>0</v>
      </c>
    </row>
    <row r="432" spans="1:28" hidden="1" x14ac:dyDescent="0.2">
      <c r="A432" s="298"/>
      <c r="B432" s="299" t="s">
        <v>1452</v>
      </c>
      <c r="C432" s="297" t="s">
        <v>334</v>
      </c>
      <c r="D432" s="297"/>
      <c r="E432" s="297" t="s">
        <v>12</v>
      </c>
      <c r="F432" s="297">
        <v>1</v>
      </c>
      <c r="G432" s="331"/>
      <c r="H432" s="293">
        <f>'[12]Don gia'!R431</f>
        <v>0</v>
      </c>
      <c r="I432" s="289">
        <f t="array" ref="I432">SUM(IF($K$7:$AB$7="Số lượng",K432:AB432,0))</f>
        <v>109</v>
      </c>
      <c r="J432" s="289">
        <f t="shared" si="54"/>
        <v>0</v>
      </c>
      <c r="K432" s="293">
        <f>[12]DT!H432</f>
        <v>12</v>
      </c>
      <c r="L432" s="293">
        <f t="shared" si="55"/>
        <v>0</v>
      </c>
      <c r="M432" s="293">
        <f>[12]HH!H432</f>
        <v>11</v>
      </c>
      <c r="N432" s="293">
        <f t="shared" si="55"/>
        <v>0</v>
      </c>
      <c r="O432" s="293">
        <f>[12]VD!H432</f>
        <v>11</v>
      </c>
      <c r="P432" s="293">
        <f t="shared" si="56"/>
        <v>0</v>
      </c>
      <c r="Q432" s="293">
        <f>[12]QY!H432</f>
        <v>9</v>
      </c>
      <c r="R432" s="293">
        <f t="shared" si="57"/>
        <v>0</v>
      </c>
      <c r="S432" s="293">
        <f>[12]UB!H432</f>
        <v>11</v>
      </c>
      <c r="T432" s="293">
        <f t="shared" si="58"/>
        <v>0</v>
      </c>
      <c r="U432" s="293">
        <f>[12]CP!H432</f>
        <v>11</v>
      </c>
      <c r="V432" s="293">
        <f t="shared" si="59"/>
        <v>0</v>
      </c>
      <c r="W432" s="293">
        <f>[12]HL!H432</f>
        <v>22</v>
      </c>
      <c r="X432" s="293">
        <f t="shared" si="60"/>
        <v>0</v>
      </c>
      <c r="Y432" s="293">
        <f>[12]DH!H432</f>
        <v>10</v>
      </c>
      <c r="Z432" s="293">
        <f t="shared" si="61"/>
        <v>0</v>
      </c>
      <c r="AA432" s="293">
        <f>[12]MC!H432</f>
        <v>12</v>
      </c>
      <c r="AB432" s="293">
        <f t="shared" si="62"/>
        <v>0</v>
      </c>
    </row>
    <row r="433" spans="1:28" ht="51" x14ac:dyDescent="0.2">
      <c r="A433" s="298"/>
      <c r="B433" s="299" t="s">
        <v>13</v>
      </c>
      <c r="C433" s="297"/>
      <c r="D433" s="297" t="s">
        <v>334</v>
      </c>
      <c r="E433" s="297" t="s">
        <v>12</v>
      </c>
      <c r="F433" s="297" t="s">
        <v>1670</v>
      </c>
      <c r="G433" s="331" t="s">
        <v>1671</v>
      </c>
      <c r="H433" s="293">
        <f>'[12]Don gia'!R432</f>
        <v>12564675</v>
      </c>
      <c r="I433" s="289">
        <f t="array" ref="I433">SUM(IF($K$7:$AB$7="Số lượng",K433:AB433,0))</f>
        <v>2516</v>
      </c>
      <c r="J433" s="289">
        <f t="shared" si="54"/>
        <v>31612722300</v>
      </c>
      <c r="K433" s="293">
        <f>[12]DT!H433</f>
        <v>275</v>
      </c>
      <c r="L433" s="293">
        <f t="shared" si="55"/>
        <v>3455285625</v>
      </c>
      <c r="M433" s="293">
        <f>[12]HH!H433</f>
        <v>155</v>
      </c>
      <c r="N433" s="293">
        <f t="shared" si="55"/>
        <v>1947524625</v>
      </c>
      <c r="O433" s="293">
        <f>[12]VD!H433</f>
        <v>162</v>
      </c>
      <c r="P433" s="293">
        <f t="shared" si="56"/>
        <v>2035477350</v>
      </c>
      <c r="Q433" s="293">
        <f>[12]QY!H433</f>
        <v>282</v>
      </c>
      <c r="R433" s="293">
        <f t="shared" si="57"/>
        <v>3543238350</v>
      </c>
      <c r="S433" s="293">
        <f>[12]UB!H433</f>
        <v>250</v>
      </c>
      <c r="T433" s="293">
        <f t="shared" si="58"/>
        <v>3141168750</v>
      </c>
      <c r="U433" s="293">
        <f>[12]CP!H433</f>
        <v>282</v>
      </c>
      <c r="V433" s="293">
        <f t="shared" si="59"/>
        <v>3543238350</v>
      </c>
      <c r="W433" s="293">
        <f>[12]HL!H433</f>
        <v>642</v>
      </c>
      <c r="X433" s="293">
        <f t="shared" si="60"/>
        <v>8066521350</v>
      </c>
      <c r="Y433" s="293">
        <f>[12]DH!H433</f>
        <v>0</v>
      </c>
      <c r="Z433" s="293">
        <f t="shared" si="61"/>
        <v>0</v>
      </c>
      <c r="AA433" s="293">
        <f>[12]MC!H433</f>
        <v>468</v>
      </c>
      <c r="AB433" s="293">
        <f t="shared" si="62"/>
        <v>5880267900</v>
      </c>
    </row>
    <row r="434" spans="1:28" hidden="1" x14ac:dyDescent="0.2">
      <c r="A434" s="298"/>
      <c r="B434" s="299" t="s">
        <v>1672</v>
      </c>
      <c r="C434" s="297" t="s">
        <v>334</v>
      </c>
      <c r="D434" s="297" t="s">
        <v>334</v>
      </c>
      <c r="E434" s="297" t="s">
        <v>12</v>
      </c>
      <c r="F434" s="297">
        <v>1</v>
      </c>
      <c r="G434" s="331"/>
      <c r="H434" s="293">
        <f>'[12]Don gia'!R433</f>
        <v>0</v>
      </c>
      <c r="I434" s="289">
        <f t="array" ref="I434">SUM(IF($K$7:$AB$7="Số lượng",K434:AB434,0))</f>
        <v>84</v>
      </c>
      <c r="J434" s="289">
        <f t="shared" si="54"/>
        <v>0</v>
      </c>
      <c r="K434" s="293">
        <f>[12]DT!H434</f>
        <v>4</v>
      </c>
      <c r="L434" s="293">
        <f t="shared" si="55"/>
        <v>0</v>
      </c>
      <c r="M434" s="293">
        <f>[12]HH!H434</f>
        <v>8</v>
      </c>
      <c r="N434" s="293">
        <f t="shared" si="55"/>
        <v>0</v>
      </c>
      <c r="O434" s="293">
        <f>[12]VD!H434</f>
        <v>10</v>
      </c>
      <c r="P434" s="293">
        <f t="shared" si="56"/>
        <v>0</v>
      </c>
      <c r="Q434" s="293">
        <f>[12]QY!H434</f>
        <v>8</v>
      </c>
      <c r="R434" s="293">
        <f t="shared" si="57"/>
        <v>0</v>
      </c>
      <c r="S434" s="293">
        <f>[12]UB!H434</f>
        <v>11</v>
      </c>
      <c r="T434" s="293">
        <f t="shared" si="58"/>
        <v>0</v>
      </c>
      <c r="U434" s="293">
        <f>[12]CP!H434</f>
        <v>8</v>
      </c>
      <c r="V434" s="293">
        <f t="shared" si="59"/>
        <v>0</v>
      </c>
      <c r="W434" s="293">
        <f>[12]HL!H434</f>
        <v>17</v>
      </c>
      <c r="X434" s="293">
        <f t="shared" si="60"/>
        <v>0</v>
      </c>
      <c r="Y434" s="293">
        <f>[12]DH!H434</f>
        <v>8</v>
      </c>
      <c r="Z434" s="293">
        <f t="shared" si="61"/>
        <v>0</v>
      </c>
      <c r="AA434" s="293">
        <f>[12]MC!H434</f>
        <v>10</v>
      </c>
      <c r="AB434" s="293">
        <f t="shared" si="62"/>
        <v>0</v>
      </c>
    </row>
    <row r="435" spans="1:28" ht="25.5" x14ac:dyDescent="0.2">
      <c r="A435" s="298"/>
      <c r="B435" s="299" t="s">
        <v>264</v>
      </c>
      <c r="C435" s="297" t="s">
        <v>334</v>
      </c>
      <c r="D435" s="297" t="s">
        <v>334</v>
      </c>
      <c r="E435" s="297" t="s">
        <v>12</v>
      </c>
      <c r="F435" s="297"/>
      <c r="G435" s="331" t="s">
        <v>1673</v>
      </c>
      <c r="H435" s="293">
        <f>'[12]Don gia'!R434</f>
        <v>2978450</v>
      </c>
      <c r="I435" s="289">
        <f t="array" ref="I435">SUM(IF($K$7:$AB$7="Số lượng",K435:AB435,0))</f>
        <v>2287</v>
      </c>
      <c r="J435" s="289">
        <f t="shared" si="54"/>
        <v>6811715150</v>
      </c>
      <c r="K435" s="293">
        <f>[12]DT!H435</f>
        <v>279</v>
      </c>
      <c r="L435" s="293">
        <f t="shared" si="55"/>
        <v>830987550</v>
      </c>
      <c r="M435" s="293">
        <f>[12]HH!H435</f>
        <v>183</v>
      </c>
      <c r="N435" s="293">
        <f t="shared" si="55"/>
        <v>545056350</v>
      </c>
      <c r="O435" s="293">
        <f>[12]VD!H435</f>
        <v>159</v>
      </c>
      <c r="P435" s="293">
        <f t="shared" si="56"/>
        <v>473573550</v>
      </c>
      <c r="Q435" s="293">
        <f>[12]QY!H435</f>
        <v>259</v>
      </c>
      <c r="R435" s="293">
        <f t="shared" si="57"/>
        <v>771418550</v>
      </c>
      <c r="S435" s="293">
        <f>[12]UB!H435</f>
        <v>250</v>
      </c>
      <c r="T435" s="293">
        <f t="shared" si="58"/>
        <v>744612500</v>
      </c>
      <c r="U435" s="293">
        <f>[12]CP!H435</f>
        <v>289</v>
      </c>
      <c r="V435" s="293">
        <f t="shared" si="59"/>
        <v>860772050</v>
      </c>
      <c r="W435" s="293">
        <f>[12]HL!H435</f>
        <v>494</v>
      </c>
      <c r="X435" s="293">
        <f t="shared" si="60"/>
        <v>1471354300</v>
      </c>
      <c r="Y435" s="293">
        <f>[12]DH!H435</f>
        <v>0</v>
      </c>
      <c r="Z435" s="293">
        <f t="shared" si="61"/>
        <v>0</v>
      </c>
      <c r="AA435" s="293">
        <f>[12]MC!H435</f>
        <v>374</v>
      </c>
      <c r="AB435" s="293">
        <f t="shared" si="62"/>
        <v>1113940300</v>
      </c>
    </row>
    <row r="436" spans="1:28" hidden="1" x14ac:dyDescent="0.2">
      <c r="A436" s="298"/>
      <c r="B436" s="299" t="s">
        <v>1674</v>
      </c>
      <c r="C436" s="297" t="s">
        <v>334</v>
      </c>
      <c r="D436" s="297"/>
      <c r="E436" s="297" t="s">
        <v>19</v>
      </c>
      <c r="F436" s="297">
        <v>1</v>
      </c>
      <c r="G436" s="331"/>
      <c r="H436" s="293">
        <f>'[12]Don gia'!R435</f>
        <v>0</v>
      </c>
      <c r="I436" s="289">
        <f t="array" ref="I436">SUM(IF($K$7:$AB$7="Số lượng",K436:AB436,0))</f>
        <v>138</v>
      </c>
      <c r="J436" s="289">
        <f t="shared" si="54"/>
        <v>0</v>
      </c>
      <c r="K436" s="293">
        <f>[12]DT!H436</f>
        <v>21</v>
      </c>
      <c r="L436" s="293">
        <f t="shared" si="55"/>
        <v>0</v>
      </c>
      <c r="M436" s="293">
        <f>[12]HH!H436</f>
        <v>33</v>
      </c>
      <c r="N436" s="293">
        <f t="shared" si="55"/>
        <v>0</v>
      </c>
      <c r="O436" s="293">
        <f>[12]VD!H436</f>
        <v>8</v>
      </c>
      <c r="P436" s="293">
        <f t="shared" si="56"/>
        <v>0</v>
      </c>
      <c r="Q436" s="293">
        <f>[12]QY!H436</f>
        <v>10</v>
      </c>
      <c r="R436" s="293">
        <f t="shared" si="57"/>
        <v>0</v>
      </c>
      <c r="S436" s="293">
        <f>[12]UB!H436</f>
        <v>10</v>
      </c>
      <c r="T436" s="293">
        <f t="shared" si="58"/>
        <v>0</v>
      </c>
      <c r="U436" s="293">
        <f>[12]CP!H436</f>
        <v>12</v>
      </c>
      <c r="V436" s="293">
        <f t="shared" si="59"/>
        <v>0</v>
      </c>
      <c r="W436" s="293">
        <f>[12]HL!H436</f>
        <v>20</v>
      </c>
      <c r="X436" s="293">
        <f t="shared" si="60"/>
        <v>0</v>
      </c>
      <c r="Y436" s="293">
        <f>[12]DH!H436</f>
        <v>10</v>
      </c>
      <c r="Z436" s="293">
        <f t="shared" si="61"/>
        <v>0</v>
      </c>
      <c r="AA436" s="293">
        <f>[12]MC!H436</f>
        <v>14</v>
      </c>
      <c r="AB436" s="293">
        <f t="shared" si="62"/>
        <v>0</v>
      </c>
    </row>
    <row r="437" spans="1:28" hidden="1" x14ac:dyDescent="0.2">
      <c r="A437" s="298"/>
      <c r="B437" s="299" t="s">
        <v>1447</v>
      </c>
      <c r="C437" s="297" t="s">
        <v>334</v>
      </c>
      <c r="D437" s="297" t="s">
        <v>334</v>
      </c>
      <c r="E437" s="297" t="s">
        <v>4</v>
      </c>
      <c r="F437" s="297">
        <v>1</v>
      </c>
      <c r="G437" s="331"/>
      <c r="H437" s="293">
        <f>'[12]Don gia'!R436</f>
        <v>0</v>
      </c>
      <c r="I437" s="289">
        <f t="array" ref="I437">SUM(IF($K$7:$AB$7="Số lượng",K437:AB437,0))</f>
        <v>119</v>
      </c>
      <c r="J437" s="289">
        <f t="shared" si="54"/>
        <v>0</v>
      </c>
      <c r="K437" s="293">
        <f>[12]DT!H437</f>
        <v>22</v>
      </c>
      <c r="L437" s="293">
        <f t="shared" si="55"/>
        <v>0</v>
      </c>
      <c r="M437" s="293">
        <f>[12]HH!H437</f>
        <v>14</v>
      </c>
      <c r="N437" s="293">
        <f t="shared" si="55"/>
        <v>0</v>
      </c>
      <c r="O437" s="293">
        <f>[12]VD!H437</f>
        <v>10</v>
      </c>
      <c r="P437" s="293">
        <f t="shared" si="56"/>
        <v>0</v>
      </c>
      <c r="Q437" s="293">
        <f>[12]QY!H437</f>
        <v>10</v>
      </c>
      <c r="R437" s="293">
        <f t="shared" si="57"/>
        <v>0</v>
      </c>
      <c r="S437" s="293">
        <f>[12]UB!H437</f>
        <v>10</v>
      </c>
      <c r="T437" s="293">
        <f t="shared" si="58"/>
        <v>0</v>
      </c>
      <c r="U437" s="293">
        <f>[12]CP!H437</f>
        <v>10</v>
      </c>
      <c r="V437" s="293">
        <f t="shared" si="59"/>
        <v>0</v>
      </c>
      <c r="W437" s="293">
        <f>[12]HL!H437</f>
        <v>21</v>
      </c>
      <c r="X437" s="293">
        <f t="shared" si="60"/>
        <v>0</v>
      </c>
      <c r="Y437" s="293">
        <f>[12]DH!H437</f>
        <v>10</v>
      </c>
      <c r="Z437" s="293">
        <f t="shared" si="61"/>
        <v>0</v>
      </c>
      <c r="AA437" s="293">
        <f>[12]MC!H437</f>
        <v>12</v>
      </c>
      <c r="AB437" s="293">
        <f t="shared" si="62"/>
        <v>0</v>
      </c>
    </row>
    <row r="438" spans="1:28" hidden="1" x14ac:dyDescent="0.2">
      <c r="A438" s="298"/>
      <c r="B438" s="299" t="s">
        <v>14</v>
      </c>
      <c r="C438" s="297" t="s">
        <v>334</v>
      </c>
      <c r="D438" s="297" t="s">
        <v>334</v>
      </c>
      <c r="E438" s="297" t="s">
        <v>4</v>
      </c>
      <c r="F438" s="297">
        <v>1</v>
      </c>
      <c r="G438" s="331"/>
      <c r="H438" s="293">
        <f>'[12]Don gia'!R437</f>
        <v>0</v>
      </c>
      <c r="I438" s="289">
        <f t="array" ref="I438">SUM(IF($K$7:$AB$7="Số lượng",K438:AB438,0))</f>
        <v>202</v>
      </c>
      <c r="J438" s="289">
        <f t="shared" si="54"/>
        <v>0</v>
      </c>
      <c r="K438" s="293">
        <f>[12]DT!H438</f>
        <v>13</v>
      </c>
      <c r="L438" s="293">
        <f t="shared" si="55"/>
        <v>0</v>
      </c>
      <c r="M438" s="293">
        <f>[12]HH!H438</f>
        <v>12</v>
      </c>
      <c r="N438" s="293">
        <f t="shared" si="55"/>
        <v>0</v>
      </c>
      <c r="O438" s="293">
        <f>[12]VD!H438</f>
        <v>9</v>
      </c>
      <c r="P438" s="293">
        <f t="shared" si="56"/>
        <v>0</v>
      </c>
      <c r="Q438" s="293">
        <f>[12]QY!H438</f>
        <v>9</v>
      </c>
      <c r="R438" s="293">
        <f t="shared" si="57"/>
        <v>0</v>
      </c>
      <c r="S438" s="293">
        <f>[12]UB!H438</f>
        <v>10</v>
      </c>
      <c r="T438" s="293">
        <f t="shared" si="58"/>
        <v>0</v>
      </c>
      <c r="U438" s="293">
        <f>[12]CP!H438</f>
        <v>11</v>
      </c>
      <c r="V438" s="293">
        <f t="shared" si="59"/>
        <v>0</v>
      </c>
      <c r="W438" s="293">
        <f>[12]HL!H438</f>
        <v>19</v>
      </c>
      <c r="X438" s="293">
        <f t="shared" si="60"/>
        <v>0</v>
      </c>
      <c r="Y438" s="293">
        <f>[12]DH!H438</f>
        <v>10</v>
      </c>
      <c r="Z438" s="293">
        <f t="shared" si="61"/>
        <v>0</v>
      </c>
      <c r="AA438" s="293">
        <f>[12]MC!H438</f>
        <v>109</v>
      </c>
      <c r="AB438" s="293">
        <f t="shared" si="62"/>
        <v>0</v>
      </c>
    </row>
    <row r="439" spans="1:28" hidden="1" x14ac:dyDescent="0.2">
      <c r="A439" s="298"/>
      <c r="B439" s="299" t="s">
        <v>1445</v>
      </c>
      <c r="C439" s="297" t="s">
        <v>334</v>
      </c>
      <c r="D439" s="297"/>
      <c r="E439" s="297" t="s">
        <v>19</v>
      </c>
      <c r="F439" s="297">
        <v>1</v>
      </c>
      <c r="G439" s="331"/>
      <c r="H439" s="293">
        <f>'[12]Don gia'!R438</f>
        <v>0</v>
      </c>
      <c r="I439" s="289">
        <f t="array" ref="I439">SUM(IF($K$7:$AB$7="Số lượng",K439:AB439,0))</f>
        <v>216</v>
      </c>
      <c r="J439" s="289">
        <f t="shared" si="54"/>
        <v>0</v>
      </c>
      <c r="K439" s="293">
        <f>[12]DT!H439</f>
        <v>22</v>
      </c>
      <c r="L439" s="293">
        <f t="shared" si="55"/>
        <v>0</v>
      </c>
      <c r="M439" s="293">
        <f>[12]HH!H439</f>
        <v>14</v>
      </c>
      <c r="N439" s="293">
        <f t="shared" si="55"/>
        <v>0</v>
      </c>
      <c r="O439" s="293">
        <f>[12]VD!H439</f>
        <v>10</v>
      </c>
      <c r="P439" s="293">
        <f t="shared" si="56"/>
        <v>0</v>
      </c>
      <c r="Q439" s="293">
        <f>[12]QY!H439</f>
        <v>8</v>
      </c>
      <c r="R439" s="293">
        <f t="shared" si="57"/>
        <v>0</v>
      </c>
      <c r="S439" s="293">
        <f>[12]UB!H439</f>
        <v>10</v>
      </c>
      <c r="T439" s="293">
        <f t="shared" si="58"/>
        <v>0</v>
      </c>
      <c r="U439" s="293">
        <f>[12]CP!H439</f>
        <v>11</v>
      </c>
      <c r="V439" s="293">
        <f t="shared" si="59"/>
        <v>0</v>
      </c>
      <c r="W439" s="293">
        <f>[12]HL!H439</f>
        <v>20</v>
      </c>
      <c r="X439" s="293">
        <f t="shared" si="60"/>
        <v>0</v>
      </c>
      <c r="Y439" s="293">
        <f>[12]DH!H439</f>
        <v>10</v>
      </c>
      <c r="Z439" s="293">
        <f t="shared" si="61"/>
        <v>0</v>
      </c>
      <c r="AA439" s="293">
        <f>[12]MC!H439</f>
        <v>111</v>
      </c>
      <c r="AB439" s="293">
        <f t="shared" si="62"/>
        <v>0</v>
      </c>
    </row>
    <row r="440" spans="1:28" hidden="1" x14ac:dyDescent="0.2">
      <c r="A440" s="298"/>
      <c r="B440" s="299" t="s">
        <v>1444</v>
      </c>
      <c r="C440" s="297" t="s">
        <v>334</v>
      </c>
      <c r="D440" s="297" t="s">
        <v>334</v>
      </c>
      <c r="E440" s="297" t="s">
        <v>12</v>
      </c>
      <c r="F440" s="297">
        <v>1</v>
      </c>
      <c r="G440" s="331"/>
      <c r="H440" s="293">
        <f>'[12]Don gia'!R439</f>
        <v>0</v>
      </c>
      <c r="I440" s="289">
        <f t="array" ref="I440">SUM(IF($K$7:$AB$7="Số lượng",K440:AB440,0))</f>
        <v>115</v>
      </c>
      <c r="J440" s="289">
        <f t="shared" si="54"/>
        <v>0</v>
      </c>
      <c r="K440" s="293">
        <f>[12]DT!H440</f>
        <v>23</v>
      </c>
      <c r="L440" s="293">
        <f t="shared" si="55"/>
        <v>0</v>
      </c>
      <c r="M440" s="293">
        <f>[12]HH!H440</f>
        <v>14</v>
      </c>
      <c r="N440" s="293">
        <f t="shared" si="55"/>
        <v>0</v>
      </c>
      <c r="O440" s="293">
        <f>[12]VD!H440</f>
        <v>10</v>
      </c>
      <c r="P440" s="293">
        <f t="shared" si="56"/>
        <v>0</v>
      </c>
      <c r="Q440" s="293">
        <f>[12]QY!H440</f>
        <v>9</v>
      </c>
      <c r="R440" s="293">
        <f t="shared" si="57"/>
        <v>0</v>
      </c>
      <c r="S440" s="293">
        <f>[12]UB!H440</f>
        <v>10</v>
      </c>
      <c r="T440" s="293">
        <f t="shared" si="58"/>
        <v>0</v>
      </c>
      <c r="U440" s="293">
        <f>[12]CP!H440</f>
        <v>10</v>
      </c>
      <c r="V440" s="293">
        <f t="shared" si="59"/>
        <v>0</v>
      </c>
      <c r="W440" s="293">
        <f>[12]HL!H440</f>
        <v>19</v>
      </c>
      <c r="X440" s="293">
        <f t="shared" si="60"/>
        <v>0</v>
      </c>
      <c r="Y440" s="293">
        <f>[12]DH!H440</f>
        <v>10</v>
      </c>
      <c r="Z440" s="293">
        <f t="shared" si="61"/>
        <v>0</v>
      </c>
      <c r="AA440" s="293">
        <f>[12]MC!H440</f>
        <v>10</v>
      </c>
      <c r="AB440" s="293">
        <f t="shared" si="62"/>
        <v>0</v>
      </c>
    </row>
    <row r="441" spans="1:28" hidden="1" x14ac:dyDescent="0.2">
      <c r="A441" s="298"/>
      <c r="B441" s="299" t="s">
        <v>1443</v>
      </c>
      <c r="C441" s="297" t="s">
        <v>334</v>
      </c>
      <c r="D441" s="297"/>
      <c r="E441" s="297" t="s">
        <v>12</v>
      </c>
      <c r="F441" s="297">
        <v>1</v>
      </c>
      <c r="G441" s="331"/>
      <c r="H441" s="293">
        <f>'[12]Don gia'!R440</f>
        <v>0</v>
      </c>
      <c r="I441" s="289">
        <f t="array" ref="I441">SUM(IF($K$7:$AB$7="Số lượng",K441:AB441,0))</f>
        <v>116</v>
      </c>
      <c r="J441" s="289">
        <f t="shared" si="54"/>
        <v>0</v>
      </c>
      <c r="K441" s="293">
        <f>[12]DT!H441</f>
        <v>19</v>
      </c>
      <c r="L441" s="293">
        <f t="shared" si="55"/>
        <v>0</v>
      </c>
      <c r="M441" s="293">
        <f>[12]HH!H441</f>
        <v>14</v>
      </c>
      <c r="N441" s="293">
        <f t="shared" si="55"/>
        <v>0</v>
      </c>
      <c r="O441" s="293">
        <f>[12]VD!H441</f>
        <v>10</v>
      </c>
      <c r="P441" s="293">
        <f t="shared" si="56"/>
        <v>0</v>
      </c>
      <c r="Q441" s="293">
        <f>[12]QY!H441</f>
        <v>8</v>
      </c>
      <c r="R441" s="293">
        <f t="shared" si="57"/>
        <v>0</v>
      </c>
      <c r="S441" s="293">
        <f>[12]UB!H441</f>
        <v>10</v>
      </c>
      <c r="T441" s="293">
        <f t="shared" si="58"/>
        <v>0</v>
      </c>
      <c r="U441" s="293">
        <f>[12]CP!H441</f>
        <v>13</v>
      </c>
      <c r="V441" s="293">
        <f t="shared" si="59"/>
        <v>0</v>
      </c>
      <c r="W441" s="293">
        <f>[12]HL!H441</f>
        <v>21</v>
      </c>
      <c r="X441" s="293">
        <f t="shared" si="60"/>
        <v>0</v>
      </c>
      <c r="Y441" s="293">
        <f>[12]DH!H441</f>
        <v>10</v>
      </c>
      <c r="Z441" s="293">
        <f t="shared" si="61"/>
        <v>0</v>
      </c>
      <c r="AA441" s="293">
        <f>[12]MC!H441</f>
        <v>11</v>
      </c>
      <c r="AB441" s="293">
        <f t="shared" si="62"/>
        <v>0</v>
      </c>
    </row>
    <row r="442" spans="1:28" x14ac:dyDescent="0.2">
      <c r="A442" s="301" t="s">
        <v>44</v>
      </c>
      <c r="B442" s="302" t="s">
        <v>62</v>
      </c>
      <c r="C442" s="300"/>
      <c r="D442" s="300"/>
      <c r="E442" s="300"/>
      <c r="F442" s="300"/>
      <c r="G442" s="333"/>
      <c r="H442" s="293">
        <f>'[12]Don gia'!R441</f>
        <v>0</v>
      </c>
      <c r="I442" s="289">
        <f t="array" ref="I442">SUM(IF($K$7:$AB$7="Số lượng",K442:AB442,0))</f>
        <v>0</v>
      </c>
      <c r="J442" s="289">
        <f t="shared" si="54"/>
        <v>0</v>
      </c>
      <c r="K442" s="293"/>
      <c r="L442" s="293">
        <f t="shared" si="55"/>
        <v>0</v>
      </c>
      <c r="M442" s="293"/>
      <c r="N442" s="293">
        <f t="shared" si="55"/>
        <v>0</v>
      </c>
      <c r="O442" s="293"/>
      <c r="P442" s="293">
        <f t="shared" si="56"/>
        <v>0</v>
      </c>
      <c r="Q442" s="293"/>
      <c r="R442" s="293">
        <f t="shared" si="57"/>
        <v>0</v>
      </c>
      <c r="S442" s="293"/>
      <c r="T442" s="293">
        <f t="shared" si="58"/>
        <v>0</v>
      </c>
      <c r="U442" s="293"/>
      <c r="V442" s="293">
        <f t="shared" si="59"/>
        <v>0</v>
      </c>
      <c r="W442" s="293"/>
      <c r="X442" s="293">
        <f t="shared" si="60"/>
        <v>0</v>
      </c>
      <c r="Y442" s="293"/>
      <c r="Z442" s="293">
        <f t="shared" si="61"/>
        <v>0</v>
      </c>
      <c r="AA442" s="293"/>
      <c r="AB442" s="293">
        <f t="shared" si="62"/>
        <v>0</v>
      </c>
    </row>
    <row r="443" spans="1:28" x14ac:dyDescent="0.2">
      <c r="A443" s="298"/>
      <c r="B443" s="299" t="s">
        <v>1675</v>
      </c>
      <c r="C443" s="297"/>
      <c r="D443" s="297"/>
      <c r="E443" s="297"/>
      <c r="F443" s="297"/>
      <c r="G443" s="331"/>
      <c r="H443" s="293">
        <f>'[12]Don gia'!R442</f>
        <v>0</v>
      </c>
      <c r="I443" s="289">
        <f t="array" ref="I443">SUM(IF($K$7:$AB$7="Số lượng",K443:AB443,0))</f>
        <v>0</v>
      </c>
      <c r="J443" s="289">
        <f t="shared" si="54"/>
        <v>0</v>
      </c>
      <c r="K443" s="293"/>
      <c r="L443" s="293">
        <f t="shared" si="55"/>
        <v>0</v>
      </c>
      <c r="M443" s="293"/>
      <c r="N443" s="293">
        <f t="shared" si="55"/>
        <v>0</v>
      </c>
      <c r="O443" s="293"/>
      <c r="P443" s="293">
        <f t="shared" si="56"/>
        <v>0</v>
      </c>
      <c r="Q443" s="293"/>
      <c r="R443" s="293">
        <f t="shared" si="57"/>
        <v>0</v>
      </c>
      <c r="S443" s="293"/>
      <c r="T443" s="293">
        <f t="shared" si="58"/>
        <v>0</v>
      </c>
      <c r="U443" s="293"/>
      <c r="V443" s="293">
        <f t="shared" si="59"/>
        <v>0</v>
      </c>
      <c r="W443" s="293"/>
      <c r="X443" s="293">
        <f t="shared" si="60"/>
        <v>0</v>
      </c>
      <c r="Y443" s="293"/>
      <c r="Z443" s="293">
        <f t="shared" si="61"/>
        <v>0</v>
      </c>
      <c r="AA443" s="293"/>
      <c r="AB443" s="293">
        <f t="shared" si="62"/>
        <v>0</v>
      </c>
    </row>
    <row r="444" spans="1:28" x14ac:dyDescent="0.2">
      <c r="A444" s="298"/>
      <c r="B444" s="299" t="s">
        <v>265</v>
      </c>
      <c r="C444" s="297" t="s">
        <v>334</v>
      </c>
      <c r="D444" s="297" t="s">
        <v>334</v>
      </c>
      <c r="E444" s="297" t="s">
        <v>4</v>
      </c>
      <c r="F444" s="297">
        <v>1</v>
      </c>
      <c r="G444" s="331" t="s">
        <v>1544</v>
      </c>
      <c r="H444" s="293">
        <f>'[12]Don gia'!R443</f>
        <v>701750</v>
      </c>
      <c r="I444" s="289">
        <f t="array" ref="I444">SUM(IF($K$7:$AB$7="Số lượng",K444:AB444,0))</f>
        <v>130</v>
      </c>
      <c r="J444" s="289">
        <f t="shared" si="54"/>
        <v>91227500</v>
      </c>
      <c r="K444" s="293">
        <f>[12]DT!H444</f>
        <v>17</v>
      </c>
      <c r="L444" s="293">
        <f t="shared" si="55"/>
        <v>11929750</v>
      </c>
      <c r="M444" s="293">
        <f>[12]HH!H444</f>
        <v>13</v>
      </c>
      <c r="N444" s="293">
        <f t="shared" si="55"/>
        <v>9122750</v>
      </c>
      <c r="O444" s="293">
        <f>[12]VD!H444</f>
        <v>10</v>
      </c>
      <c r="P444" s="293">
        <f t="shared" si="56"/>
        <v>7017500</v>
      </c>
      <c r="Q444" s="293">
        <f>[12]QY!H444</f>
        <v>13</v>
      </c>
      <c r="R444" s="293">
        <f t="shared" si="57"/>
        <v>9122750</v>
      </c>
      <c r="S444" s="293">
        <f>[12]UB!H444</f>
        <v>12</v>
      </c>
      <c r="T444" s="293">
        <f t="shared" si="58"/>
        <v>8421000</v>
      </c>
      <c r="U444" s="293">
        <f>[12]CP!H444</f>
        <v>10</v>
      </c>
      <c r="V444" s="293">
        <f t="shared" si="59"/>
        <v>7017500</v>
      </c>
      <c r="W444" s="293">
        <f>[12]HL!H444</f>
        <v>29</v>
      </c>
      <c r="X444" s="293">
        <f t="shared" si="60"/>
        <v>20350750</v>
      </c>
      <c r="Y444" s="293">
        <f>[12]DH!H444</f>
        <v>12</v>
      </c>
      <c r="Z444" s="293">
        <f t="shared" si="61"/>
        <v>8421000</v>
      </c>
      <c r="AA444" s="293">
        <f>[12]MC!H444</f>
        <v>14</v>
      </c>
      <c r="AB444" s="293">
        <f t="shared" si="62"/>
        <v>9824500</v>
      </c>
    </row>
    <row r="445" spans="1:28" x14ac:dyDescent="0.2">
      <c r="A445" s="298"/>
      <c r="B445" s="299" t="s">
        <v>266</v>
      </c>
      <c r="C445" s="297" t="s">
        <v>334</v>
      </c>
      <c r="D445" s="297" t="s">
        <v>334</v>
      </c>
      <c r="E445" s="297" t="s">
        <v>4</v>
      </c>
      <c r="F445" s="297">
        <v>1</v>
      </c>
      <c r="G445" s="331" t="s">
        <v>1544</v>
      </c>
      <c r="H445" s="293">
        <f>'[12]Don gia'!R444</f>
        <v>369875</v>
      </c>
      <c r="I445" s="289">
        <f t="array" ref="I445">SUM(IF($K$7:$AB$7="Số lượng",K445:AB445,0))</f>
        <v>142</v>
      </c>
      <c r="J445" s="289">
        <f t="shared" si="54"/>
        <v>52522250</v>
      </c>
      <c r="K445" s="293">
        <f>[12]DT!H445</f>
        <v>18</v>
      </c>
      <c r="L445" s="293">
        <f t="shared" si="55"/>
        <v>6657750</v>
      </c>
      <c r="M445" s="293">
        <f>[12]HH!H445</f>
        <v>13</v>
      </c>
      <c r="N445" s="293">
        <f t="shared" si="55"/>
        <v>4808375</v>
      </c>
      <c r="O445" s="293">
        <f>[12]VD!H445</f>
        <v>11</v>
      </c>
      <c r="P445" s="293">
        <f t="shared" si="56"/>
        <v>4068625</v>
      </c>
      <c r="Q445" s="293">
        <f>[12]QY!H445</f>
        <v>14</v>
      </c>
      <c r="R445" s="293">
        <f t="shared" si="57"/>
        <v>5178250</v>
      </c>
      <c r="S445" s="293">
        <f>[12]UB!H445</f>
        <v>12</v>
      </c>
      <c r="T445" s="293">
        <f t="shared" si="58"/>
        <v>4438500</v>
      </c>
      <c r="U445" s="293">
        <f>[12]CP!H445</f>
        <v>12</v>
      </c>
      <c r="V445" s="293">
        <f t="shared" si="59"/>
        <v>4438500</v>
      </c>
      <c r="W445" s="293">
        <f>[12]HL!H445</f>
        <v>29</v>
      </c>
      <c r="X445" s="293">
        <f t="shared" si="60"/>
        <v>10726375</v>
      </c>
      <c r="Y445" s="293">
        <f>[12]DH!H445</f>
        <v>12</v>
      </c>
      <c r="Z445" s="293">
        <f t="shared" si="61"/>
        <v>4438500</v>
      </c>
      <c r="AA445" s="293">
        <f>[12]MC!H445</f>
        <v>21</v>
      </c>
      <c r="AB445" s="293">
        <f t="shared" si="62"/>
        <v>7767375</v>
      </c>
    </row>
    <row r="446" spans="1:28" x14ac:dyDescent="0.2">
      <c r="A446" s="298"/>
      <c r="B446" s="299" t="s">
        <v>267</v>
      </c>
      <c r="C446" s="297" t="s">
        <v>334</v>
      </c>
      <c r="D446" s="297" t="s">
        <v>334</v>
      </c>
      <c r="E446" s="297" t="s">
        <v>268</v>
      </c>
      <c r="F446" s="297">
        <v>100</v>
      </c>
      <c r="G446" s="331" t="s">
        <v>1544</v>
      </c>
      <c r="H446" s="293">
        <f>'[12]Don gia'!R445</f>
        <v>6225</v>
      </c>
      <c r="I446" s="289">
        <f t="array" ref="I446">SUM(IF($K$7:$AB$7="Số lượng",K446:AB446,0))</f>
        <v>12317</v>
      </c>
      <c r="J446" s="289">
        <f t="shared" si="54"/>
        <v>76673325</v>
      </c>
      <c r="K446" s="293">
        <f>[12]DT!H446</f>
        <v>1722</v>
      </c>
      <c r="L446" s="293">
        <f t="shared" si="55"/>
        <v>10719450</v>
      </c>
      <c r="M446" s="293">
        <f>[12]HH!H446</f>
        <v>1300</v>
      </c>
      <c r="N446" s="293">
        <f t="shared" si="55"/>
        <v>8092500</v>
      </c>
      <c r="O446" s="293">
        <f>[12]VD!H446</f>
        <v>1050</v>
      </c>
      <c r="P446" s="293">
        <f t="shared" si="56"/>
        <v>6536250</v>
      </c>
      <c r="Q446" s="293">
        <f>[12]QY!H446</f>
        <v>1202</v>
      </c>
      <c r="R446" s="293">
        <f t="shared" si="57"/>
        <v>7482450</v>
      </c>
      <c r="S446" s="293">
        <f>[12]UB!H446</f>
        <v>1100</v>
      </c>
      <c r="T446" s="293">
        <f t="shared" si="58"/>
        <v>6847500</v>
      </c>
      <c r="U446" s="293">
        <f>[12]CP!H446</f>
        <v>1002</v>
      </c>
      <c r="V446" s="293">
        <f t="shared" si="59"/>
        <v>6237450</v>
      </c>
      <c r="W446" s="293">
        <f>[12]HL!H446</f>
        <v>2950</v>
      </c>
      <c r="X446" s="293">
        <f t="shared" si="60"/>
        <v>18363750</v>
      </c>
      <c r="Y446" s="293">
        <f>[12]DH!H446</f>
        <v>930</v>
      </c>
      <c r="Z446" s="293">
        <f t="shared" si="61"/>
        <v>5789250</v>
      </c>
      <c r="AA446" s="293">
        <f>[12]MC!H446</f>
        <v>1061</v>
      </c>
      <c r="AB446" s="293">
        <f t="shared" si="62"/>
        <v>6604725</v>
      </c>
    </row>
    <row r="447" spans="1:28" hidden="1" x14ac:dyDescent="0.2">
      <c r="A447" s="298"/>
      <c r="B447" s="299" t="s">
        <v>1676</v>
      </c>
      <c r="C447" s="297" t="s">
        <v>334</v>
      </c>
      <c r="D447" s="297" t="s">
        <v>334</v>
      </c>
      <c r="E447" s="297" t="s">
        <v>19</v>
      </c>
      <c r="F447" s="297">
        <v>100</v>
      </c>
      <c r="G447" s="331" t="s">
        <v>1544</v>
      </c>
      <c r="H447" s="293">
        <f>'[12]Don gia'!R446</f>
        <v>0</v>
      </c>
      <c r="I447" s="289">
        <f t="array" ref="I447">SUM(IF($K$7:$AB$7="Số lượng",K447:AB447,0))</f>
        <v>11853</v>
      </c>
      <c r="J447" s="289">
        <f t="shared" si="54"/>
        <v>0</v>
      </c>
      <c r="K447" s="293">
        <f>[12]DT!H447</f>
        <v>1762</v>
      </c>
      <c r="L447" s="293">
        <f t="shared" si="55"/>
        <v>0</v>
      </c>
      <c r="M447" s="293">
        <f>[12]HH!H447</f>
        <v>1300</v>
      </c>
      <c r="N447" s="293">
        <f t="shared" si="55"/>
        <v>0</v>
      </c>
      <c r="O447" s="293">
        <f>[12]VD!H447</f>
        <v>1030</v>
      </c>
      <c r="P447" s="293">
        <f t="shared" si="56"/>
        <v>0</v>
      </c>
      <c r="Q447" s="293">
        <f>[12]QY!H447</f>
        <v>1082</v>
      </c>
      <c r="R447" s="293">
        <f t="shared" si="57"/>
        <v>0</v>
      </c>
      <c r="S447" s="293">
        <f>[12]UB!H447</f>
        <v>506</v>
      </c>
      <c r="T447" s="293">
        <f t="shared" si="58"/>
        <v>0</v>
      </c>
      <c r="U447" s="293">
        <f>[12]CP!H447</f>
        <v>1002</v>
      </c>
      <c r="V447" s="293">
        <f t="shared" si="59"/>
        <v>0</v>
      </c>
      <c r="W447" s="293">
        <f>[12]HL!H447</f>
        <v>2950</v>
      </c>
      <c r="X447" s="293">
        <f t="shared" si="60"/>
        <v>0</v>
      </c>
      <c r="Y447" s="293">
        <f>[12]DH!H447</f>
        <v>1200</v>
      </c>
      <c r="Z447" s="293">
        <f t="shared" si="61"/>
        <v>0</v>
      </c>
      <c r="AA447" s="293">
        <f>[12]MC!H447</f>
        <v>1021</v>
      </c>
      <c r="AB447" s="293">
        <f t="shared" si="62"/>
        <v>0</v>
      </c>
    </row>
    <row r="448" spans="1:28" x14ac:dyDescent="0.2">
      <c r="A448" s="298"/>
      <c r="B448" s="300" t="s">
        <v>269</v>
      </c>
      <c r="C448" s="297"/>
      <c r="D448" s="297"/>
      <c r="E448" s="297"/>
      <c r="F448" s="297"/>
      <c r="G448" s="331"/>
      <c r="H448" s="293">
        <f>'[12]Don gia'!R447</f>
        <v>0</v>
      </c>
      <c r="I448" s="289">
        <f t="array" ref="I448">SUM(IF($K$7:$AB$7="Số lượng",K448:AB448,0))</f>
        <v>0</v>
      </c>
      <c r="J448" s="289">
        <f t="shared" si="54"/>
        <v>0</v>
      </c>
      <c r="K448" s="293"/>
      <c r="L448" s="293">
        <f t="shared" si="55"/>
        <v>0</v>
      </c>
      <c r="M448" s="293"/>
      <c r="N448" s="293">
        <f t="shared" si="55"/>
        <v>0</v>
      </c>
      <c r="O448" s="293"/>
      <c r="P448" s="293">
        <f t="shared" si="56"/>
        <v>0</v>
      </c>
      <c r="Q448" s="293"/>
      <c r="R448" s="293">
        <f t="shared" si="57"/>
        <v>0</v>
      </c>
      <c r="S448" s="293"/>
      <c r="T448" s="293">
        <f t="shared" si="58"/>
        <v>0</v>
      </c>
      <c r="U448" s="293"/>
      <c r="V448" s="293">
        <f t="shared" si="59"/>
        <v>0</v>
      </c>
      <c r="W448" s="293"/>
      <c r="X448" s="293">
        <f t="shared" si="60"/>
        <v>0</v>
      </c>
      <c r="Y448" s="293"/>
      <c r="Z448" s="293">
        <f t="shared" si="61"/>
        <v>0</v>
      </c>
      <c r="AA448" s="293"/>
      <c r="AB448" s="293">
        <f t="shared" si="62"/>
        <v>0</v>
      </c>
    </row>
    <row r="449" spans="1:28" x14ac:dyDescent="0.2">
      <c r="A449" s="301" t="s">
        <v>21</v>
      </c>
      <c r="B449" s="302" t="s">
        <v>2</v>
      </c>
      <c r="C449" s="300"/>
      <c r="D449" s="300"/>
      <c r="E449" s="300"/>
      <c r="F449" s="300"/>
      <c r="G449" s="333"/>
      <c r="H449" s="293">
        <f>'[12]Don gia'!R448</f>
        <v>0</v>
      </c>
      <c r="I449" s="289">
        <f t="array" ref="I449">SUM(IF($K$7:$AB$7="Số lượng",K449:AB449,0))</f>
        <v>0</v>
      </c>
      <c r="J449" s="289">
        <f t="shared" si="54"/>
        <v>0</v>
      </c>
      <c r="K449" s="293"/>
      <c r="L449" s="293">
        <f t="shared" si="55"/>
        <v>0</v>
      </c>
      <c r="M449" s="293"/>
      <c r="N449" s="293">
        <f t="shared" si="55"/>
        <v>0</v>
      </c>
      <c r="O449" s="293"/>
      <c r="P449" s="293">
        <f t="shared" si="56"/>
        <v>0</v>
      </c>
      <c r="Q449" s="293"/>
      <c r="R449" s="293">
        <f t="shared" si="57"/>
        <v>0</v>
      </c>
      <c r="S449" s="293"/>
      <c r="T449" s="293">
        <f t="shared" si="58"/>
        <v>0</v>
      </c>
      <c r="U449" s="293"/>
      <c r="V449" s="293">
        <f t="shared" si="59"/>
        <v>0</v>
      </c>
      <c r="W449" s="293"/>
      <c r="X449" s="293">
        <f t="shared" si="60"/>
        <v>0</v>
      </c>
      <c r="Y449" s="293"/>
      <c r="Z449" s="293">
        <f t="shared" si="61"/>
        <v>0</v>
      </c>
      <c r="AA449" s="293"/>
      <c r="AB449" s="293">
        <f t="shared" si="62"/>
        <v>0</v>
      </c>
    </row>
    <row r="450" spans="1:28" x14ac:dyDescent="0.2">
      <c r="A450" s="298"/>
      <c r="B450" s="299" t="s">
        <v>135</v>
      </c>
      <c r="C450" s="297" t="s">
        <v>334</v>
      </c>
      <c r="D450" s="297"/>
      <c r="E450" s="297" t="s">
        <v>4</v>
      </c>
      <c r="F450" s="297" t="s">
        <v>1371</v>
      </c>
      <c r="G450" s="331"/>
      <c r="H450" s="293">
        <f>'[12]Don gia'!R449</f>
        <v>592522</v>
      </c>
      <c r="I450" s="289">
        <f t="array" ref="I450">SUM(IF($K$7:$AB$7="Số lượng",K450:AB450,0))</f>
        <v>196</v>
      </c>
      <c r="J450" s="289">
        <f t="shared" si="54"/>
        <v>116134312</v>
      </c>
      <c r="K450" s="293">
        <f>[12]DT!H450</f>
        <v>19</v>
      </c>
      <c r="L450" s="293">
        <f t="shared" si="55"/>
        <v>11257918</v>
      </c>
      <c r="M450" s="293">
        <f>[12]HH!H450</f>
        <v>16</v>
      </c>
      <c r="N450" s="293">
        <f t="shared" si="55"/>
        <v>9480352</v>
      </c>
      <c r="O450" s="293">
        <f>[12]VD!H450</f>
        <v>14</v>
      </c>
      <c r="P450" s="293">
        <f t="shared" si="56"/>
        <v>8295308</v>
      </c>
      <c r="Q450" s="293">
        <f>[12]QY!H450</f>
        <v>16</v>
      </c>
      <c r="R450" s="293">
        <f t="shared" si="57"/>
        <v>9480352</v>
      </c>
      <c r="S450" s="293">
        <f>[12]UB!H450</f>
        <v>17</v>
      </c>
      <c r="T450" s="293">
        <f t="shared" si="58"/>
        <v>10072874</v>
      </c>
      <c r="U450" s="293">
        <f>[12]CP!H450</f>
        <v>21</v>
      </c>
      <c r="V450" s="293">
        <f t="shared" si="59"/>
        <v>12442962</v>
      </c>
      <c r="W450" s="293">
        <f>[12]HL!H450</f>
        <v>48</v>
      </c>
      <c r="X450" s="293">
        <f t="shared" si="60"/>
        <v>28441056</v>
      </c>
      <c r="Y450" s="293">
        <f>[12]DH!H450</f>
        <v>26</v>
      </c>
      <c r="Z450" s="293">
        <f t="shared" si="61"/>
        <v>15405572</v>
      </c>
      <c r="AA450" s="293">
        <f>[12]MC!H450</f>
        <v>19</v>
      </c>
      <c r="AB450" s="293">
        <f t="shared" si="62"/>
        <v>11257918</v>
      </c>
    </row>
    <row r="451" spans="1:28" x14ac:dyDescent="0.2">
      <c r="A451" s="298"/>
      <c r="B451" s="299" t="s">
        <v>270</v>
      </c>
      <c r="C451" s="297" t="s">
        <v>334</v>
      </c>
      <c r="D451" s="297"/>
      <c r="E451" s="297" t="s">
        <v>4</v>
      </c>
      <c r="F451" s="297" t="s">
        <v>1389</v>
      </c>
      <c r="G451" s="331"/>
      <c r="H451" s="293">
        <f>'[12]Don gia'!R450</f>
        <v>12104</v>
      </c>
      <c r="I451" s="289">
        <f t="array" ref="I451">SUM(IF($K$7:$AB$7="Số lượng",K451:AB451,0))</f>
        <v>495</v>
      </c>
      <c r="J451" s="289">
        <f t="shared" si="54"/>
        <v>5991480</v>
      </c>
      <c r="K451" s="293">
        <f>[12]DT!H451</f>
        <v>64</v>
      </c>
      <c r="L451" s="293">
        <f t="shared" si="55"/>
        <v>774656</v>
      </c>
      <c r="M451" s="293">
        <f>[12]HH!H451</f>
        <v>44</v>
      </c>
      <c r="N451" s="293">
        <f t="shared" si="55"/>
        <v>532576</v>
      </c>
      <c r="O451" s="293">
        <f>[12]VD!H451</f>
        <v>41</v>
      </c>
      <c r="P451" s="293">
        <f t="shared" si="56"/>
        <v>496264</v>
      </c>
      <c r="Q451" s="293">
        <f>[12]QY!H451</f>
        <v>32</v>
      </c>
      <c r="R451" s="293">
        <f t="shared" si="57"/>
        <v>387328</v>
      </c>
      <c r="S451" s="293">
        <f>[12]UB!H451</f>
        <v>43</v>
      </c>
      <c r="T451" s="293">
        <f t="shared" si="58"/>
        <v>520472</v>
      </c>
      <c r="U451" s="293">
        <f>[12]CP!H451</f>
        <v>72</v>
      </c>
      <c r="V451" s="293">
        <f t="shared" si="59"/>
        <v>871488</v>
      </c>
      <c r="W451" s="293">
        <f>[12]HL!H451</f>
        <v>118</v>
      </c>
      <c r="X451" s="293">
        <f t="shared" si="60"/>
        <v>1428272</v>
      </c>
      <c r="Y451" s="293">
        <f>[12]DH!H451</f>
        <v>42</v>
      </c>
      <c r="Z451" s="293">
        <f t="shared" si="61"/>
        <v>508368</v>
      </c>
      <c r="AA451" s="293">
        <f>[12]MC!H451</f>
        <v>39</v>
      </c>
      <c r="AB451" s="293">
        <f t="shared" si="62"/>
        <v>472056</v>
      </c>
    </row>
    <row r="452" spans="1:28" x14ac:dyDescent="0.2">
      <c r="A452" s="298"/>
      <c r="B452" s="299" t="s">
        <v>271</v>
      </c>
      <c r="C452" s="297" t="s">
        <v>334</v>
      </c>
      <c r="D452" s="297"/>
      <c r="E452" s="297" t="s">
        <v>4</v>
      </c>
      <c r="F452" s="297" t="s">
        <v>1371</v>
      </c>
      <c r="G452" s="331"/>
      <c r="H452" s="293">
        <f>'[12]Don gia'!R451</f>
        <v>102148</v>
      </c>
      <c r="I452" s="289">
        <f t="array" ref="I452">SUM(IF($K$7:$AB$7="Số lượng",K452:AB452,0))</f>
        <v>193</v>
      </c>
      <c r="J452" s="289">
        <f t="shared" si="54"/>
        <v>19714564</v>
      </c>
      <c r="K452" s="293">
        <f>[12]DT!H452</f>
        <v>22</v>
      </c>
      <c r="L452" s="293">
        <f t="shared" si="55"/>
        <v>2247256</v>
      </c>
      <c r="M452" s="293">
        <f>[12]HH!H452</f>
        <v>15</v>
      </c>
      <c r="N452" s="293">
        <f t="shared" si="55"/>
        <v>1532220</v>
      </c>
      <c r="O452" s="293">
        <f>[12]VD!H452</f>
        <v>14</v>
      </c>
      <c r="P452" s="293">
        <f t="shared" si="56"/>
        <v>1430072</v>
      </c>
      <c r="Q452" s="293">
        <f>[12]QY!H452</f>
        <v>16</v>
      </c>
      <c r="R452" s="293">
        <f t="shared" si="57"/>
        <v>1634368</v>
      </c>
      <c r="S452" s="293">
        <f>[12]UB!H452</f>
        <v>15</v>
      </c>
      <c r="T452" s="293">
        <f t="shared" si="58"/>
        <v>1532220</v>
      </c>
      <c r="U452" s="293">
        <f>[12]CP!H452</f>
        <v>21</v>
      </c>
      <c r="V452" s="293">
        <f t="shared" si="59"/>
        <v>2145108</v>
      </c>
      <c r="W452" s="293">
        <f>[12]HL!H452</f>
        <v>43</v>
      </c>
      <c r="X452" s="293">
        <f t="shared" si="60"/>
        <v>4392364</v>
      </c>
      <c r="Y452" s="293">
        <f>[12]DH!H452</f>
        <v>23</v>
      </c>
      <c r="Z452" s="293">
        <f t="shared" si="61"/>
        <v>2349404</v>
      </c>
      <c r="AA452" s="293">
        <f>[12]MC!H452</f>
        <v>24</v>
      </c>
      <c r="AB452" s="293">
        <f t="shared" si="62"/>
        <v>2451552</v>
      </c>
    </row>
    <row r="453" spans="1:28" x14ac:dyDescent="0.2">
      <c r="A453" s="298"/>
      <c r="B453" s="299" t="s">
        <v>272</v>
      </c>
      <c r="C453" s="297" t="s">
        <v>334</v>
      </c>
      <c r="D453" s="297" t="s">
        <v>334</v>
      </c>
      <c r="E453" s="297" t="s">
        <v>4</v>
      </c>
      <c r="F453" s="297" t="s">
        <v>1421</v>
      </c>
      <c r="G453" s="331"/>
      <c r="H453" s="293">
        <f>'[12]Don gia'!R452</f>
        <v>94943</v>
      </c>
      <c r="I453" s="289">
        <f t="array" ref="I453">SUM(IF($K$7:$AB$7="Số lượng",K453:AB453,0))</f>
        <v>691</v>
      </c>
      <c r="J453" s="289">
        <f t="shared" si="54"/>
        <v>65605613</v>
      </c>
      <c r="K453" s="293">
        <f>[12]DT!H453</f>
        <v>99</v>
      </c>
      <c r="L453" s="293">
        <f t="shared" si="55"/>
        <v>9399357</v>
      </c>
      <c r="M453" s="293">
        <f>[12]HH!H453</f>
        <v>62</v>
      </c>
      <c r="N453" s="293">
        <f t="shared" si="55"/>
        <v>5886466</v>
      </c>
      <c r="O453" s="293">
        <f>[12]VD!H453</f>
        <v>53</v>
      </c>
      <c r="P453" s="293">
        <f t="shared" si="56"/>
        <v>5031979</v>
      </c>
      <c r="Q453" s="293">
        <f>[12]QY!H453</f>
        <v>60</v>
      </c>
      <c r="R453" s="293">
        <f t="shared" si="57"/>
        <v>5696580</v>
      </c>
      <c r="S453" s="293">
        <f>[12]UB!H453</f>
        <v>56</v>
      </c>
      <c r="T453" s="293">
        <f t="shared" si="58"/>
        <v>5316808</v>
      </c>
      <c r="U453" s="293">
        <f>[12]CP!H453</f>
        <v>84</v>
      </c>
      <c r="V453" s="293">
        <f t="shared" si="59"/>
        <v>7975212</v>
      </c>
      <c r="W453" s="293">
        <f>[12]HL!H453</f>
        <v>183</v>
      </c>
      <c r="X453" s="293">
        <f t="shared" si="60"/>
        <v>17374569</v>
      </c>
      <c r="Y453" s="293">
        <f>[12]DH!H453</f>
        <v>47</v>
      </c>
      <c r="Z453" s="293">
        <f t="shared" si="61"/>
        <v>4462321</v>
      </c>
      <c r="AA453" s="293">
        <f>[12]MC!H453</f>
        <v>47</v>
      </c>
      <c r="AB453" s="293">
        <f t="shared" si="62"/>
        <v>4462321</v>
      </c>
    </row>
    <row r="454" spans="1:28" x14ac:dyDescent="0.2">
      <c r="A454" s="298"/>
      <c r="B454" s="299" t="s">
        <v>273</v>
      </c>
      <c r="C454" s="297" t="s">
        <v>334</v>
      </c>
      <c r="D454" s="297" t="s">
        <v>334</v>
      </c>
      <c r="E454" s="297" t="s">
        <v>12</v>
      </c>
      <c r="F454" s="297" t="s">
        <v>1371</v>
      </c>
      <c r="G454" s="331"/>
      <c r="H454" s="293">
        <f>'[12]Don gia'!R453</f>
        <v>643644</v>
      </c>
      <c r="I454" s="289">
        <f t="array" ref="I454">SUM(IF($K$7:$AB$7="Số lượng",K454:AB454,0))</f>
        <v>213</v>
      </c>
      <c r="J454" s="289">
        <f t="shared" si="54"/>
        <v>137096172</v>
      </c>
      <c r="K454" s="293">
        <f>[12]DT!H454</f>
        <v>29</v>
      </c>
      <c r="L454" s="293">
        <f t="shared" si="55"/>
        <v>18665676</v>
      </c>
      <c r="M454" s="293">
        <f>[12]HH!H454</f>
        <v>15</v>
      </c>
      <c r="N454" s="293">
        <f t="shared" si="55"/>
        <v>9654660</v>
      </c>
      <c r="O454" s="293">
        <f>[12]VD!H454</f>
        <v>15</v>
      </c>
      <c r="P454" s="293">
        <f t="shared" si="56"/>
        <v>9654660</v>
      </c>
      <c r="Q454" s="293">
        <f>[12]QY!H454</f>
        <v>17</v>
      </c>
      <c r="R454" s="293">
        <f t="shared" si="57"/>
        <v>10941948</v>
      </c>
      <c r="S454" s="293">
        <f>[12]UB!H454</f>
        <v>17</v>
      </c>
      <c r="T454" s="293">
        <f t="shared" si="58"/>
        <v>10941948</v>
      </c>
      <c r="U454" s="293">
        <f>[12]CP!H454</f>
        <v>24</v>
      </c>
      <c r="V454" s="293">
        <f t="shared" si="59"/>
        <v>15447456</v>
      </c>
      <c r="W454" s="293">
        <f>[12]HL!H454</f>
        <v>47</v>
      </c>
      <c r="X454" s="293">
        <f t="shared" si="60"/>
        <v>30251268</v>
      </c>
      <c r="Y454" s="293">
        <f>[12]DH!H454</f>
        <v>28</v>
      </c>
      <c r="Z454" s="293">
        <f t="shared" si="61"/>
        <v>18022032</v>
      </c>
      <c r="AA454" s="293">
        <f>[12]MC!H454</f>
        <v>21</v>
      </c>
      <c r="AB454" s="293">
        <f t="shared" si="62"/>
        <v>13516524</v>
      </c>
    </row>
    <row r="455" spans="1:28" x14ac:dyDescent="0.2">
      <c r="A455" s="298"/>
      <c r="B455" s="299" t="s">
        <v>274</v>
      </c>
      <c r="C455" s="297" t="s">
        <v>334</v>
      </c>
      <c r="D455" s="297" t="s">
        <v>334</v>
      </c>
      <c r="E455" s="297" t="s">
        <v>4</v>
      </c>
      <c r="F455" s="297" t="s">
        <v>1412</v>
      </c>
      <c r="G455" s="331"/>
      <c r="H455" s="293">
        <f>'[12]Don gia'!R454</f>
        <v>33526</v>
      </c>
      <c r="I455" s="289">
        <f t="array" ref="I455">SUM(IF($K$7:$AB$7="Số lượng",K455:AB455,0))</f>
        <v>3803</v>
      </c>
      <c r="J455" s="289">
        <f t="shared" si="54"/>
        <v>127499378</v>
      </c>
      <c r="K455" s="293">
        <f>[12]DT!H455</f>
        <v>525</v>
      </c>
      <c r="L455" s="293">
        <f t="shared" si="55"/>
        <v>17601150</v>
      </c>
      <c r="M455" s="293">
        <f>[12]HH!H455</f>
        <v>300</v>
      </c>
      <c r="N455" s="293">
        <f t="shared" si="55"/>
        <v>10057800</v>
      </c>
      <c r="O455" s="293">
        <f>[12]VD!H455</f>
        <v>270</v>
      </c>
      <c r="P455" s="293">
        <f t="shared" si="56"/>
        <v>9052020</v>
      </c>
      <c r="Q455" s="293">
        <f>[12]QY!H455</f>
        <v>300</v>
      </c>
      <c r="R455" s="293">
        <f t="shared" si="57"/>
        <v>10057800</v>
      </c>
      <c r="S455" s="293">
        <f>[12]UB!H455</f>
        <v>340</v>
      </c>
      <c r="T455" s="293">
        <f t="shared" si="58"/>
        <v>11398840</v>
      </c>
      <c r="U455" s="293">
        <f>[12]CP!H455</f>
        <v>400</v>
      </c>
      <c r="V455" s="293">
        <f t="shared" si="59"/>
        <v>13410400</v>
      </c>
      <c r="W455" s="293">
        <f>[12]HL!H455</f>
        <v>820</v>
      </c>
      <c r="X455" s="293">
        <f t="shared" si="60"/>
        <v>27491320</v>
      </c>
      <c r="Y455" s="293">
        <f>[12]DH!H455</f>
        <v>470</v>
      </c>
      <c r="Z455" s="293">
        <f t="shared" si="61"/>
        <v>15757220</v>
      </c>
      <c r="AA455" s="293">
        <f>[12]MC!H455</f>
        <v>378</v>
      </c>
      <c r="AB455" s="293">
        <f t="shared" si="62"/>
        <v>12672828</v>
      </c>
    </row>
    <row r="456" spans="1:28" hidden="1" x14ac:dyDescent="0.2">
      <c r="A456" s="298"/>
      <c r="B456" s="299" t="s">
        <v>1158</v>
      </c>
      <c r="C456" s="297" t="s">
        <v>334</v>
      </c>
      <c r="D456" s="297" t="s">
        <v>334</v>
      </c>
      <c r="E456" s="297" t="s">
        <v>4</v>
      </c>
      <c r="F456" s="297" t="s">
        <v>1677</v>
      </c>
      <c r="G456" s="331"/>
      <c r="H456" s="293">
        <f>'[12]Don gia'!R455</f>
        <v>0</v>
      </c>
      <c r="I456" s="289">
        <f t="array" ref="I456">SUM(IF($K$7:$AB$7="Số lượng",K456:AB456,0))</f>
        <v>218</v>
      </c>
      <c r="J456" s="289">
        <f t="shared" si="54"/>
        <v>0</v>
      </c>
      <c r="K456" s="293">
        <f>[12]DT!H456</f>
        <v>40</v>
      </c>
      <c r="L456" s="293">
        <f t="shared" si="55"/>
        <v>0</v>
      </c>
      <c r="M456" s="293">
        <f>[12]HH!H456</f>
        <v>23</v>
      </c>
      <c r="N456" s="293">
        <f t="shared" si="55"/>
        <v>0</v>
      </c>
      <c r="O456" s="293">
        <f>[12]VD!H456</f>
        <v>17</v>
      </c>
      <c r="P456" s="293">
        <f t="shared" si="56"/>
        <v>0</v>
      </c>
      <c r="Q456" s="293">
        <f>[12]QY!H456</f>
        <v>21</v>
      </c>
      <c r="R456" s="293">
        <f t="shared" si="57"/>
        <v>0</v>
      </c>
      <c r="S456" s="293">
        <f>[12]UB!H456</f>
        <v>22</v>
      </c>
      <c r="T456" s="293">
        <f t="shared" si="58"/>
        <v>0</v>
      </c>
      <c r="U456" s="293">
        <f>[12]CP!H456</f>
        <v>21</v>
      </c>
      <c r="V456" s="293">
        <f t="shared" si="59"/>
        <v>0</v>
      </c>
      <c r="W456" s="293">
        <f>[12]HL!H456</f>
        <v>36</v>
      </c>
      <c r="X456" s="293">
        <f t="shared" si="60"/>
        <v>0</v>
      </c>
      <c r="Y456" s="293">
        <f>[12]DH!H456</f>
        <v>20</v>
      </c>
      <c r="Z456" s="293">
        <f t="shared" si="61"/>
        <v>0</v>
      </c>
      <c r="AA456" s="293">
        <f>[12]MC!H456</f>
        <v>18</v>
      </c>
      <c r="AB456" s="293">
        <f t="shared" si="62"/>
        <v>0</v>
      </c>
    </row>
    <row r="457" spans="1:28" x14ac:dyDescent="0.2">
      <c r="A457" s="298"/>
      <c r="B457" s="299" t="s">
        <v>275</v>
      </c>
      <c r="C457" s="297" t="s">
        <v>334</v>
      </c>
      <c r="D457" s="297" t="s">
        <v>334</v>
      </c>
      <c r="E457" s="297" t="s">
        <v>4</v>
      </c>
      <c r="F457" s="297" t="s">
        <v>1412</v>
      </c>
      <c r="G457" s="331"/>
      <c r="H457" s="293">
        <f>'[12]Don gia'!R456</f>
        <v>33929</v>
      </c>
      <c r="I457" s="289">
        <f t="array" ref="I457">SUM(IF($K$7:$AB$7="Số lượng",K457:AB457,0))</f>
        <v>3697</v>
      </c>
      <c r="J457" s="289">
        <f t="shared" si="54"/>
        <v>125435513</v>
      </c>
      <c r="K457" s="293">
        <f>[12]DT!H457</f>
        <v>400</v>
      </c>
      <c r="L457" s="293">
        <f t="shared" si="55"/>
        <v>13571600</v>
      </c>
      <c r="M457" s="293">
        <f>[12]HH!H457</f>
        <v>310</v>
      </c>
      <c r="N457" s="293">
        <f t="shared" si="55"/>
        <v>10517990</v>
      </c>
      <c r="O457" s="293">
        <f>[12]VD!H457</f>
        <v>280</v>
      </c>
      <c r="P457" s="293">
        <f t="shared" si="56"/>
        <v>9500120</v>
      </c>
      <c r="Q457" s="293">
        <f>[12]QY!H457</f>
        <v>295</v>
      </c>
      <c r="R457" s="293">
        <f t="shared" si="57"/>
        <v>10009055</v>
      </c>
      <c r="S457" s="293">
        <f>[12]UB!H457</f>
        <v>340</v>
      </c>
      <c r="T457" s="293">
        <f t="shared" si="58"/>
        <v>11535860</v>
      </c>
      <c r="U457" s="293">
        <f>[12]CP!H457</f>
        <v>377</v>
      </c>
      <c r="V457" s="293">
        <f t="shared" si="59"/>
        <v>12791233</v>
      </c>
      <c r="W457" s="293">
        <f>[12]HL!H457</f>
        <v>890</v>
      </c>
      <c r="X457" s="293">
        <f t="shared" si="60"/>
        <v>30196810</v>
      </c>
      <c r="Y457" s="293">
        <f>[12]DH!H457</f>
        <v>545</v>
      </c>
      <c r="Z457" s="293">
        <f t="shared" si="61"/>
        <v>18491305</v>
      </c>
      <c r="AA457" s="293">
        <f>[12]MC!H457</f>
        <v>260</v>
      </c>
      <c r="AB457" s="293">
        <f t="shared" si="62"/>
        <v>8821540</v>
      </c>
    </row>
    <row r="458" spans="1:28" x14ac:dyDescent="0.2">
      <c r="A458" s="298"/>
      <c r="B458" s="299" t="s">
        <v>276</v>
      </c>
      <c r="C458" s="297" t="s">
        <v>334</v>
      </c>
      <c r="D458" s="297" t="s">
        <v>334</v>
      </c>
      <c r="E458" s="297" t="s">
        <v>4</v>
      </c>
      <c r="F458" s="297" t="s">
        <v>1371</v>
      </c>
      <c r="G458" s="331"/>
      <c r="H458" s="293">
        <f>'[12]Don gia'!R457</f>
        <v>63164</v>
      </c>
      <c r="I458" s="289">
        <f t="array" ref="I458">SUM(IF($K$7:$AB$7="Số lượng",K458:AB458,0))</f>
        <v>206</v>
      </c>
      <c r="J458" s="289">
        <f t="shared" ref="J458:J521" si="63">I458*H458</f>
        <v>13011784</v>
      </c>
      <c r="K458" s="293">
        <f>[12]DT!H458</f>
        <v>26</v>
      </c>
      <c r="L458" s="293">
        <f t="shared" ref="L458:N521" si="64">K458*$H458</f>
        <v>1642264</v>
      </c>
      <c r="M458" s="293">
        <f>[12]HH!H458</f>
        <v>15</v>
      </c>
      <c r="N458" s="293">
        <f t="shared" si="64"/>
        <v>947460</v>
      </c>
      <c r="O458" s="293">
        <f>[12]VD!H458</f>
        <v>14</v>
      </c>
      <c r="P458" s="293">
        <f t="shared" ref="P458:P521" si="65">O458*$H458</f>
        <v>884296</v>
      </c>
      <c r="Q458" s="293">
        <f>[12]QY!H458</f>
        <v>15</v>
      </c>
      <c r="R458" s="293">
        <f t="shared" ref="R458:R521" si="66">Q458*$H458</f>
        <v>947460</v>
      </c>
      <c r="S458" s="293">
        <f>[12]UB!H458</f>
        <v>17</v>
      </c>
      <c r="T458" s="293">
        <f t="shared" ref="T458:T521" si="67">S458*$H458</f>
        <v>1073788</v>
      </c>
      <c r="U458" s="293">
        <f>[12]CP!H458</f>
        <v>23</v>
      </c>
      <c r="V458" s="293">
        <f t="shared" ref="V458:V521" si="68">U458*$H458</f>
        <v>1452772</v>
      </c>
      <c r="W458" s="293">
        <f>[12]HL!H458</f>
        <v>51</v>
      </c>
      <c r="X458" s="293">
        <f t="shared" ref="X458:X521" si="69">W458*$H458</f>
        <v>3221364</v>
      </c>
      <c r="Y458" s="293">
        <f>[12]DH!H458</f>
        <v>25</v>
      </c>
      <c r="Z458" s="293">
        <f t="shared" ref="Z458:Z521" si="70">Y458*$H458</f>
        <v>1579100</v>
      </c>
      <c r="AA458" s="293">
        <f>[12]MC!H458</f>
        <v>20</v>
      </c>
      <c r="AB458" s="293">
        <f t="shared" ref="AB458:AB521" si="71">AA458*$H458</f>
        <v>1263280</v>
      </c>
    </row>
    <row r="459" spans="1:28" x14ac:dyDescent="0.2">
      <c r="A459" s="298"/>
      <c r="B459" s="299" t="s">
        <v>277</v>
      </c>
      <c r="C459" s="297" t="s">
        <v>334</v>
      </c>
      <c r="D459" s="297" t="s">
        <v>334</v>
      </c>
      <c r="E459" s="297" t="s">
        <v>278</v>
      </c>
      <c r="F459" s="297" t="s">
        <v>1563</v>
      </c>
      <c r="G459" s="331"/>
      <c r="H459" s="293">
        <f>'[12]Don gia'!R458</f>
        <v>548386</v>
      </c>
      <c r="I459" s="289">
        <f t="array" ref="I459">SUM(IF($K$7:$AB$7="Số lượng",K459:AB459,0))</f>
        <v>356</v>
      </c>
      <c r="J459" s="289">
        <f t="shared" si="63"/>
        <v>195225416</v>
      </c>
      <c r="K459" s="293">
        <f>[12]DT!H459</f>
        <v>55</v>
      </c>
      <c r="L459" s="293">
        <f t="shared" si="64"/>
        <v>30161230</v>
      </c>
      <c r="M459" s="293">
        <f>[12]HH!H459</f>
        <v>30</v>
      </c>
      <c r="N459" s="293">
        <f t="shared" si="64"/>
        <v>16451580</v>
      </c>
      <c r="O459" s="293">
        <f>[12]VD!H459</f>
        <v>26</v>
      </c>
      <c r="P459" s="293">
        <f t="shared" si="65"/>
        <v>14258036</v>
      </c>
      <c r="Q459" s="293">
        <f>[12]QY!H459</f>
        <v>27</v>
      </c>
      <c r="R459" s="293">
        <f t="shared" si="66"/>
        <v>14806422</v>
      </c>
      <c r="S459" s="293">
        <f>[12]UB!H459</f>
        <v>34</v>
      </c>
      <c r="T459" s="293">
        <f t="shared" si="67"/>
        <v>18645124</v>
      </c>
      <c r="U459" s="293">
        <f>[12]CP!H459</f>
        <v>35</v>
      </c>
      <c r="V459" s="293">
        <f t="shared" si="68"/>
        <v>19193510</v>
      </c>
      <c r="W459" s="293">
        <f>[12]HL!H459</f>
        <v>79</v>
      </c>
      <c r="X459" s="293">
        <f t="shared" si="69"/>
        <v>43322494</v>
      </c>
      <c r="Y459" s="293">
        <f>[12]DH!H459</f>
        <v>33</v>
      </c>
      <c r="Z459" s="293">
        <f t="shared" si="70"/>
        <v>18096738</v>
      </c>
      <c r="AA459" s="293">
        <f>[12]MC!H459</f>
        <v>37</v>
      </c>
      <c r="AB459" s="293">
        <f t="shared" si="71"/>
        <v>20290282</v>
      </c>
    </row>
    <row r="460" spans="1:28" x14ac:dyDescent="0.2">
      <c r="A460" s="298"/>
      <c r="B460" s="299" t="s">
        <v>279</v>
      </c>
      <c r="C460" s="297" t="s">
        <v>334</v>
      </c>
      <c r="D460" s="297" t="s">
        <v>334</v>
      </c>
      <c r="E460" s="297" t="s">
        <v>280</v>
      </c>
      <c r="F460" s="297" t="s">
        <v>1403</v>
      </c>
      <c r="G460" s="331"/>
      <c r="H460" s="293">
        <f>'[12]Don gia'!R459</f>
        <v>1353850</v>
      </c>
      <c r="I460" s="289">
        <f t="array" ref="I460">SUM(IF($K$7:$AB$7="Số lượng",K460:AB460,0))</f>
        <v>229</v>
      </c>
      <c r="J460" s="289">
        <f t="shared" si="63"/>
        <v>310031650</v>
      </c>
      <c r="K460" s="293">
        <f>[12]DT!H460</f>
        <v>37</v>
      </c>
      <c r="L460" s="293">
        <f t="shared" si="64"/>
        <v>50092450</v>
      </c>
      <c r="M460" s="293">
        <f>[12]HH!H460</f>
        <v>25</v>
      </c>
      <c r="N460" s="293">
        <f t="shared" si="64"/>
        <v>33846250</v>
      </c>
      <c r="O460" s="293">
        <f>[12]VD!H460</f>
        <v>18</v>
      </c>
      <c r="P460" s="293">
        <f t="shared" si="65"/>
        <v>24369300</v>
      </c>
      <c r="Q460" s="293">
        <f>[12]QY!H460</f>
        <v>23</v>
      </c>
      <c r="R460" s="293">
        <f t="shared" si="66"/>
        <v>31138550</v>
      </c>
      <c r="S460" s="293">
        <f>[12]UB!H460</f>
        <v>21</v>
      </c>
      <c r="T460" s="293">
        <f t="shared" si="67"/>
        <v>28430850</v>
      </c>
      <c r="U460" s="293">
        <f>[12]CP!H460</f>
        <v>20</v>
      </c>
      <c r="V460" s="293">
        <f t="shared" si="68"/>
        <v>27077000</v>
      </c>
      <c r="W460" s="293">
        <f>[12]HL!H460</f>
        <v>36</v>
      </c>
      <c r="X460" s="293">
        <f t="shared" si="69"/>
        <v>48738600</v>
      </c>
      <c r="Y460" s="293">
        <f>[12]DH!H460</f>
        <v>29</v>
      </c>
      <c r="Z460" s="293">
        <f t="shared" si="70"/>
        <v>39261650</v>
      </c>
      <c r="AA460" s="293">
        <f>[12]MC!H460</f>
        <v>20</v>
      </c>
      <c r="AB460" s="293">
        <f t="shared" si="71"/>
        <v>27077000</v>
      </c>
    </row>
    <row r="461" spans="1:28" hidden="1" x14ac:dyDescent="0.2">
      <c r="A461" s="298"/>
      <c r="B461" s="299" t="s">
        <v>1678</v>
      </c>
      <c r="C461" s="297" t="s">
        <v>334</v>
      </c>
      <c r="D461" s="297" t="s">
        <v>334</v>
      </c>
      <c r="E461" s="297" t="s">
        <v>12</v>
      </c>
      <c r="F461" s="297" t="s">
        <v>1516</v>
      </c>
      <c r="G461" s="331"/>
      <c r="H461" s="293">
        <f>'[12]Don gia'!R460</f>
        <v>0</v>
      </c>
      <c r="I461" s="289">
        <f t="array" ref="I461">SUM(IF($K$7:$AB$7="Số lượng",K461:AB461,0))</f>
        <v>107</v>
      </c>
      <c r="J461" s="289">
        <f t="shared" si="63"/>
        <v>0</v>
      </c>
      <c r="K461" s="293">
        <f>[12]DT!H461</f>
        <v>18</v>
      </c>
      <c r="L461" s="293">
        <f t="shared" si="64"/>
        <v>0</v>
      </c>
      <c r="M461" s="293">
        <f>[12]HH!H461</f>
        <v>9</v>
      </c>
      <c r="N461" s="293">
        <f t="shared" si="64"/>
        <v>0</v>
      </c>
      <c r="O461" s="293">
        <f>[12]VD!H461</f>
        <v>9</v>
      </c>
      <c r="P461" s="293">
        <f t="shared" si="65"/>
        <v>0</v>
      </c>
      <c r="Q461" s="293">
        <f>[12]QY!H461</f>
        <v>9</v>
      </c>
      <c r="R461" s="293">
        <f t="shared" si="66"/>
        <v>0</v>
      </c>
      <c r="S461" s="293">
        <f>[12]UB!H461</f>
        <v>11</v>
      </c>
      <c r="T461" s="293">
        <f t="shared" si="67"/>
        <v>0</v>
      </c>
      <c r="U461" s="293">
        <f>[12]CP!H461</f>
        <v>12</v>
      </c>
      <c r="V461" s="293">
        <f t="shared" si="68"/>
        <v>0</v>
      </c>
      <c r="W461" s="293">
        <f>[12]HL!H461</f>
        <v>19</v>
      </c>
      <c r="X461" s="293">
        <f t="shared" si="69"/>
        <v>0</v>
      </c>
      <c r="Y461" s="293">
        <f>[12]DH!H461</f>
        <v>12</v>
      </c>
      <c r="Z461" s="293">
        <f t="shared" si="70"/>
        <v>0</v>
      </c>
      <c r="AA461" s="293">
        <f>[12]MC!H461</f>
        <v>8</v>
      </c>
      <c r="AB461" s="293">
        <f t="shared" si="71"/>
        <v>0</v>
      </c>
    </row>
    <row r="462" spans="1:28" hidden="1" x14ac:dyDescent="0.2">
      <c r="A462" s="298"/>
      <c r="B462" s="299" t="s">
        <v>1679</v>
      </c>
      <c r="C462" s="297" t="s">
        <v>334</v>
      </c>
      <c r="D462" s="297" t="s">
        <v>334</v>
      </c>
      <c r="E462" s="297" t="s">
        <v>12</v>
      </c>
      <c r="F462" s="297" t="s">
        <v>1680</v>
      </c>
      <c r="G462" s="331"/>
      <c r="H462" s="293">
        <f>'[12]Don gia'!R461</f>
        <v>0</v>
      </c>
      <c r="I462" s="289">
        <f t="array" ref="I462">SUM(IF($K$7:$AB$7="Số lượng",K462:AB462,0))</f>
        <v>106</v>
      </c>
      <c r="J462" s="289">
        <f t="shared" si="63"/>
        <v>0</v>
      </c>
      <c r="K462" s="293">
        <f>[12]DT!H462</f>
        <v>18</v>
      </c>
      <c r="L462" s="293">
        <f t="shared" si="64"/>
        <v>0</v>
      </c>
      <c r="M462" s="293">
        <f>[12]HH!H462</f>
        <v>9</v>
      </c>
      <c r="N462" s="293">
        <f t="shared" si="64"/>
        <v>0</v>
      </c>
      <c r="O462" s="293">
        <f>[12]VD!H462</f>
        <v>9</v>
      </c>
      <c r="P462" s="293">
        <f t="shared" si="65"/>
        <v>0</v>
      </c>
      <c r="Q462" s="293">
        <f>[12]QY!H462</f>
        <v>9</v>
      </c>
      <c r="R462" s="293">
        <f t="shared" si="66"/>
        <v>0</v>
      </c>
      <c r="S462" s="293">
        <f>[12]UB!H462</f>
        <v>11</v>
      </c>
      <c r="T462" s="293">
        <f t="shared" si="67"/>
        <v>0</v>
      </c>
      <c r="U462" s="293">
        <f>[12]CP!H462</f>
        <v>11</v>
      </c>
      <c r="V462" s="293">
        <f t="shared" si="68"/>
        <v>0</v>
      </c>
      <c r="W462" s="293">
        <f>[12]HL!H462</f>
        <v>20</v>
      </c>
      <c r="X462" s="293">
        <f t="shared" si="69"/>
        <v>0</v>
      </c>
      <c r="Y462" s="293">
        <f>[12]DH!H462</f>
        <v>12</v>
      </c>
      <c r="Z462" s="293">
        <f t="shared" si="70"/>
        <v>0</v>
      </c>
      <c r="AA462" s="293">
        <f>[12]MC!H462</f>
        <v>7</v>
      </c>
      <c r="AB462" s="293">
        <f t="shared" si="71"/>
        <v>0</v>
      </c>
    </row>
    <row r="463" spans="1:28" x14ac:dyDescent="0.2">
      <c r="A463" s="301" t="s">
        <v>43</v>
      </c>
      <c r="B463" s="302" t="s">
        <v>281</v>
      </c>
      <c r="C463" s="300"/>
      <c r="D463" s="300"/>
      <c r="E463" s="300"/>
      <c r="F463" s="300"/>
      <c r="G463" s="333"/>
      <c r="H463" s="293">
        <f>'[12]Don gia'!R462</f>
        <v>0</v>
      </c>
      <c r="I463" s="289">
        <f t="array" ref="I463">SUM(IF($K$7:$AB$7="Số lượng",K463:AB463,0))</f>
        <v>0</v>
      </c>
      <c r="J463" s="289">
        <f t="shared" si="63"/>
        <v>0</v>
      </c>
      <c r="K463" s="293">
        <f>[12]DT!H463</f>
        <v>0</v>
      </c>
      <c r="L463" s="293">
        <f t="shared" si="64"/>
        <v>0</v>
      </c>
      <c r="M463" s="293">
        <f>[12]HH!H463</f>
        <v>0</v>
      </c>
      <c r="N463" s="293">
        <f t="shared" si="64"/>
        <v>0</v>
      </c>
      <c r="O463" s="293">
        <f>[12]VD!H463</f>
        <v>0</v>
      </c>
      <c r="P463" s="293">
        <f t="shared" si="65"/>
        <v>0</v>
      </c>
      <c r="Q463" s="293">
        <f>[12]QY!H463</f>
        <v>0</v>
      </c>
      <c r="R463" s="293">
        <f t="shared" si="66"/>
        <v>0</v>
      </c>
      <c r="S463" s="293">
        <f>[12]UB!H463</f>
        <v>0</v>
      </c>
      <c r="T463" s="293">
        <f t="shared" si="67"/>
        <v>0</v>
      </c>
      <c r="U463" s="293">
        <f>[12]CP!H463</f>
        <v>0</v>
      </c>
      <c r="V463" s="293">
        <f t="shared" si="68"/>
        <v>0</v>
      </c>
      <c r="W463" s="293">
        <f>[12]HL!H463</f>
        <v>0</v>
      </c>
      <c r="X463" s="293">
        <f t="shared" si="69"/>
        <v>0</v>
      </c>
      <c r="Y463" s="293">
        <f>[12]DH!H463</f>
        <v>0</v>
      </c>
      <c r="Z463" s="293">
        <f t="shared" si="70"/>
        <v>0</v>
      </c>
      <c r="AA463" s="293">
        <f>[12]MC!H463</f>
        <v>0</v>
      </c>
      <c r="AB463" s="293">
        <f t="shared" si="71"/>
        <v>0</v>
      </c>
    </row>
    <row r="464" spans="1:28" x14ac:dyDescent="0.2">
      <c r="A464" s="301">
        <v>1</v>
      </c>
      <c r="B464" s="302" t="s">
        <v>282</v>
      </c>
      <c r="C464" s="300"/>
      <c r="D464" s="300"/>
      <c r="E464" s="300"/>
      <c r="F464" s="300"/>
      <c r="G464" s="331" t="s">
        <v>1544</v>
      </c>
      <c r="H464" s="293">
        <f>'[12]Don gia'!R463</f>
        <v>0</v>
      </c>
      <c r="I464" s="289">
        <f t="array" ref="I464">SUM(IF($K$7:$AB$7="Số lượng",K464:AB464,0))</f>
        <v>0</v>
      </c>
      <c r="J464" s="289">
        <f t="shared" si="63"/>
        <v>0</v>
      </c>
      <c r="K464" s="293">
        <f>[12]DT!H464</f>
        <v>0</v>
      </c>
      <c r="L464" s="293">
        <f t="shared" si="64"/>
        <v>0</v>
      </c>
      <c r="M464" s="293">
        <f>[12]HH!H464</f>
        <v>0</v>
      </c>
      <c r="N464" s="293">
        <f t="shared" si="64"/>
        <v>0</v>
      </c>
      <c r="O464" s="293">
        <f>[12]VD!H464</f>
        <v>0</v>
      </c>
      <c r="P464" s="293">
        <f t="shared" si="65"/>
        <v>0</v>
      </c>
      <c r="Q464" s="293">
        <f>[12]QY!H464</f>
        <v>0</v>
      </c>
      <c r="R464" s="293">
        <f t="shared" si="66"/>
        <v>0</v>
      </c>
      <c r="S464" s="293">
        <f>[12]UB!H464</f>
        <v>0</v>
      </c>
      <c r="T464" s="293">
        <f t="shared" si="67"/>
        <v>0</v>
      </c>
      <c r="U464" s="293">
        <f>[12]CP!H464</f>
        <v>0</v>
      </c>
      <c r="V464" s="293">
        <f t="shared" si="68"/>
        <v>0</v>
      </c>
      <c r="W464" s="293">
        <f>[12]HL!H464</f>
        <v>0</v>
      </c>
      <c r="X464" s="293">
        <f t="shared" si="69"/>
        <v>0</v>
      </c>
      <c r="Y464" s="293">
        <f>[12]DH!H464</f>
        <v>0</v>
      </c>
      <c r="Z464" s="293">
        <f t="shared" si="70"/>
        <v>0</v>
      </c>
      <c r="AA464" s="293">
        <f>[12]MC!H464</f>
        <v>0</v>
      </c>
      <c r="AB464" s="293">
        <f t="shared" si="71"/>
        <v>0</v>
      </c>
    </row>
    <row r="465" spans="1:28" x14ac:dyDescent="0.2">
      <c r="A465" s="298"/>
      <c r="B465" s="299" t="s">
        <v>283</v>
      </c>
      <c r="C465" s="297" t="s">
        <v>334</v>
      </c>
      <c r="D465" s="297" t="s">
        <v>334</v>
      </c>
      <c r="E465" s="297" t="s">
        <v>278</v>
      </c>
      <c r="F465" s="297" t="s">
        <v>1395</v>
      </c>
      <c r="G465" s="331"/>
      <c r="H465" s="293">
        <f>'[12]Don gia'!R464</f>
        <v>88711</v>
      </c>
      <c r="I465" s="289">
        <f t="array" ref="I465">SUM(IF($K$7:$AB$7="Số lượng",K465:AB465,0))</f>
        <v>1841</v>
      </c>
      <c r="J465" s="289">
        <f t="shared" si="63"/>
        <v>163316951</v>
      </c>
      <c r="K465" s="293">
        <f>[12]DT!H465</f>
        <v>166</v>
      </c>
      <c r="L465" s="293">
        <f t="shared" si="64"/>
        <v>14726026</v>
      </c>
      <c r="M465" s="293">
        <f>[12]HH!H465</f>
        <v>150</v>
      </c>
      <c r="N465" s="293">
        <f t="shared" si="64"/>
        <v>13306650</v>
      </c>
      <c r="O465" s="293">
        <f>[12]VD!H465</f>
        <v>146</v>
      </c>
      <c r="P465" s="293">
        <f t="shared" si="65"/>
        <v>12951806</v>
      </c>
      <c r="Q465" s="293">
        <f>[12]QY!H465</f>
        <v>170</v>
      </c>
      <c r="R465" s="293">
        <f t="shared" si="66"/>
        <v>15080870</v>
      </c>
      <c r="S465" s="293">
        <f>[12]UB!H465</f>
        <v>150</v>
      </c>
      <c r="T465" s="293">
        <f t="shared" si="67"/>
        <v>13306650</v>
      </c>
      <c r="U465" s="293">
        <f>[12]CP!H465</f>
        <v>214</v>
      </c>
      <c r="V465" s="293">
        <f t="shared" si="68"/>
        <v>18984154</v>
      </c>
      <c r="W465" s="293">
        <f>[12]HL!H465</f>
        <v>380</v>
      </c>
      <c r="X465" s="293">
        <f t="shared" si="69"/>
        <v>33710180</v>
      </c>
      <c r="Y465" s="293">
        <f>[12]DH!H465</f>
        <v>245</v>
      </c>
      <c r="Z465" s="293">
        <f t="shared" si="70"/>
        <v>21734195</v>
      </c>
      <c r="AA465" s="293">
        <f>[12]MC!H465</f>
        <v>220</v>
      </c>
      <c r="AB465" s="293">
        <f t="shared" si="71"/>
        <v>19516420</v>
      </c>
    </row>
    <row r="466" spans="1:28" x14ac:dyDescent="0.2">
      <c r="A466" s="298"/>
      <c r="B466" s="299" t="s">
        <v>284</v>
      </c>
      <c r="C466" s="297"/>
      <c r="D466" s="297" t="s">
        <v>334</v>
      </c>
      <c r="E466" s="297" t="s">
        <v>19</v>
      </c>
      <c r="F466" s="297" t="s">
        <v>1403</v>
      </c>
      <c r="G466" s="331"/>
      <c r="H466" s="293">
        <f>'[12]Don gia'!R465</f>
        <v>1040263</v>
      </c>
      <c r="I466" s="289">
        <f t="array" ref="I466">SUM(IF($K$7:$AB$7="Số lượng",K466:AB466,0))</f>
        <v>262</v>
      </c>
      <c r="J466" s="289">
        <f t="shared" si="63"/>
        <v>272548906</v>
      </c>
      <c r="K466" s="293">
        <f>[12]DT!H466</f>
        <v>36</v>
      </c>
      <c r="L466" s="293">
        <f t="shared" si="64"/>
        <v>37449468</v>
      </c>
      <c r="M466" s="293">
        <f>[12]HH!H466</f>
        <v>28</v>
      </c>
      <c r="N466" s="293">
        <f t="shared" si="64"/>
        <v>29127364</v>
      </c>
      <c r="O466" s="293">
        <f>[12]VD!H466</f>
        <v>20</v>
      </c>
      <c r="P466" s="293">
        <f t="shared" si="65"/>
        <v>20805260</v>
      </c>
      <c r="Q466" s="293">
        <f>[12]QY!H466</f>
        <v>30</v>
      </c>
      <c r="R466" s="293">
        <f t="shared" si="66"/>
        <v>31207890</v>
      </c>
      <c r="S466" s="293">
        <f>[12]UB!H466</f>
        <v>22</v>
      </c>
      <c r="T466" s="293">
        <f t="shared" si="67"/>
        <v>22885786</v>
      </c>
      <c r="U466" s="293">
        <f>[12]CP!H466</f>
        <v>25</v>
      </c>
      <c r="V466" s="293">
        <f t="shared" si="68"/>
        <v>26006575</v>
      </c>
      <c r="W466" s="293">
        <f>[12]HL!H466</f>
        <v>58</v>
      </c>
      <c r="X466" s="293">
        <f t="shared" si="69"/>
        <v>60335254</v>
      </c>
      <c r="Y466" s="293">
        <f>[12]DH!H466</f>
        <v>20</v>
      </c>
      <c r="Z466" s="293">
        <f t="shared" si="70"/>
        <v>20805260</v>
      </c>
      <c r="AA466" s="293">
        <f>[12]MC!H466</f>
        <v>23</v>
      </c>
      <c r="AB466" s="293">
        <f t="shared" si="71"/>
        <v>23926049</v>
      </c>
    </row>
    <row r="467" spans="1:28" hidden="1" x14ac:dyDescent="0.2">
      <c r="A467" s="301">
        <v>2</v>
      </c>
      <c r="B467" s="302" t="s">
        <v>1681</v>
      </c>
      <c r="C467" s="300"/>
      <c r="D467" s="300"/>
      <c r="E467" s="300"/>
      <c r="F467" s="300"/>
      <c r="G467" s="331" t="s">
        <v>1564</v>
      </c>
      <c r="H467" s="293">
        <f>'[12]Don gia'!R466</f>
        <v>0</v>
      </c>
      <c r="I467" s="289">
        <f t="array" ref="I467">SUM(IF($K$7:$AB$7="Số lượng",K467:AB467,0))</f>
        <v>0</v>
      </c>
      <c r="J467" s="289">
        <f t="shared" si="63"/>
        <v>0</v>
      </c>
      <c r="K467" s="293">
        <f>[12]DT!H467</f>
        <v>0</v>
      </c>
      <c r="L467" s="293">
        <f t="shared" si="64"/>
        <v>0</v>
      </c>
      <c r="M467" s="293">
        <f>[12]HH!H467</f>
        <v>0</v>
      </c>
      <c r="N467" s="293">
        <f t="shared" si="64"/>
        <v>0</v>
      </c>
      <c r="O467" s="293">
        <f>[12]VD!H467</f>
        <v>0</v>
      </c>
      <c r="P467" s="293">
        <f t="shared" si="65"/>
        <v>0</v>
      </c>
      <c r="Q467" s="293">
        <f>[12]QY!H467</f>
        <v>0</v>
      </c>
      <c r="R467" s="293">
        <f t="shared" si="66"/>
        <v>0</v>
      </c>
      <c r="S467" s="293">
        <f>[12]UB!H467</f>
        <v>0</v>
      </c>
      <c r="T467" s="293">
        <f t="shared" si="67"/>
        <v>0</v>
      </c>
      <c r="U467" s="293">
        <f>[12]CP!H467</f>
        <v>0</v>
      </c>
      <c r="V467" s="293">
        <f t="shared" si="68"/>
        <v>0</v>
      </c>
      <c r="W467" s="293">
        <f>[12]HL!H467</f>
        <v>0</v>
      </c>
      <c r="X467" s="293">
        <f t="shared" si="69"/>
        <v>0</v>
      </c>
      <c r="Y467" s="293">
        <f>[12]DH!H467</f>
        <v>0</v>
      </c>
      <c r="Z467" s="293">
        <f t="shared" si="70"/>
        <v>0</v>
      </c>
      <c r="AA467" s="293">
        <f>[12]MC!H467</f>
        <v>0</v>
      </c>
      <c r="AB467" s="293">
        <f t="shared" si="71"/>
        <v>0</v>
      </c>
    </row>
    <row r="468" spans="1:28" hidden="1" x14ac:dyDescent="0.2">
      <c r="A468" s="298"/>
      <c r="B468" s="299" t="s">
        <v>1682</v>
      </c>
      <c r="C468" s="297" t="s">
        <v>334</v>
      </c>
      <c r="D468" s="297" t="s">
        <v>334</v>
      </c>
      <c r="E468" s="297" t="s">
        <v>12</v>
      </c>
      <c r="F468" s="297" t="s">
        <v>1389</v>
      </c>
      <c r="G468" s="331"/>
      <c r="H468" s="293">
        <f>'[12]Don gia'!R467</f>
        <v>0</v>
      </c>
      <c r="I468" s="289">
        <f t="array" ref="I468">SUM(IF($K$7:$AB$7="Số lượng",K468:AB468,0))</f>
        <v>509</v>
      </c>
      <c r="J468" s="289">
        <f t="shared" si="63"/>
        <v>0</v>
      </c>
      <c r="K468" s="293">
        <f>[12]DT!H468</f>
        <v>56</v>
      </c>
      <c r="L468" s="293">
        <f t="shared" si="64"/>
        <v>0</v>
      </c>
      <c r="M468" s="293">
        <f>[12]HH!H468</f>
        <v>39</v>
      </c>
      <c r="N468" s="293">
        <f t="shared" si="64"/>
        <v>0</v>
      </c>
      <c r="O468" s="293">
        <f>[12]VD!H468</f>
        <v>44</v>
      </c>
      <c r="P468" s="293">
        <f t="shared" si="65"/>
        <v>0</v>
      </c>
      <c r="Q468" s="293">
        <f>[12]QY!H468</f>
        <v>46</v>
      </c>
      <c r="R468" s="293">
        <f t="shared" si="66"/>
        <v>0</v>
      </c>
      <c r="S468" s="293">
        <f>[12]UB!H468</f>
        <v>66</v>
      </c>
      <c r="T468" s="293">
        <f t="shared" si="67"/>
        <v>0</v>
      </c>
      <c r="U468" s="293">
        <f>[12]CP!H468</f>
        <v>32</v>
      </c>
      <c r="V468" s="293">
        <f t="shared" si="68"/>
        <v>0</v>
      </c>
      <c r="W468" s="293">
        <f>[12]HL!H468</f>
        <v>111</v>
      </c>
      <c r="X468" s="293">
        <f t="shared" si="69"/>
        <v>0</v>
      </c>
      <c r="Y468" s="293">
        <f>[12]DH!H468</f>
        <v>38</v>
      </c>
      <c r="Z468" s="293">
        <f t="shared" si="70"/>
        <v>0</v>
      </c>
      <c r="AA468" s="293">
        <f>[12]MC!H468</f>
        <v>77</v>
      </c>
      <c r="AB468" s="293">
        <f t="shared" si="71"/>
        <v>0</v>
      </c>
    </row>
    <row r="469" spans="1:28" hidden="1" x14ac:dyDescent="0.2">
      <c r="A469" s="298"/>
      <c r="B469" s="299" t="s">
        <v>1683</v>
      </c>
      <c r="C469" s="297"/>
      <c r="D469" s="297" t="s">
        <v>334</v>
      </c>
      <c r="E469" s="297" t="s">
        <v>4</v>
      </c>
      <c r="F469" s="297" t="s">
        <v>1371</v>
      </c>
      <c r="G469" s="331"/>
      <c r="H469" s="293">
        <f>'[12]Don gia'!R468</f>
        <v>0</v>
      </c>
      <c r="I469" s="289">
        <f t="array" ref="I469">SUM(IF($K$7:$AB$7="Số lượng",K469:AB469,0))</f>
        <v>208</v>
      </c>
      <c r="J469" s="289">
        <f t="shared" si="63"/>
        <v>0</v>
      </c>
      <c r="K469" s="293">
        <f>[12]DT!H469</f>
        <v>27</v>
      </c>
      <c r="L469" s="293">
        <f t="shared" si="64"/>
        <v>0</v>
      </c>
      <c r="M469" s="293">
        <f>[12]HH!H469</f>
        <v>13</v>
      </c>
      <c r="N469" s="293">
        <f t="shared" si="64"/>
        <v>0</v>
      </c>
      <c r="O469" s="293">
        <f>[12]VD!H469</f>
        <v>16</v>
      </c>
      <c r="P469" s="293">
        <f t="shared" si="65"/>
        <v>0</v>
      </c>
      <c r="Q469" s="293">
        <f>[12]QY!H469</f>
        <v>20</v>
      </c>
      <c r="R469" s="293">
        <f t="shared" si="66"/>
        <v>0</v>
      </c>
      <c r="S469" s="293">
        <f>[12]UB!H469</f>
        <v>22</v>
      </c>
      <c r="T469" s="293">
        <f t="shared" si="67"/>
        <v>0</v>
      </c>
      <c r="U469" s="293">
        <f>[12]CP!H469</f>
        <v>23</v>
      </c>
      <c r="V469" s="293">
        <f t="shared" si="68"/>
        <v>0</v>
      </c>
      <c r="W469" s="293">
        <f>[12]HL!H469</f>
        <v>45</v>
      </c>
      <c r="X469" s="293">
        <f t="shared" si="69"/>
        <v>0</v>
      </c>
      <c r="Y469" s="293">
        <f>[12]DH!H469</f>
        <v>22</v>
      </c>
      <c r="Z469" s="293">
        <f t="shared" si="70"/>
        <v>0</v>
      </c>
      <c r="AA469" s="293">
        <f>[12]MC!H469</f>
        <v>20</v>
      </c>
      <c r="AB469" s="293">
        <f t="shared" si="71"/>
        <v>0</v>
      </c>
    </row>
    <row r="470" spans="1:28" hidden="1" x14ac:dyDescent="0.2">
      <c r="A470" s="301">
        <v>3</v>
      </c>
      <c r="B470" s="302" t="s">
        <v>1684</v>
      </c>
      <c r="C470" s="300"/>
      <c r="D470" s="300"/>
      <c r="E470" s="300"/>
      <c r="F470" s="300"/>
      <c r="G470" s="331" t="s">
        <v>1548</v>
      </c>
      <c r="H470" s="293">
        <f>'[12]Don gia'!R469</f>
        <v>0</v>
      </c>
      <c r="I470" s="289">
        <f t="array" ref="I470">SUM(IF($K$7:$AB$7="Số lượng",K470:AB470,0))</f>
        <v>0</v>
      </c>
      <c r="J470" s="289">
        <f t="shared" si="63"/>
        <v>0</v>
      </c>
      <c r="K470" s="293">
        <f>[12]DT!H470</f>
        <v>0</v>
      </c>
      <c r="L470" s="293">
        <f t="shared" si="64"/>
        <v>0</v>
      </c>
      <c r="M470" s="293">
        <f>[12]HH!H470</f>
        <v>0</v>
      </c>
      <c r="N470" s="293">
        <f t="shared" si="64"/>
        <v>0</v>
      </c>
      <c r="O470" s="293">
        <f>[12]VD!H470</f>
        <v>0</v>
      </c>
      <c r="P470" s="293">
        <f t="shared" si="65"/>
        <v>0</v>
      </c>
      <c r="Q470" s="293">
        <f>[12]QY!H470</f>
        <v>0</v>
      </c>
      <c r="R470" s="293">
        <f t="shared" si="66"/>
        <v>0</v>
      </c>
      <c r="S470" s="293">
        <f>[12]UB!H470</f>
        <v>0</v>
      </c>
      <c r="T470" s="293">
        <f t="shared" si="67"/>
        <v>0</v>
      </c>
      <c r="U470" s="293">
        <f>[12]CP!H470</f>
        <v>0</v>
      </c>
      <c r="V470" s="293">
        <f t="shared" si="68"/>
        <v>0</v>
      </c>
      <c r="W470" s="293">
        <f>[12]HL!H470</f>
        <v>0</v>
      </c>
      <c r="X470" s="293">
        <f t="shared" si="69"/>
        <v>0</v>
      </c>
      <c r="Y470" s="293">
        <f>[12]DH!H470</f>
        <v>0</v>
      </c>
      <c r="Z470" s="293">
        <f t="shared" si="70"/>
        <v>0</v>
      </c>
      <c r="AA470" s="293">
        <f>[12]MC!H470</f>
        <v>0</v>
      </c>
      <c r="AB470" s="293">
        <f t="shared" si="71"/>
        <v>0</v>
      </c>
    </row>
    <row r="471" spans="1:28" hidden="1" x14ac:dyDescent="0.2">
      <c r="A471" s="298"/>
      <c r="B471" s="299" t="s">
        <v>1685</v>
      </c>
      <c r="C471" s="297" t="s">
        <v>334</v>
      </c>
      <c r="D471" s="297" t="s">
        <v>334</v>
      </c>
      <c r="E471" s="297" t="s">
        <v>4</v>
      </c>
      <c r="F471" s="297" t="s">
        <v>1686</v>
      </c>
      <c r="G471" s="331"/>
      <c r="H471" s="293">
        <f>'[12]Don gia'!R470</f>
        <v>0</v>
      </c>
      <c r="I471" s="289">
        <f t="array" ref="I471">SUM(IF($K$7:$AB$7="Số lượng",K471:AB471,0))</f>
        <v>24</v>
      </c>
      <c r="J471" s="289">
        <f t="shared" si="63"/>
        <v>0</v>
      </c>
      <c r="K471" s="293">
        <f>[12]DT!H471</f>
        <v>0</v>
      </c>
      <c r="L471" s="293">
        <f t="shared" si="64"/>
        <v>0</v>
      </c>
      <c r="M471" s="293">
        <f>[12]HH!H471</f>
        <v>1</v>
      </c>
      <c r="N471" s="293">
        <f t="shared" si="64"/>
        <v>0</v>
      </c>
      <c r="O471" s="293">
        <f>[12]VD!H471</f>
        <v>7</v>
      </c>
      <c r="P471" s="293">
        <f t="shared" si="65"/>
        <v>0</v>
      </c>
      <c r="Q471" s="293">
        <f>[12]QY!H471</f>
        <v>3</v>
      </c>
      <c r="R471" s="293">
        <f t="shared" si="66"/>
        <v>0</v>
      </c>
      <c r="S471" s="293">
        <f>[12]UB!H471</f>
        <v>0</v>
      </c>
      <c r="T471" s="293">
        <f t="shared" si="67"/>
        <v>0</v>
      </c>
      <c r="U471" s="293">
        <f>[12]CP!H471</f>
        <v>1</v>
      </c>
      <c r="V471" s="293">
        <f t="shared" si="68"/>
        <v>0</v>
      </c>
      <c r="W471" s="293">
        <f>[12]HL!H471</f>
        <v>0</v>
      </c>
      <c r="X471" s="293">
        <f t="shared" si="69"/>
        <v>0</v>
      </c>
      <c r="Y471" s="293">
        <f>[12]DH!H471</f>
        <v>8</v>
      </c>
      <c r="Z471" s="293">
        <f t="shared" si="70"/>
        <v>0</v>
      </c>
      <c r="AA471" s="293">
        <f>[12]MC!H471</f>
        <v>4</v>
      </c>
      <c r="AB471" s="293">
        <f t="shared" si="71"/>
        <v>0</v>
      </c>
    </row>
    <row r="472" spans="1:28" hidden="1" x14ac:dyDescent="0.2">
      <c r="A472" s="298"/>
      <c r="B472" s="299" t="s">
        <v>1687</v>
      </c>
      <c r="C472" s="297"/>
      <c r="D472" s="297" t="s">
        <v>334</v>
      </c>
      <c r="E472" s="297" t="s">
        <v>4</v>
      </c>
      <c r="F472" s="297" t="s">
        <v>1688</v>
      </c>
      <c r="G472" s="331"/>
      <c r="H472" s="293">
        <f>'[12]Don gia'!R471</f>
        <v>0</v>
      </c>
      <c r="I472" s="289">
        <f t="array" ref="I472">SUM(IF($K$7:$AB$7="Số lượng",K472:AB472,0))</f>
        <v>39</v>
      </c>
      <c r="J472" s="289">
        <f t="shared" si="63"/>
        <v>0</v>
      </c>
      <c r="K472" s="293">
        <f>[12]DT!H472</f>
        <v>0</v>
      </c>
      <c r="L472" s="293">
        <f t="shared" si="64"/>
        <v>0</v>
      </c>
      <c r="M472" s="293">
        <f>[12]HH!H472</f>
        <v>2</v>
      </c>
      <c r="N472" s="293">
        <f t="shared" si="64"/>
        <v>0</v>
      </c>
      <c r="O472" s="293">
        <f>[12]VD!H472</f>
        <v>14</v>
      </c>
      <c r="P472" s="293">
        <f t="shared" si="65"/>
        <v>0</v>
      </c>
      <c r="Q472" s="293">
        <f>[12]QY!H472</f>
        <v>6</v>
      </c>
      <c r="R472" s="293">
        <f t="shared" si="66"/>
        <v>0</v>
      </c>
      <c r="S472" s="293">
        <f>[12]UB!H472</f>
        <v>0</v>
      </c>
      <c r="T472" s="293">
        <f t="shared" si="67"/>
        <v>0</v>
      </c>
      <c r="U472" s="293">
        <f>[12]CP!H472</f>
        <v>0</v>
      </c>
      <c r="V472" s="293">
        <f t="shared" si="68"/>
        <v>0</v>
      </c>
      <c r="W472" s="293">
        <f>[12]HL!H472</f>
        <v>0</v>
      </c>
      <c r="X472" s="293">
        <f t="shared" si="69"/>
        <v>0</v>
      </c>
      <c r="Y472" s="293">
        <f>[12]DH!H472</f>
        <v>9</v>
      </c>
      <c r="Z472" s="293">
        <f t="shared" si="70"/>
        <v>0</v>
      </c>
      <c r="AA472" s="293">
        <f>[12]MC!H472</f>
        <v>8</v>
      </c>
      <c r="AB472" s="293">
        <f t="shared" si="71"/>
        <v>0</v>
      </c>
    </row>
    <row r="473" spans="1:28" hidden="1" x14ac:dyDescent="0.2">
      <c r="A473" s="298"/>
      <c r="B473" s="299" t="s">
        <v>1689</v>
      </c>
      <c r="C473" s="297"/>
      <c r="D473" s="297" t="s">
        <v>334</v>
      </c>
      <c r="E473" s="297" t="s">
        <v>4</v>
      </c>
      <c r="F473" s="297" t="s">
        <v>1688</v>
      </c>
      <c r="G473" s="331"/>
      <c r="H473" s="293">
        <f>'[12]Don gia'!R472</f>
        <v>0</v>
      </c>
      <c r="I473" s="289">
        <f t="array" ref="I473">SUM(IF($K$7:$AB$7="Số lượng",K473:AB473,0))</f>
        <v>40</v>
      </c>
      <c r="J473" s="289">
        <f t="shared" si="63"/>
        <v>0</v>
      </c>
      <c r="K473" s="293">
        <f>[12]DT!H473</f>
        <v>0</v>
      </c>
      <c r="L473" s="293">
        <f t="shared" si="64"/>
        <v>0</v>
      </c>
      <c r="M473" s="293">
        <f>[12]HH!H473</f>
        <v>2</v>
      </c>
      <c r="N473" s="293">
        <f t="shared" si="64"/>
        <v>0</v>
      </c>
      <c r="O473" s="293">
        <f>[12]VD!H473</f>
        <v>14</v>
      </c>
      <c r="P473" s="293">
        <f t="shared" si="65"/>
        <v>0</v>
      </c>
      <c r="Q473" s="293">
        <f>[12]QY!H473</f>
        <v>6</v>
      </c>
      <c r="R473" s="293">
        <f t="shared" si="66"/>
        <v>0</v>
      </c>
      <c r="S473" s="293">
        <f>[12]UB!H473</f>
        <v>0</v>
      </c>
      <c r="T473" s="293">
        <f t="shared" si="67"/>
        <v>0</v>
      </c>
      <c r="U473" s="293">
        <f>[12]CP!H473</f>
        <v>1</v>
      </c>
      <c r="V473" s="293">
        <f t="shared" si="68"/>
        <v>0</v>
      </c>
      <c r="W473" s="293">
        <f>[12]HL!H473</f>
        <v>0</v>
      </c>
      <c r="X473" s="293">
        <f t="shared" si="69"/>
        <v>0</v>
      </c>
      <c r="Y473" s="293">
        <f>[12]DH!H473</f>
        <v>9</v>
      </c>
      <c r="Z473" s="293">
        <f t="shared" si="70"/>
        <v>0</v>
      </c>
      <c r="AA473" s="293">
        <f>[12]MC!H473</f>
        <v>8</v>
      </c>
      <c r="AB473" s="293">
        <f t="shared" si="71"/>
        <v>0</v>
      </c>
    </row>
    <row r="474" spans="1:28" ht="38.25" x14ac:dyDescent="0.2">
      <c r="A474" s="301" t="s">
        <v>44</v>
      </c>
      <c r="B474" s="302" t="s">
        <v>1690</v>
      </c>
      <c r="C474" s="300"/>
      <c r="D474" s="300"/>
      <c r="E474" s="300"/>
      <c r="F474" s="300"/>
      <c r="G474" s="333"/>
      <c r="H474" s="293">
        <f>'[12]Don gia'!R473</f>
        <v>0</v>
      </c>
      <c r="I474" s="289">
        <f t="array" ref="I474">SUM(IF($K$7:$AB$7="Số lượng",K474:AB474,0))</f>
        <v>0</v>
      </c>
      <c r="J474" s="289">
        <f t="shared" si="63"/>
        <v>0</v>
      </c>
      <c r="K474" s="293">
        <f>[12]DT!H474</f>
        <v>0</v>
      </c>
      <c r="L474" s="293">
        <f t="shared" si="64"/>
        <v>0</v>
      </c>
      <c r="M474" s="293">
        <f>[12]HH!H474</f>
        <v>0</v>
      </c>
      <c r="N474" s="293">
        <f t="shared" si="64"/>
        <v>0</v>
      </c>
      <c r="O474" s="293">
        <f>[12]VD!H474</f>
        <v>0</v>
      </c>
      <c r="P474" s="293">
        <f t="shared" si="65"/>
        <v>0</v>
      </c>
      <c r="Q474" s="293">
        <f>[12]QY!H474</f>
        <v>0</v>
      </c>
      <c r="R474" s="293">
        <f t="shared" si="66"/>
        <v>0</v>
      </c>
      <c r="S474" s="293">
        <f>[12]UB!H474</f>
        <v>0</v>
      </c>
      <c r="T474" s="293">
        <f t="shared" si="67"/>
        <v>0</v>
      </c>
      <c r="U474" s="293">
        <f>[12]CP!H474</f>
        <v>0</v>
      </c>
      <c r="V474" s="293">
        <f t="shared" si="68"/>
        <v>0</v>
      </c>
      <c r="W474" s="293">
        <f>[12]HL!H474</f>
        <v>0</v>
      </c>
      <c r="X474" s="293">
        <f t="shared" si="69"/>
        <v>0</v>
      </c>
      <c r="Y474" s="293">
        <f>[12]DH!H474</f>
        <v>0</v>
      </c>
      <c r="Z474" s="293">
        <f t="shared" si="70"/>
        <v>0</v>
      </c>
      <c r="AA474" s="293">
        <f>[12]MC!H474</f>
        <v>0</v>
      </c>
      <c r="AB474" s="293">
        <f t="shared" si="71"/>
        <v>0</v>
      </c>
    </row>
    <row r="475" spans="1:28" x14ac:dyDescent="0.2">
      <c r="A475" s="301">
        <v>1</v>
      </c>
      <c r="B475" s="302" t="s">
        <v>285</v>
      </c>
      <c r="C475" s="300"/>
      <c r="D475" s="300"/>
      <c r="E475" s="300"/>
      <c r="F475" s="300"/>
      <c r="G475" s="331" t="s">
        <v>1564</v>
      </c>
      <c r="H475" s="293">
        <f>'[12]Don gia'!R474</f>
        <v>0</v>
      </c>
      <c r="I475" s="289">
        <f t="array" ref="I475">SUM(IF($K$7:$AB$7="Số lượng",K475:AB475,0))</f>
        <v>0</v>
      </c>
      <c r="J475" s="289">
        <f t="shared" si="63"/>
        <v>0</v>
      </c>
      <c r="K475" s="293">
        <f>[12]DT!H475</f>
        <v>0</v>
      </c>
      <c r="L475" s="293">
        <f t="shared" si="64"/>
        <v>0</v>
      </c>
      <c r="M475" s="293">
        <f>[12]HH!H475</f>
        <v>0</v>
      </c>
      <c r="N475" s="293">
        <f t="shared" si="64"/>
        <v>0</v>
      </c>
      <c r="O475" s="293">
        <f>[12]VD!H475</f>
        <v>0</v>
      </c>
      <c r="P475" s="293">
        <f t="shared" si="65"/>
        <v>0</v>
      </c>
      <c r="Q475" s="293">
        <f>[12]QY!H475</f>
        <v>0</v>
      </c>
      <c r="R475" s="293">
        <f t="shared" si="66"/>
        <v>0</v>
      </c>
      <c r="S475" s="293">
        <f>[12]UB!H475</f>
        <v>0</v>
      </c>
      <c r="T475" s="293">
        <f t="shared" si="67"/>
        <v>0</v>
      </c>
      <c r="U475" s="293">
        <f>[12]CP!H475</f>
        <v>0</v>
      </c>
      <c r="V475" s="293">
        <f t="shared" si="68"/>
        <v>0</v>
      </c>
      <c r="W475" s="293">
        <f>[12]HL!H475</f>
        <v>0</v>
      </c>
      <c r="X475" s="293">
        <f t="shared" si="69"/>
        <v>0</v>
      </c>
      <c r="Y475" s="293">
        <f>[12]DH!H475</f>
        <v>0</v>
      </c>
      <c r="Z475" s="293">
        <f t="shared" si="70"/>
        <v>0</v>
      </c>
      <c r="AA475" s="293">
        <f>[12]MC!H475</f>
        <v>0</v>
      </c>
      <c r="AB475" s="293">
        <f t="shared" si="71"/>
        <v>0</v>
      </c>
    </row>
    <row r="476" spans="1:28" x14ac:dyDescent="0.2">
      <c r="A476" s="298"/>
      <c r="B476" s="299" t="s">
        <v>286</v>
      </c>
      <c r="C476" s="297" t="s">
        <v>334</v>
      </c>
      <c r="D476" s="297" t="s">
        <v>334</v>
      </c>
      <c r="E476" s="297" t="s">
        <v>278</v>
      </c>
      <c r="F476" s="297" t="s">
        <v>1412</v>
      </c>
      <c r="G476" s="331"/>
      <c r="H476" s="293">
        <f>'[12]Don gia'!R475</f>
        <v>182700</v>
      </c>
      <c r="I476" s="289">
        <f t="array" ref="I476">SUM(IF($K$7:$AB$7="Số lượng",K476:AB476,0))</f>
        <v>2281</v>
      </c>
      <c r="J476" s="289">
        <f t="shared" si="63"/>
        <v>416738700</v>
      </c>
      <c r="K476" s="293">
        <f>[12]DT!H476</f>
        <v>453</v>
      </c>
      <c r="L476" s="293">
        <f t="shared" si="64"/>
        <v>82763100</v>
      </c>
      <c r="M476" s="293">
        <f>[12]HH!H476</f>
        <v>260</v>
      </c>
      <c r="N476" s="293">
        <f t="shared" si="64"/>
        <v>47502000</v>
      </c>
      <c r="O476" s="293">
        <f>[12]VD!H476</f>
        <v>234</v>
      </c>
      <c r="P476" s="293">
        <f t="shared" si="65"/>
        <v>42751800</v>
      </c>
      <c r="Q476" s="293">
        <f>[12]QY!H476</f>
        <v>80</v>
      </c>
      <c r="R476" s="293">
        <f t="shared" si="66"/>
        <v>14616000</v>
      </c>
      <c r="S476" s="293">
        <f>[12]UB!H476</f>
        <v>300</v>
      </c>
      <c r="T476" s="293">
        <f t="shared" si="67"/>
        <v>54810000</v>
      </c>
      <c r="U476" s="293">
        <f>[12]CP!H476</f>
        <v>150</v>
      </c>
      <c r="V476" s="293">
        <f t="shared" si="68"/>
        <v>27405000</v>
      </c>
      <c r="W476" s="293">
        <f>[12]HL!H476</f>
        <v>257</v>
      </c>
      <c r="X476" s="293">
        <f t="shared" si="69"/>
        <v>46953900</v>
      </c>
      <c r="Y476" s="293">
        <f>[12]DH!H476</f>
        <v>347</v>
      </c>
      <c r="Z476" s="293">
        <f t="shared" si="70"/>
        <v>63396900</v>
      </c>
      <c r="AA476" s="293">
        <f>[12]MC!H476</f>
        <v>200</v>
      </c>
      <c r="AB476" s="293">
        <f t="shared" si="71"/>
        <v>36540000</v>
      </c>
    </row>
    <row r="477" spans="1:28" x14ac:dyDescent="0.2">
      <c r="A477" s="298"/>
      <c r="B477" s="299" t="s">
        <v>287</v>
      </c>
      <c r="C477" s="297"/>
      <c r="D477" s="297" t="s">
        <v>334</v>
      </c>
      <c r="E477" s="297" t="s">
        <v>12</v>
      </c>
      <c r="F477" s="297" t="s">
        <v>1516</v>
      </c>
      <c r="G477" s="331"/>
      <c r="H477" s="293">
        <f>'[12]Don gia'!R476</f>
        <v>9095000</v>
      </c>
      <c r="I477" s="289">
        <f t="array" ref="I477">SUM(IF($K$7:$AB$7="Số lượng",K477:AB477,0))</f>
        <v>77</v>
      </c>
      <c r="J477" s="289">
        <f t="shared" si="63"/>
        <v>700315000</v>
      </c>
      <c r="K477" s="293">
        <f>[12]DT!H477</f>
        <v>10</v>
      </c>
      <c r="L477" s="293">
        <f t="shared" si="64"/>
        <v>90950000</v>
      </c>
      <c r="M477" s="293">
        <f>[12]HH!H477</f>
        <v>11</v>
      </c>
      <c r="N477" s="293">
        <f t="shared" si="64"/>
        <v>100045000</v>
      </c>
      <c r="O477" s="293">
        <f>[12]VD!H477</f>
        <v>10</v>
      </c>
      <c r="P477" s="293">
        <f t="shared" si="65"/>
        <v>90950000</v>
      </c>
      <c r="Q477" s="293">
        <f>[12]QY!H477</f>
        <v>3</v>
      </c>
      <c r="R477" s="293">
        <f t="shared" si="66"/>
        <v>27285000</v>
      </c>
      <c r="S477" s="293">
        <f>[12]UB!H477</f>
        <v>10</v>
      </c>
      <c r="T477" s="293">
        <f t="shared" si="67"/>
        <v>90950000</v>
      </c>
      <c r="U477" s="293">
        <f>[12]CP!H477</f>
        <v>6</v>
      </c>
      <c r="V477" s="293">
        <f t="shared" si="68"/>
        <v>54570000</v>
      </c>
      <c r="W477" s="293">
        <f>[12]HL!H477</f>
        <v>9</v>
      </c>
      <c r="X477" s="293">
        <f t="shared" si="69"/>
        <v>81855000</v>
      </c>
      <c r="Y477" s="293">
        <f>[12]DH!H477</f>
        <v>11</v>
      </c>
      <c r="Z477" s="293">
        <f t="shared" si="70"/>
        <v>100045000</v>
      </c>
      <c r="AA477" s="293">
        <f>[12]MC!H477</f>
        <v>7</v>
      </c>
      <c r="AB477" s="293">
        <f t="shared" si="71"/>
        <v>63665000</v>
      </c>
    </row>
    <row r="478" spans="1:28" x14ac:dyDescent="0.2">
      <c r="A478" s="301">
        <v>2</v>
      </c>
      <c r="B478" s="302" t="s">
        <v>288</v>
      </c>
      <c r="C478" s="300"/>
      <c r="D478" s="300"/>
      <c r="E478" s="300"/>
      <c r="F478" s="300"/>
      <c r="G478" s="331" t="s">
        <v>1564</v>
      </c>
      <c r="H478" s="293">
        <f>'[12]Don gia'!R477</f>
        <v>0</v>
      </c>
      <c r="I478" s="289">
        <f t="array" ref="I478">SUM(IF($K$7:$AB$7="Số lượng",K478:AB478,0))</f>
        <v>0</v>
      </c>
      <c r="J478" s="289">
        <f t="shared" si="63"/>
        <v>0</v>
      </c>
      <c r="K478" s="293">
        <f>[12]DT!H478</f>
        <v>0</v>
      </c>
      <c r="L478" s="293">
        <f t="shared" si="64"/>
        <v>0</v>
      </c>
      <c r="M478" s="293">
        <f>[12]HH!H478</f>
        <v>0</v>
      </c>
      <c r="N478" s="293">
        <f t="shared" si="64"/>
        <v>0</v>
      </c>
      <c r="O478" s="293">
        <f>[12]VD!H478</f>
        <v>0</v>
      </c>
      <c r="P478" s="293">
        <f t="shared" si="65"/>
        <v>0</v>
      </c>
      <c r="Q478" s="293">
        <f>[12]QY!H478</f>
        <v>0</v>
      </c>
      <c r="R478" s="293">
        <f t="shared" si="66"/>
        <v>0</v>
      </c>
      <c r="S478" s="293">
        <f>[12]UB!H478</f>
        <v>0</v>
      </c>
      <c r="T478" s="293">
        <f t="shared" si="67"/>
        <v>0</v>
      </c>
      <c r="U478" s="293">
        <f>[12]CP!H478</f>
        <v>0</v>
      </c>
      <c r="V478" s="293">
        <f t="shared" si="68"/>
        <v>0</v>
      </c>
      <c r="W478" s="293">
        <f>[12]HL!H478</f>
        <v>0</v>
      </c>
      <c r="X478" s="293">
        <f t="shared" si="69"/>
        <v>0</v>
      </c>
      <c r="Y478" s="293">
        <f>[12]DH!H478</f>
        <v>0</v>
      </c>
      <c r="Z478" s="293">
        <f t="shared" si="70"/>
        <v>0</v>
      </c>
      <c r="AA478" s="293">
        <f>[12]MC!H478</f>
        <v>0</v>
      </c>
      <c r="AB478" s="293">
        <f t="shared" si="71"/>
        <v>0</v>
      </c>
    </row>
    <row r="479" spans="1:28" x14ac:dyDescent="0.2">
      <c r="A479" s="298"/>
      <c r="B479" s="299" t="s">
        <v>289</v>
      </c>
      <c r="C479" s="297" t="s">
        <v>334</v>
      </c>
      <c r="D479" s="297" t="s">
        <v>334</v>
      </c>
      <c r="E479" s="297" t="s">
        <v>278</v>
      </c>
      <c r="F479" s="297" t="s">
        <v>1691</v>
      </c>
      <c r="G479" s="331"/>
      <c r="H479" s="293">
        <f>'[12]Don gia'!R478</f>
        <v>147700</v>
      </c>
      <c r="I479" s="289">
        <f t="array" ref="I479">SUM(IF($K$7:$AB$7="Số lượng",K479:AB479,0))</f>
        <v>1852</v>
      </c>
      <c r="J479" s="289">
        <f t="shared" si="63"/>
        <v>273540400</v>
      </c>
      <c r="K479" s="293">
        <f>[12]DT!H479</f>
        <v>370</v>
      </c>
      <c r="L479" s="293">
        <f t="shared" si="64"/>
        <v>54649000</v>
      </c>
      <c r="M479" s="293">
        <f>[12]HH!H479</f>
        <v>105</v>
      </c>
      <c r="N479" s="293">
        <f t="shared" si="64"/>
        <v>15508500</v>
      </c>
      <c r="O479" s="293">
        <f>[12]VD!H479</f>
        <v>155</v>
      </c>
      <c r="P479" s="293">
        <f t="shared" si="65"/>
        <v>22893500</v>
      </c>
      <c r="Q479" s="293">
        <f>[12]QY!H479</f>
        <v>105</v>
      </c>
      <c r="R479" s="293">
        <f t="shared" si="66"/>
        <v>15508500</v>
      </c>
      <c r="S479" s="293">
        <f>[12]UB!H479</f>
        <v>225</v>
      </c>
      <c r="T479" s="293">
        <f t="shared" si="67"/>
        <v>33232500</v>
      </c>
      <c r="U479" s="293">
        <f>[12]CP!H479</f>
        <v>160</v>
      </c>
      <c r="V479" s="293">
        <f t="shared" si="68"/>
        <v>23632000</v>
      </c>
      <c r="W479" s="293">
        <f>[12]HL!H479</f>
        <v>375</v>
      </c>
      <c r="X479" s="293">
        <f t="shared" si="69"/>
        <v>55387500</v>
      </c>
      <c r="Y479" s="293">
        <f>[12]DH!H479</f>
        <v>275</v>
      </c>
      <c r="Z479" s="293">
        <f t="shared" si="70"/>
        <v>40617500</v>
      </c>
      <c r="AA479" s="293">
        <f>[12]MC!H479</f>
        <v>82</v>
      </c>
      <c r="AB479" s="293">
        <f t="shared" si="71"/>
        <v>12111400</v>
      </c>
    </row>
    <row r="480" spans="1:28" x14ac:dyDescent="0.2">
      <c r="A480" s="298"/>
      <c r="B480" s="299" t="s">
        <v>290</v>
      </c>
      <c r="C480" s="297"/>
      <c r="D480" s="297" t="s">
        <v>334</v>
      </c>
      <c r="E480" s="297" t="s">
        <v>12</v>
      </c>
      <c r="F480" s="297" t="s">
        <v>1403</v>
      </c>
      <c r="G480" s="331"/>
      <c r="H480" s="293">
        <f>'[12]Don gia'!R479</f>
        <v>10199100</v>
      </c>
      <c r="I480" s="289">
        <f t="array" ref="I480">SUM(IF($K$7:$AB$7="Số lượng",K480:AB480,0))</f>
        <v>159</v>
      </c>
      <c r="J480" s="289">
        <f t="shared" si="63"/>
        <v>1621656900</v>
      </c>
      <c r="K480" s="293">
        <f>[12]DT!H480</f>
        <v>32</v>
      </c>
      <c r="L480" s="293">
        <f t="shared" si="64"/>
        <v>326371200</v>
      </c>
      <c r="M480" s="293">
        <f>[12]HH!H480</f>
        <v>11</v>
      </c>
      <c r="N480" s="293">
        <f t="shared" si="64"/>
        <v>112190100</v>
      </c>
      <c r="O480" s="293">
        <f>[12]VD!H480</f>
        <v>11</v>
      </c>
      <c r="P480" s="293">
        <f t="shared" si="65"/>
        <v>112190100</v>
      </c>
      <c r="Q480" s="293">
        <f>[12]QY!H480</f>
        <v>24</v>
      </c>
      <c r="R480" s="293">
        <f t="shared" si="66"/>
        <v>244778400</v>
      </c>
      <c r="S480" s="293">
        <f>[12]UB!H480</f>
        <v>20</v>
      </c>
      <c r="T480" s="293">
        <f t="shared" si="67"/>
        <v>203982000</v>
      </c>
      <c r="U480" s="293">
        <f>[12]CP!H480</f>
        <v>14</v>
      </c>
      <c r="V480" s="293">
        <f t="shared" si="68"/>
        <v>142787400</v>
      </c>
      <c r="W480" s="293">
        <f>[12]HL!H480</f>
        <v>22</v>
      </c>
      <c r="X480" s="293">
        <f t="shared" si="69"/>
        <v>224380200</v>
      </c>
      <c r="Y480" s="293">
        <f>[12]DH!H480</f>
        <v>17</v>
      </c>
      <c r="Z480" s="293">
        <f t="shared" si="70"/>
        <v>173384700</v>
      </c>
      <c r="AA480" s="293">
        <f>[12]MC!H480</f>
        <v>8</v>
      </c>
      <c r="AB480" s="293">
        <f t="shared" si="71"/>
        <v>81592800</v>
      </c>
    </row>
    <row r="481" spans="1:28" x14ac:dyDescent="0.2">
      <c r="A481" s="301">
        <v>3</v>
      </c>
      <c r="B481" s="302" t="s">
        <v>1692</v>
      </c>
      <c r="C481" s="300"/>
      <c r="D481" s="300"/>
      <c r="E481" s="300"/>
      <c r="F481" s="300"/>
      <c r="G481" s="331" t="s">
        <v>1564</v>
      </c>
      <c r="H481" s="293">
        <f>'[12]Don gia'!R480</f>
        <v>0</v>
      </c>
      <c r="I481" s="289">
        <f t="array" ref="I481">SUM(IF($K$7:$AB$7="Số lượng",K481:AB481,0))</f>
        <v>0</v>
      </c>
      <c r="J481" s="289">
        <f t="shared" si="63"/>
        <v>0</v>
      </c>
      <c r="K481" s="293"/>
      <c r="L481" s="293">
        <f t="shared" si="64"/>
        <v>0</v>
      </c>
      <c r="M481" s="293"/>
      <c r="N481" s="293">
        <f t="shared" si="64"/>
        <v>0</v>
      </c>
      <c r="O481" s="293"/>
      <c r="P481" s="293">
        <f t="shared" si="65"/>
        <v>0</v>
      </c>
      <c r="Q481" s="293"/>
      <c r="R481" s="293">
        <f t="shared" si="66"/>
        <v>0</v>
      </c>
      <c r="S481" s="293"/>
      <c r="T481" s="293">
        <f t="shared" si="67"/>
        <v>0</v>
      </c>
      <c r="U481" s="293"/>
      <c r="V481" s="293">
        <f t="shared" si="68"/>
        <v>0</v>
      </c>
      <c r="W481" s="293"/>
      <c r="X481" s="293">
        <f t="shared" si="69"/>
        <v>0</v>
      </c>
      <c r="Y481" s="293"/>
      <c r="Z481" s="293">
        <f t="shared" si="70"/>
        <v>0</v>
      </c>
      <c r="AA481" s="293"/>
      <c r="AB481" s="293">
        <f t="shared" si="71"/>
        <v>0</v>
      </c>
    </row>
    <row r="482" spans="1:28" x14ac:dyDescent="0.2">
      <c r="A482" s="298"/>
      <c r="B482" s="299" t="s">
        <v>1693</v>
      </c>
      <c r="C482" s="297" t="s">
        <v>334</v>
      </c>
      <c r="D482" s="297" t="s">
        <v>334</v>
      </c>
      <c r="E482" s="297" t="s">
        <v>278</v>
      </c>
      <c r="F482" s="297" t="s">
        <v>1412</v>
      </c>
      <c r="G482" s="331"/>
      <c r="H482" s="293">
        <f>'[12]Don gia'!R481</f>
        <v>138880</v>
      </c>
      <c r="I482" s="289">
        <f t="array" ref="I482">SUM(IF($K$7:$AB$7="Số lượng",K482:AB482,0))</f>
        <v>1235</v>
      </c>
      <c r="J482" s="289">
        <f t="shared" si="63"/>
        <v>171516800</v>
      </c>
      <c r="K482" s="293">
        <f>[12]DT!H482</f>
        <v>0</v>
      </c>
      <c r="L482" s="293">
        <f t="shared" si="64"/>
        <v>0</v>
      </c>
      <c r="M482" s="293">
        <f>[12]HH!H482</f>
        <v>0</v>
      </c>
      <c r="N482" s="293">
        <f t="shared" si="64"/>
        <v>0</v>
      </c>
      <c r="O482" s="293">
        <f>[12]VD!H482</f>
        <v>212</v>
      </c>
      <c r="P482" s="293">
        <f t="shared" si="65"/>
        <v>29442560</v>
      </c>
      <c r="Q482" s="293">
        <f>[12]QY!H482</f>
        <v>30</v>
      </c>
      <c r="R482" s="293">
        <f t="shared" si="66"/>
        <v>4166400</v>
      </c>
      <c r="S482" s="293">
        <f>[12]UB!H482</f>
        <v>0</v>
      </c>
      <c r="T482" s="293">
        <f t="shared" si="67"/>
        <v>0</v>
      </c>
      <c r="U482" s="293">
        <f>[12]CP!H482</f>
        <v>90</v>
      </c>
      <c r="V482" s="293">
        <f t="shared" si="68"/>
        <v>12499200</v>
      </c>
      <c r="W482" s="293">
        <f>[12]HL!H482</f>
        <v>287</v>
      </c>
      <c r="X482" s="293">
        <f t="shared" si="69"/>
        <v>39858560</v>
      </c>
      <c r="Y482" s="293">
        <f>[12]DH!H482</f>
        <v>435</v>
      </c>
      <c r="Z482" s="293">
        <f t="shared" si="70"/>
        <v>60412800</v>
      </c>
      <c r="AA482" s="293">
        <f>[12]MC!H482</f>
        <v>181</v>
      </c>
      <c r="AB482" s="293">
        <f t="shared" si="71"/>
        <v>25137280</v>
      </c>
    </row>
    <row r="483" spans="1:28" x14ac:dyDescent="0.2">
      <c r="A483" s="298"/>
      <c r="B483" s="299" t="s">
        <v>1417</v>
      </c>
      <c r="C483" s="297" t="s">
        <v>334</v>
      </c>
      <c r="D483" s="297" t="s">
        <v>334</v>
      </c>
      <c r="E483" s="297" t="s">
        <v>12</v>
      </c>
      <c r="F483" s="297" t="s">
        <v>1403</v>
      </c>
      <c r="G483" s="331"/>
      <c r="H483" s="293">
        <f>'[12]Don gia'!R482</f>
        <v>4539800</v>
      </c>
      <c r="I483" s="289">
        <f t="array" ref="I483">SUM(IF($K$7:$AB$7="Số lượng",K483:AB483,0))</f>
        <v>72</v>
      </c>
      <c r="J483" s="289">
        <f t="shared" si="63"/>
        <v>326865600</v>
      </c>
      <c r="K483" s="293">
        <f>[12]DT!H483</f>
        <v>0</v>
      </c>
      <c r="L483" s="293">
        <f t="shared" si="64"/>
        <v>0</v>
      </c>
      <c r="M483" s="293">
        <f>[12]HH!H483</f>
        <v>0</v>
      </c>
      <c r="N483" s="293">
        <f t="shared" si="64"/>
        <v>0</v>
      </c>
      <c r="O483" s="293">
        <f>[12]VD!H483</f>
        <v>13</v>
      </c>
      <c r="P483" s="293">
        <f t="shared" si="65"/>
        <v>59017400</v>
      </c>
      <c r="Q483" s="293">
        <f>[12]QY!H483</f>
        <v>3</v>
      </c>
      <c r="R483" s="293">
        <f t="shared" si="66"/>
        <v>13619400</v>
      </c>
      <c r="S483" s="293">
        <f>[12]UB!H483</f>
        <v>0</v>
      </c>
      <c r="T483" s="293">
        <f t="shared" si="67"/>
        <v>0</v>
      </c>
      <c r="U483" s="293">
        <f>[12]CP!H483</f>
        <v>7</v>
      </c>
      <c r="V483" s="293">
        <f t="shared" si="68"/>
        <v>31778600</v>
      </c>
      <c r="W483" s="293">
        <f>[12]HL!H483</f>
        <v>14</v>
      </c>
      <c r="X483" s="293">
        <f t="shared" si="69"/>
        <v>63557200</v>
      </c>
      <c r="Y483" s="293">
        <f>[12]DH!H483</f>
        <v>18</v>
      </c>
      <c r="Z483" s="293">
        <f t="shared" si="70"/>
        <v>81716400</v>
      </c>
      <c r="AA483" s="293">
        <f>[12]MC!H483</f>
        <v>17</v>
      </c>
      <c r="AB483" s="293">
        <f t="shared" si="71"/>
        <v>77176600</v>
      </c>
    </row>
    <row r="484" spans="1:28" hidden="1" x14ac:dyDescent="0.2">
      <c r="A484" s="301">
        <v>4</v>
      </c>
      <c r="B484" s="302" t="s">
        <v>1694</v>
      </c>
      <c r="C484" s="300"/>
      <c r="D484" s="300"/>
      <c r="E484" s="300"/>
      <c r="F484" s="300"/>
      <c r="G484" s="331" t="s">
        <v>1564</v>
      </c>
      <c r="H484" s="293">
        <f>'[12]Don gia'!R483</f>
        <v>0</v>
      </c>
      <c r="I484" s="289">
        <f t="array" ref="I484">SUM(IF($K$7:$AB$7="Số lượng",K484:AB484,0))</f>
        <v>0</v>
      </c>
      <c r="J484" s="289">
        <f t="shared" si="63"/>
        <v>0</v>
      </c>
      <c r="K484" s="293">
        <f>[12]DT!H484</f>
        <v>0</v>
      </c>
      <c r="L484" s="293">
        <f t="shared" si="64"/>
        <v>0</v>
      </c>
      <c r="M484" s="293">
        <f>[12]HH!H484</f>
        <v>0</v>
      </c>
      <c r="N484" s="293">
        <f t="shared" si="64"/>
        <v>0</v>
      </c>
      <c r="O484" s="293">
        <f>[12]VD!H484</f>
        <v>0</v>
      </c>
      <c r="P484" s="293">
        <f t="shared" si="65"/>
        <v>0</v>
      </c>
      <c r="Q484" s="293">
        <f>[12]QY!H484</f>
        <v>0</v>
      </c>
      <c r="R484" s="293">
        <f t="shared" si="66"/>
        <v>0</v>
      </c>
      <c r="S484" s="293">
        <f>[12]UB!H484</f>
        <v>0</v>
      </c>
      <c r="T484" s="293">
        <f t="shared" si="67"/>
        <v>0</v>
      </c>
      <c r="U484" s="293">
        <f>[12]CP!H484</f>
        <v>0</v>
      </c>
      <c r="V484" s="293">
        <f t="shared" si="68"/>
        <v>0</v>
      </c>
      <c r="W484" s="293">
        <f>[12]HL!H484</f>
        <v>0</v>
      </c>
      <c r="X484" s="293">
        <f t="shared" si="69"/>
        <v>0</v>
      </c>
      <c r="Y484" s="293">
        <f>[12]DH!H484</f>
        <v>0</v>
      </c>
      <c r="Z484" s="293">
        <f t="shared" si="70"/>
        <v>0</v>
      </c>
      <c r="AA484" s="293">
        <f>[12]MC!H484</f>
        <v>0</v>
      </c>
      <c r="AB484" s="293">
        <f t="shared" si="71"/>
        <v>0</v>
      </c>
    </row>
    <row r="485" spans="1:28" hidden="1" x14ac:dyDescent="0.2">
      <c r="A485" s="298"/>
      <c r="B485" s="299" t="s">
        <v>1695</v>
      </c>
      <c r="C485" s="297" t="s">
        <v>334</v>
      </c>
      <c r="D485" s="297" t="s">
        <v>334</v>
      </c>
      <c r="E485" s="297" t="s">
        <v>278</v>
      </c>
      <c r="F485" s="297" t="s">
        <v>1416</v>
      </c>
      <c r="G485" s="331"/>
      <c r="H485" s="293">
        <f>'[12]Don gia'!R484</f>
        <v>0</v>
      </c>
      <c r="I485" s="289">
        <f t="array" ref="I485">SUM(IF($K$7:$AB$7="Số lượng",K485:AB485,0))</f>
        <v>2315</v>
      </c>
      <c r="J485" s="289">
        <f t="shared" si="63"/>
        <v>0</v>
      </c>
      <c r="K485" s="293">
        <f>[12]DT!H485</f>
        <v>0</v>
      </c>
      <c r="L485" s="293">
        <f t="shared" si="64"/>
        <v>0</v>
      </c>
      <c r="M485" s="293">
        <f>[12]HH!H485</f>
        <v>240</v>
      </c>
      <c r="N485" s="293">
        <f t="shared" si="64"/>
        <v>0</v>
      </c>
      <c r="O485" s="293">
        <f>[12]VD!H485</f>
        <v>255</v>
      </c>
      <c r="P485" s="293">
        <f t="shared" si="65"/>
        <v>0</v>
      </c>
      <c r="Q485" s="293">
        <f>[12]QY!H485</f>
        <v>30</v>
      </c>
      <c r="R485" s="293">
        <f t="shared" si="66"/>
        <v>0</v>
      </c>
      <c r="S485" s="293">
        <f>[12]UB!H485</f>
        <v>510</v>
      </c>
      <c r="T485" s="293">
        <f t="shared" si="67"/>
        <v>0</v>
      </c>
      <c r="U485" s="293">
        <f>[12]CP!H485</f>
        <v>140</v>
      </c>
      <c r="V485" s="293">
        <f t="shared" si="68"/>
        <v>0</v>
      </c>
      <c r="W485" s="293">
        <f>[12]HL!H485</f>
        <v>165</v>
      </c>
      <c r="X485" s="293">
        <f t="shared" si="69"/>
        <v>0</v>
      </c>
      <c r="Y485" s="293">
        <f>[12]DH!H485</f>
        <v>585</v>
      </c>
      <c r="Z485" s="293">
        <f t="shared" si="70"/>
        <v>0</v>
      </c>
      <c r="AA485" s="293">
        <f>[12]MC!H485</f>
        <v>390</v>
      </c>
      <c r="AB485" s="293">
        <f t="shared" si="71"/>
        <v>0</v>
      </c>
    </row>
    <row r="486" spans="1:28" hidden="1" x14ac:dyDescent="0.2">
      <c r="A486" s="298"/>
      <c r="B486" s="299" t="s">
        <v>1696</v>
      </c>
      <c r="C486" s="297" t="s">
        <v>334</v>
      </c>
      <c r="D486" s="297" t="s">
        <v>334</v>
      </c>
      <c r="E486" s="297" t="s">
        <v>4</v>
      </c>
      <c r="F486" s="297" t="s">
        <v>1691</v>
      </c>
      <c r="G486" s="331"/>
      <c r="H486" s="293">
        <f>'[12]Don gia'!R485</f>
        <v>0</v>
      </c>
      <c r="I486" s="289">
        <f t="array" ref="I486">SUM(IF($K$7:$AB$7="Số lượng",K486:AB486,0))</f>
        <v>1176</v>
      </c>
      <c r="J486" s="289">
        <f t="shared" si="63"/>
        <v>0</v>
      </c>
      <c r="K486" s="293">
        <f>[12]DT!H486</f>
        <v>0</v>
      </c>
      <c r="L486" s="293">
        <f t="shared" si="64"/>
        <v>0</v>
      </c>
      <c r="M486" s="293">
        <f>[12]HH!H486</f>
        <v>145</v>
      </c>
      <c r="N486" s="293">
        <f t="shared" si="64"/>
        <v>0</v>
      </c>
      <c r="O486" s="293">
        <f>[12]VD!H486</f>
        <v>130</v>
      </c>
      <c r="P486" s="293">
        <f t="shared" si="65"/>
        <v>0</v>
      </c>
      <c r="Q486" s="293">
        <f>[12]QY!H486</f>
        <v>15</v>
      </c>
      <c r="R486" s="293">
        <f t="shared" si="66"/>
        <v>0</v>
      </c>
      <c r="S486" s="293">
        <f>[12]UB!H486</f>
        <v>240</v>
      </c>
      <c r="T486" s="293">
        <f t="shared" si="67"/>
        <v>0</v>
      </c>
      <c r="U486" s="293">
        <f>[12]CP!H486</f>
        <v>70</v>
      </c>
      <c r="V486" s="293">
        <f t="shared" si="68"/>
        <v>0</v>
      </c>
      <c r="W486" s="293">
        <f>[12]HL!H486</f>
        <v>85</v>
      </c>
      <c r="X486" s="293">
        <f t="shared" si="69"/>
        <v>0</v>
      </c>
      <c r="Y486" s="293">
        <f>[12]DH!H486</f>
        <v>330</v>
      </c>
      <c r="Z486" s="293">
        <f t="shared" si="70"/>
        <v>0</v>
      </c>
      <c r="AA486" s="293">
        <f>[12]MC!H486</f>
        <v>161</v>
      </c>
      <c r="AB486" s="293">
        <f t="shared" si="71"/>
        <v>0</v>
      </c>
    </row>
    <row r="487" spans="1:28" hidden="1" x14ac:dyDescent="0.2">
      <c r="A487" s="298"/>
      <c r="B487" s="299" t="s">
        <v>1697</v>
      </c>
      <c r="C487" s="297" t="s">
        <v>334</v>
      </c>
      <c r="D487" s="297" t="s">
        <v>334</v>
      </c>
      <c r="E487" s="297" t="s">
        <v>12</v>
      </c>
      <c r="F487" s="297" t="s">
        <v>1698</v>
      </c>
      <c r="G487" s="331"/>
      <c r="H487" s="293">
        <f>'[12]Don gia'!R486</f>
        <v>0</v>
      </c>
      <c r="I487" s="289">
        <f t="array" ref="I487">SUM(IF($K$7:$AB$7="Số lượng",K487:AB487,0))</f>
        <v>109</v>
      </c>
      <c r="J487" s="289">
        <f t="shared" si="63"/>
        <v>0</v>
      </c>
      <c r="K487" s="293">
        <f>[12]DT!H487</f>
        <v>0</v>
      </c>
      <c r="L487" s="293">
        <f t="shared" si="64"/>
        <v>0</v>
      </c>
      <c r="M487" s="293">
        <f>[12]HH!H487</f>
        <v>15</v>
      </c>
      <c r="N487" s="293">
        <f t="shared" si="64"/>
        <v>0</v>
      </c>
      <c r="O487" s="293">
        <f>[12]VD!H487</f>
        <v>12</v>
      </c>
      <c r="P487" s="293">
        <f t="shared" si="65"/>
        <v>0</v>
      </c>
      <c r="Q487" s="293">
        <f>[12]QY!H487</f>
        <v>0</v>
      </c>
      <c r="R487" s="293">
        <f t="shared" si="66"/>
        <v>0</v>
      </c>
      <c r="S487" s="293">
        <f>[12]UB!H487</f>
        <v>30</v>
      </c>
      <c r="T487" s="293">
        <f t="shared" si="67"/>
        <v>0</v>
      </c>
      <c r="U487" s="293">
        <f>[12]CP!H487</f>
        <v>11</v>
      </c>
      <c r="V487" s="293">
        <f t="shared" si="68"/>
        <v>0</v>
      </c>
      <c r="W487" s="293">
        <f>[12]HL!H487</f>
        <v>10</v>
      </c>
      <c r="X487" s="293">
        <f t="shared" si="69"/>
        <v>0</v>
      </c>
      <c r="Y487" s="293">
        <f>[12]DH!H487</f>
        <v>17</v>
      </c>
      <c r="Z487" s="293">
        <f t="shared" si="70"/>
        <v>0</v>
      </c>
      <c r="AA487" s="293">
        <f>[12]MC!H487</f>
        <v>14</v>
      </c>
      <c r="AB487" s="293">
        <f t="shared" si="71"/>
        <v>0</v>
      </c>
    </row>
    <row r="488" spans="1:28" hidden="1" x14ac:dyDescent="0.2">
      <c r="A488" s="301">
        <v>5</v>
      </c>
      <c r="B488" s="302" t="s">
        <v>1699</v>
      </c>
      <c r="C488" s="300"/>
      <c r="D488" s="300"/>
      <c r="E488" s="300"/>
      <c r="F488" s="300"/>
      <c r="G488" s="331" t="s">
        <v>1564</v>
      </c>
      <c r="H488" s="293">
        <f>'[12]Don gia'!R487</f>
        <v>0</v>
      </c>
      <c r="I488" s="289">
        <f t="array" ref="I488">SUM(IF($K$7:$AB$7="Số lượng",K488:AB488,0))</f>
        <v>0</v>
      </c>
      <c r="J488" s="289">
        <f t="shared" si="63"/>
        <v>0</v>
      </c>
      <c r="K488" s="293">
        <f>[12]DT!H488</f>
        <v>0</v>
      </c>
      <c r="L488" s="293">
        <f t="shared" si="64"/>
        <v>0</v>
      </c>
      <c r="M488" s="293">
        <f>[12]HH!H488</f>
        <v>0</v>
      </c>
      <c r="N488" s="293">
        <f t="shared" si="64"/>
        <v>0</v>
      </c>
      <c r="O488" s="293">
        <f>[12]VD!H488</f>
        <v>0</v>
      </c>
      <c r="P488" s="293">
        <f t="shared" si="65"/>
        <v>0</v>
      </c>
      <c r="Q488" s="293">
        <f>[12]QY!H488</f>
        <v>0</v>
      </c>
      <c r="R488" s="293">
        <f t="shared" si="66"/>
        <v>0</v>
      </c>
      <c r="S488" s="293">
        <f>[12]UB!H488</f>
        <v>0</v>
      </c>
      <c r="T488" s="293">
        <f t="shared" si="67"/>
        <v>0</v>
      </c>
      <c r="U488" s="293">
        <f>[12]CP!H488</f>
        <v>0</v>
      </c>
      <c r="V488" s="293">
        <f t="shared" si="68"/>
        <v>0</v>
      </c>
      <c r="W488" s="293">
        <f>[12]HL!H488</f>
        <v>0</v>
      </c>
      <c r="X488" s="293">
        <f t="shared" si="69"/>
        <v>0</v>
      </c>
      <c r="Y488" s="293">
        <f>[12]DH!H488</f>
        <v>0</v>
      </c>
      <c r="Z488" s="293">
        <f t="shared" si="70"/>
        <v>0</v>
      </c>
      <c r="AA488" s="293">
        <f>[12]MC!H488</f>
        <v>0</v>
      </c>
      <c r="AB488" s="293">
        <f t="shared" si="71"/>
        <v>0</v>
      </c>
    </row>
    <row r="489" spans="1:28" hidden="1" x14ac:dyDescent="0.2">
      <c r="A489" s="298"/>
      <c r="B489" s="299" t="s">
        <v>1700</v>
      </c>
      <c r="C489" s="297" t="s">
        <v>334</v>
      </c>
      <c r="D489" s="297"/>
      <c r="E489" s="297" t="s">
        <v>278</v>
      </c>
      <c r="F489" s="297" t="s">
        <v>1701</v>
      </c>
      <c r="G489" s="331"/>
      <c r="H489" s="293">
        <f>'[12]Don gia'!R488</f>
        <v>0</v>
      </c>
      <c r="I489" s="289">
        <f t="array" ref="I489">SUM(IF($K$7:$AB$7="Số lượng",K489:AB489,0))</f>
        <v>7730</v>
      </c>
      <c r="J489" s="289">
        <f t="shared" si="63"/>
        <v>0</v>
      </c>
      <c r="K489" s="293">
        <f>[12]DT!H489</f>
        <v>0</v>
      </c>
      <c r="L489" s="293">
        <f t="shared" si="64"/>
        <v>0</v>
      </c>
      <c r="M489" s="293">
        <f>[12]HH!H489</f>
        <v>750</v>
      </c>
      <c r="N489" s="293">
        <f t="shared" si="64"/>
        <v>0</v>
      </c>
      <c r="O489" s="293">
        <f>[12]VD!H489</f>
        <v>670</v>
      </c>
      <c r="P489" s="293">
        <f t="shared" si="65"/>
        <v>0</v>
      </c>
      <c r="Q489" s="293">
        <f>[12]QY!H489</f>
        <v>450</v>
      </c>
      <c r="R489" s="293">
        <f t="shared" si="66"/>
        <v>0</v>
      </c>
      <c r="S489" s="293">
        <f>[12]UB!H489</f>
        <v>850</v>
      </c>
      <c r="T489" s="293">
        <f t="shared" si="67"/>
        <v>0</v>
      </c>
      <c r="U489" s="293">
        <f>[12]CP!H489</f>
        <v>1045</v>
      </c>
      <c r="V489" s="293">
        <f t="shared" si="68"/>
        <v>0</v>
      </c>
      <c r="W489" s="293">
        <f>[12]HL!H489</f>
        <v>1820</v>
      </c>
      <c r="X489" s="293">
        <f t="shared" si="69"/>
        <v>0</v>
      </c>
      <c r="Y489" s="293">
        <f>[12]DH!H489</f>
        <v>1425</v>
      </c>
      <c r="Z489" s="293">
        <f t="shared" si="70"/>
        <v>0</v>
      </c>
      <c r="AA489" s="293">
        <f>[12]MC!H489</f>
        <v>720</v>
      </c>
      <c r="AB489" s="293">
        <f t="shared" si="71"/>
        <v>0</v>
      </c>
    </row>
    <row r="490" spans="1:28" hidden="1" x14ac:dyDescent="0.2">
      <c r="A490" s="298"/>
      <c r="B490" s="299" t="s">
        <v>1702</v>
      </c>
      <c r="C490" s="297" t="s">
        <v>334</v>
      </c>
      <c r="D490" s="297"/>
      <c r="E490" s="297" t="s">
        <v>4</v>
      </c>
      <c r="F490" s="297" t="s">
        <v>1412</v>
      </c>
      <c r="G490" s="331"/>
      <c r="H490" s="293">
        <f>'[12]Don gia'!R489</f>
        <v>0</v>
      </c>
      <c r="I490" s="289">
        <f t="array" ref="I490">SUM(IF($K$7:$AB$7="Số lượng",K490:AB490,0))</f>
        <v>2868</v>
      </c>
      <c r="J490" s="289">
        <f t="shared" si="63"/>
        <v>0</v>
      </c>
      <c r="K490" s="293">
        <f>[12]DT!H490</f>
        <v>0</v>
      </c>
      <c r="L490" s="293">
        <f t="shared" si="64"/>
        <v>0</v>
      </c>
      <c r="M490" s="293">
        <f>[12]HH!H490</f>
        <v>298</v>
      </c>
      <c r="N490" s="293">
        <f t="shared" si="64"/>
        <v>0</v>
      </c>
      <c r="O490" s="293">
        <f>[12]VD!H490</f>
        <v>250</v>
      </c>
      <c r="P490" s="293">
        <f t="shared" si="65"/>
        <v>0</v>
      </c>
      <c r="Q490" s="293">
        <f>[12]QY!H490</f>
        <v>162</v>
      </c>
      <c r="R490" s="293">
        <f t="shared" si="66"/>
        <v>0</v>
      </c>
      <c r="S490" s="293">
        <f>[12]UB!H490</f>
        <v>320</v>
      </c>
      <c r="T490" s="293">
        <f t="shared" si="67"/>
        <v>0</v>
      </c>
      <c r="U490" s="293">
        <f>[12]CP!H490</f>
        <v>420</v>
      </c>
      <c r="V490" s="293">
        <f t="shared" si="68"/>
        <v>0</v>
      </c>
      <c r="W490" s="293">
        <f>[12]HL!H490</f>
        <v>730</v>
      </c>
      <c r="X490" s="293">
        <f t="shared" si="69"/>
        <v>0</v>
      </c>
      <c r="Y490" s="293">
        <f>[12]DH!H490</f>
        <v>428</v>
      </c>
      <c r="Z490" s="293">
        <f t="shared" si="70"/>
        <v>0</v>
      </c>
      <c r="AA490" s="293">
        <f>[12]MC!H490</f>
        <v>260</v>
      </c>
      <c r="AB490" s="293">
        <f t="shared" si="71"/>
        <v>0</v>
      </c>
    </row>
    <row r="491" spans="1:28" hidden="1" x14ac:dyDescent="0.2">
      <c r="A491" s="298"/>
      <c r="B491" s="299" t="s">
        <v>291</v>
      </c>
      <c r="C491" s="297" t="s">
        <v>334</v>
      </c>
      <c r="D491" s="297" t="s">
        <v>334</v>
      </c>
      <c r="E491" s="297" t="s">
        <v>12</v>
      </c>
      <c r="F491" s="297" t="s">
        <v>1415</v>
      </c>
      <c r="G491" s="331"/>
      <c r="H491" s="293">
        <f>'[12]Don gia'!R490</f>
        <v>0</v>
      </c>
      <c r="I491" s="289">
        <f t="array" ref="I491">SUM(IF($K$7:$AB$7="Số lượng",K491:AB491,0))</f>
        <v>239</v>
      </c>
      <c r="J491" s="289">
        <f t="shared" si="63"/>
        <v>0</v>
      </c>
      <c r="K491" s="293">
        <f>[12]DT!H491</f>
        <v>0</v>
      </c>
      <c r="L491" s="293">
        <f t="shared" si="64"/>
        <v>0</v>
      </c>
      <c r="M491" s="293">
        <f>[12]HH!H491</f>
        <v>37</v>
      </c>
      <c r="N491" s="293">
        <f t="shared" si="64"/>
        <v>0</v>
      </c>
      <c r="O491" s="293">
        <f>[12]VD!H491</f>
        <v>20</v>
      </c>
      <c r="P491" s="293">
        <f t="shared" si="65"/>
        <v>0</v>
      </c>
      <c r="Q491" s="293">
        <f>[12]QY!H491</f>
        <v>15</v>
      </c>
      <c r="R491" s="293">
        <f t="shared" si="66"/>
        <v>0</v>
      </c>
      <c r="S491" s="293">
        <f>[12]UB!H491</f>
        <v>30</v>
      </c>
      <c r="T491" s="293">
        <f t="shared" si="67"/>
        <v>0</v>
      </c>
      <c r="U491" s="293">
        <f>[12]CP!H491</f>
        <v>28</v>
      </c>
      <c r="V491" s="293">
        <f t="shared" si="68"/>
        <v>0</v>
      </c>
      <c r="W491" s="293">
        <f>[12]HL!H491</f>
        <v>63</v>
      </c>
      <c r="X491" s="293">
        <f t="shared" si="69"/>
        <v>0</v>
      </c>
      <c r="Y491" s="293">
        <f>[12]DH!H491</f>
        <v>27</v>
      </c>
      <c r="Z491" s="293">
        <f t="shared" si="70"/>
        <v>0</v>
      </c>
      <c r="AA491" s="293">
        <f>[12]MC!H491</f>
        <v>19</v>
      </c>
      <c r="AB491" s="293">
        <f t="shared" si="71"/>
        <v>0</v>
      </c>
    </row>
    <row r="492" spans="1:28" x14ac:dyDescent="0.2">
      <c r="A492" s="301">
        <v>6</v>
      </c>
      <c r="B492" s="302" t="s">
        <v>292</v>
      </c>
      <c r="C492" s="300"/>
      <c r="D492" s="300"/>
      <c r="E492" s="300"/>
      <c r="F492" s="300"/>
      <c r="G492" s="331" t="s">
        <v>1564</v>
      </c>
      <c r="H492" s="293">
        <f>'[12]Don gia'!R491</f>
        <v>0</v>
      </c>
      <c r="I492" s="289">
        <f t="array" ref="I492">SUM(IF($K$7:$AB$7="Số lượng",K492:AB492,0))</f>
        <v>0</v>
      </c>
      <c r="J492" s="289">
        <f t="shared" si="63"/>
        <v>0</v>
      </c>
      <c r="K492" s="293">
        <f>[12]DT!H492</f>
        <v>0</v>
      </c>
      <c r="L492" s="293">
        <f t="shared" si="64"/>
        <v>0</v>
      </c>
      <c r="M492" s="293">
        <f>[12]HH!H492</f>
        <v>0</v>
      </c>
      <c r="N492" s="293">
        <f t="shared" si="64"/>
        <v>0</v>
      </c>
      <c r="O492" s="293">
        <f>[12]VD!H492</f>
        <v>0</v>
      </c>
      <c r="P492" s="293">
        <f t="shared" si="65"/>
        <v>0</v>
      </c>
      <c r="Q492" s="293">
        <f>[12]QY!H492</f>
        <v>0</v>
      </c>
      <c r="R492" s="293">
        <f t="shared" si="66"/>
        <v>0</v>
      </c>
      <c r="S492" s="293">
        <f>[12]UB!H492</f>
        <v>0</v>
      </c>
      <c r="T492" s="293">
        <f t="shared" si="67"/>
        <v>0</v>
      </c>
      <c r="U492" s="293">
        <f>[12]CP!H492</f>
        <v>0</v>
      </c>
      <c r="V492" s="293">
        <f t="shared" si="68"/>
        <v>0</v>
      </c>
      <c r="W492" s="293">
        <f>[12]HL!H492</f>
        <v>0</v>
      </c>
      <c r="X492" s="293">
        <f t="shared" si="69"/>
        <v>0</v>
      </c>
      <c r="Y492" s="293">
        <f>[12]DH!H492</f>
        <v>0</v>
      </c>
      <c r="Z492" s="293">
        <f t="shared" si="70"/>
        <v>0</v>
      </c>
      <c r="AA492" s="293">
        <f>[12]MC!H492</f>
        <v>0</v>
      </c>
      <c r="AB492" s="293">
        <f t="shared" si="71"/>
        <v>0</v>
      </c>
    </row>
    <row r="493" spans="1:28" x14ac:dyDescent="0.2">
      <c r="A493" s="298"/>
      <c r="B493" s="299" t="s">
        <v>293</v>
      </c>
      <c r="C493" s="297" t="s">
        <v>334</v>
      </c>
      <c r="D493" s="297"/>
      <c r="E493" s="297" t="s">
        <v>278</v>
      </c>
      <c r="F493" s="297" t="s">
        <v>1416</v>
      </c>
      <c r="G493" s="331"/>
      <c r="H493" s="293">
        <f>'[12]Don gia'!R492</f>
        <v>13735</v>
      </c>
      <c r="I493" s="289">
        <f t="array" ref="I493">SUM(IF($K$7:$AB$7="Số lượng",K493:AB493,0))</f>
        <v>4329</v>
      </c>
      <c r="J493" s="289">
        <f t="shared" si="63"/>
        <v>59458815</v>
      </c>
      <c r="K493" s="293">
        <f>[12]DT!H493</f>
        <v>0</v>
      </c>
      <c r="L493" s="293">
        <f t="shared" si="64"/>
        <v>0</v>
      </c>
      <c r="M493" s="293">
        <f>[12]HH!H493</f>
        <v>300</v>
      </c>
      <c r="N493" s="293">
        <f t="shared" si="64"/>
        <v>4120500</v>
      </c>
      <c r="O493" s="293">
        <f>[12]VD!H493</f>
        <v>410</v>
      </c>
      <c r="P493" s="293">
        <f t="shared" si="65"/>
        <v>5631350</v>
      </c>
      <c r="Q493" s="293">
        <f>[12]QY!H493</f>
        <v>360</v>
      </c>
      <c r="R493" s="293">
        <f t="shared" si="66"/>
        <v>4944600</v>
      </c>
      <c r="S493" s="293">
        <f>[12]UB!H493</f>
        <v>480</v>
      </c>
      <c r="T493" s="293">
        <f t="shared" si="67"/>
        <v>6592800</v>
      </c>
      <c r="U493" s="293">
        <f>[12]CP!H493</f>
        <v>534</v>
      </c>
      <c r="V493" s="293">
        <f t="shared" si="68"/>
        <v>7334490</v>
      </c>
      <c r="W493" s="293">
        <f>[12]HL!H493</f>
        <v>1180</v>
      </c>
      <c r="X493" s="293">
        <f t="shared" si="69"/>
        <v>16207300</v>
      </c>
      <c r="Y493" s="293">
        <f>[12]DH!H493</f>
        <v>585</v>
      </c>
      <c r="Z493" s="293">
        <f t="shared" si="70"/>
        <v>8034975</v>
      </c>
      <c r="AA493" s="293">
        <f>[12]MC!H493</f>
        <v>480</v>
      </c>
      <c r="AB493" s="293">
        <f t="shared" si="71"/>
        <v>6592800</v>
      </c>
    </row>
    <row r="494" spans="1:28" x14ac:dyDescent="0.2">
      <c r="A494" s="298"/>
      <c r="B494" s="299" t="s">
        <v>291</v>
      </c>
      <c r="C494" s="297" t="s">
        <v>334</v>
      </c>
      <c r="D494" s="297" t="s">
        <v>334</v>
      </c>
      <c r="E494" s="297" t="s">
        <v>12</v>
      </c>
      <c r="F494" s="297" t="s">
        <v>1415</v>
      </c>
      <c r="G494" s="331"/>
      <c r="H494" s="293">
        <f>'[12]Don gia'!R493</f>
        <v>1911250</v>
      </c>
      <c r="I494" s="289">
        <f t="array" ref="I494">SUM(IF($K$7:$AB$7="Số lượng",K494:AB494,0))</f>
        <v>205</v>
      </c>
      <c r="J494" s="289">
        <f t="shared" si="63"/>
        <v>391806250</v>
      </c>
      <c r="K494" s="293">
        <f>[12]DT!H494</f>
        <v>0</v>
      </c>
      <c r="L494" s="293">
        <f t="shared" si="64"/>
        <v>0</v>
      </c>
      <c r="M494" s="293">
        <f>[12]HH!H494</f>
        <v>29</v>
      </c>
      <c r="N494" s="293">
        <f t="shared" si="64"/>
        <v>55426250</v>
      </c>
      <c r="O494" s="293">
        <f>[12]VD!H494</f>
        <v>17</v>
      </c>
      <c r="P494" s="293">
        <f t="shared" si="65"/>
        <v>32491250</v>
      </c>
      <c r="Q494" s="293">
        <f>[12]QY!H494</f>
        <v>28</v>
      </c>
      <c r="R494" s="293">
        <f t="shared" si="66"/>
        <v>53515000</v>
      </c>
      <c r="S494" s="293">
        <f>[12]UB!H494</f>
        <v>30</v>
      </c>
      <c r="T494" s="293">
        <f t="shared" si="67"/>
        <v>57337500</v>
      </c>
      <c r="U494" s="293">
        <f>[12]CP!H494</f>
        <v>23</v>
      </c>
      <c r="V494" s="293">
        <f t="shared" si="68"/>
        <v>43958750</v>
      </c>
      <c r="W494" s="293">
        <f>[12]HL!H494</f>
        <v>24</v>
      </c>
      <c r="X494" s="293">
        <f t="shared" si="69"/>
        <v>45870000</v>
      </c>
      <c r="Y494" s="293">
        <f>[12]DH!H494</f>
        <v>29</v>
      </c>
      <c r="Z494" s="293">
        <f t="shared" si="70"/>
        <v>55426250</v>
      </c>
      <c r="AA494" s="293">
        <f>[12]MC!H494</f>
        <v>25</v>
      </c>
      <c r="AB494" s="293">
        <f t="shared" si="71"/>
        <v>47781250</v>
      </c>
    </row>
    <row r="495" spans="1:28" hidden="1" x14ac:dyDescent="0.2">
      <c r="A495" s="301">
        <v>7</v>
      </c>
      <c r="B495" s="302" t="s">
        <v>1410</v>
      </c>
      <c r="C495" s="300"/>
      <c r="D495" s="300"/>
      <c r="E495" s="300"/>
      <c r="F495" s="300"/>
      <c r="G495" s="331" t="s">
        <v>1564</v>
      </c>
      <c r="H495" s="293">
        <f>'[12]Don gia'!R494</f>
        <v>0</v>
      </c>
      <c r="I495" s="289">
        <f t="array" ref="I495">SUM(IF($K$7:$AB$7="Số lượng",K495:AB495,0))</f>
        <v>0</v>
      </c>
      <c r="J495" s="289">
        <f t="shared" si="63"/>
        <v>0</v>
      </c>
      <c r="K495" s="293">
        <f>[12]DT!H495</f>
        <v>0</v>
      </c>
      <c r="L495" s="293">
        <f t="shared" si="64"/>
        <v>0</v>
      </c>
      <c r="M495" s="293">
        <f>[12]HH!H495</f>
        <v>0</v>
      </c>
      <c r="N495" s="293">
        <f t="shared" si="64"/>
        <v>0</v>
      </c>
      <c r="O495" s="293">
        <f>[12]VD!H495</f>
        <v>0</v>
      </c>
      <c r="P495" s="293">
        <f t="shared" si="65"/>
        <v>0</v>
      </c>
      <c r="Q495" s="293">
        <f>[12]QY!H495</f>
        <v>0</v>
      </c>
      <c r="R495" s="293">
        <f t="shared" si="66"/>
        <v>0</v>
      </c>
      <c r="S495" s="293">
        <f>[12]UB!H495</f>
        <v>0</v>
      </c>
      <c r="T495" s="293">
        <f t="shared" si="67"/>
        <v>0</v>
      </c>
      <c r="U495" s="293">
        <f>[12]CP!H495</f>
        <v>0</v>
      </c>
      <c r="V495" s="293">
        <f t="shared" si="68"/>
        <v>0</v>
      </c>
      <c r="W495" s="293">
        <f>[12]HL!H495</f>
        <v>0</v>
      </c>
      <c r="X495" s="293">
        <f t="shared" si="69"/>
        <v>0</v>
      </c>
      <c r="Y495" s="293">
        <f>[12]DH!H495</f>
        <v>0</v>
      </c>
      <c r="Z495" s="293">
        <f t="shared" si="70"/>
        <v>0</v>
      </c>
      <c r="AA495" s="293">
        <f>[12]MC!H495</f>
        <v>0</v>
      </c>
      <c r="AB495" s="293">
        <f t="shared" si="71"/>
        <v>0</v>
      </c>
    </row>
    <row r="496" spans="1:28" hidden="1" x14ac:dyDescent="0.2">
      <c r="A496" s="298"/>
      <c r="B496" s="299" t="s">
        <v>1409</v>
      </c>
      <c r="C496" s="297" t="s">
        <v>334</v>
      </c>
      <c r="D496" s="297" t="s">
        <v>334</v>
      </c>
      <c r="E496" s="297" t="s">
        <v>4</v>
      </c>
      <c r="F496" s="297" t="s">
        <v>1395</v>
      </c>
      <c r="G496" s="331"/>
      <c r="H496" s="293">
        <f>'[12]Don gia'!R495</f>
        <v>0</v>
      </c>
      <c r="I496" s="289">
        <f t="array" ref="I496">SUM(IF($K$7:$AB$7="Số lượng",K496:AB496,0))</f>
        <v>485</v>
      </c>
      <c r="J496" s="289">
        <f t="shared" si="63"/>
        <v>0</v>
      </c>
      <c r="K496" s="293">
        <f>[12]DT!H496</f>
        <v>0</v>
      </c>
      <c r="L496" s="293">
        <f t="shared" si="64"/>
        <v>0</v>
      </c>
      <c r="M496" s="293">
        <f>[12]HH!H496</f>
        <v>0</v>
      </c>
      <c r="N496" s="293">
        <f t="shared" si="64"/>
        <v>0</v>
      </c>
      <c r="O496" s="293">
        <f>[12]VD!H496</f>
        <v>70</v>
      </c>
      <c r="P496" s="293">
        <f t="shared" si="65"/>
        <v>0</v>
      </c>
      <c r="Q496" s="293">
        <f>[12]QY!H496</f>
        <v>20</v>
      </c>
      <c r="R496" s="293">
        <f t="shared" si="66"/>
        <v>0</v>
      </c>
      <c r="S496" s="293">
        <f>[12]UB!H496</f>
        <v>0</v>
      </c>
      <c r="T496" s="293">
        <f t="shared" si="67"/>
        <v>0</v>
      </c>
      <c r="U496" s="293">
        <f>[12]CP!H496</f>
        <v>40</v>
      </c>
      <c r="V496" s="293">
        <f t="shared" si="68"/>
        <v>0</v>
      </c>
      <c r="W496" s="293">
        <f>[12]HL!H496</f>
        <v>85</v>
      </c>
      <c r="X496" s="293">
        <f t="shared" si="69"/>
        <v>0</v>
      </c>
      <c r="Y496" s="293">
        <f>[12]DH!H496</f>
        <v>190</v>
      </c>
      <c r="Z496" s="293">
        <f t="shared" si="70"/>
        <v>0</v>
      </c>
      <c r="AA496" s="293">
        <f>[12]MC!H496</f>
        <v>80</v>
      </c>
      <c r="AB496" s="293">
        <f t="shared" si="71"/>
        <v>0</v>
      </c>
    </row>
    <row r="497" spans="1:28" hidden="1" x14ac:dyDescent="0.2">
      <c r="A497" s="298"/>
      <c r="B497" s="299" t="s">
        <v>1703</v>
      </c>
      <c r="C497" s="297" t="s">
        <v>334</v>
      </c>
      <c r="D497" s="297" t="s">
        <v>334</v>
      </c>
      <c r="E497" s="297" t="s">
        <v>12</v>
      </c>
      <c r="F497" s="297" t="s">
        <v>1704</v>
      </c>
      <c r="G497" s="331"/>
      <c r="H497" s="293">
        <f>'[12]Don gia'!R496</f>
        <v>0</v>
      </c>
      <c r="I497" s="289">
        <f t="array" ref="I497">SUM(IF($K$7:$AB$7="Số lượng",K497:AB497,0))</f>
        <v>126</v>
      </c>
      <c r="J497" s="289">
        <f t="shared" si="63"/>
        <v>0</v>
      </c>
      <c r="K497" s="293">
        <f>[12]DT!H497</f>
        <v>0</v>
      </c>
      <c r="L497" s="293">
        <f t="shared" si="64"/>
        <v>0</v>
      </c>
      <c r="M497" s="293">
        <f>[12]HH!H497</f>
        <v>0</v>
      </c>
      <c r="N497" s="293">
        <f t="shared" si="64"/>
        <v>0</v>
      </c>
      <c r="O497" s="293">
        <f>[12]VD!H497</f>
        <v>14</v>
      </c>
      <c r="P497" s="293">
        <f t="shared" si="65"/>
        <v>0</v>
      </c>
      <c r="Q497" s="293">
        <f>[12]QY!H497</f>
        <v>3</v>
      </c>
      <c r="R497" s="293">
        <f t="shared" si="66"/>
        <v>0</v>
      </c>
      <c r="S497" s="293">
        <f>[12]UB!H497</f>
        <v>0</v>
      </c>
      <c r="T497" s="293">
        <f t="shared" si="67"/>
        <v>0</v>
      </c>
      <c r="U497" s="293">
        <f>[12]CP!H497</f>
        <v>8</v>
      </c>
      <c r="V497" s="293">
        <f t="shared" si="68"/>
        <v>0</v>
      </c>
      <c r="W497" s="293">
        <f>[12]HL!H497</f>
        <v>19</v>
      </c>
      <c r="X497" s="293">
        <f t="shared" si="69"/>
        <v>0</v>
      </c>
      <c r="Y497" s="293">
        <f>[12]DH!H497</f>
        <v>46</v>
      </c>
      <c r="Z497" s="293">
        <f t="shared" si="70"/>
        <v>0</v>
      </c>
      <c r="AA497" s="293">
        <f>[12]MC!H497</f>
        <v>36</v>
      </c>
      <c r="AB497" s="293">
        <f t="shared" si="71"/>
        <v>0</v>
      </c>
    </row>
    <row r="498" spans="1:28" hidden="1" x14ac:dyDescent="0.2">
      <c r="A498" s="298"/>
      <c r="B498" s="299" t="s">
        <v>1165</v>
      </c>
      <c r="C498" s="297" t="s">
        <v>334</v>
      </c>
      <c r="D498" s="297" t="s">
        <v>334</v>
      </c>
      <c r="E498" s="297" t="s">
        <v>1166</v>
      </c>
      <c r="F498" s="297" t="s">
        <v>1705</v>
      </c>
      <c r="G498" s="331"/>
      <c r="H498" s="293">
        <f>'[12]Don gia'!R497</f>
        <v>0</v>
      </c>
      <c r="I498" s="289">
        <f t="array" ref="I498">SUM(IF($K$7:$AB$7="Số lượng",K498:AB498,0))</f>
        <v>1407</v>
      </c>
      <c r="J498" s="289">
        <f t="shared" si="63"/>
        <v>0</v>
      </c>
      <c r="K498" s="293">
        <f>[12]DT!H498</f>
        <v>0</v>
      </c>
      <c r="L498" s="293">
        <f t="shared" si="64"/>
        <v>0</v>
      </c>
      <c r="M498" s="293">
        <f>[12]HH!H498</f>
        <v>0</v>
      </c>
      <c r="N498" s="293">
        <f t="shared" si="64"/>
        <v>0</v>
      </c>
      <c r="O498" s="293">
        <f>[12]VD!H498</f>
        <v>217</v>
      </c>
      <c r="P498" s="293">
        <f t="shared" si="65"/>
        <v>0</v>
      </c>
      <c r="Q498" s="293">
        <f>[12]QY!H498</f>
        <v>90</v>
      </c>
      <c r="R498" s="293">
        <f t="shared" si="66"/>
        <v>0</v>
      </c>
      <c r="S498" s="293">
        <f>[12]UB!H498</f>
        <v>0</v>
      </c>
      <c r="T498" s="293">
        <f t="shared" si="67"/>
        <v>0</v>
      </c>
      <c r="U498" s="293">
        <f>[12]CP!H498</f>
        <v>180</v>
      </c>
      <c r="V498" s="293">
        <f t="shared" si="68"/>
        <v>0</v>
      </c>
      <c r="W498" s="293">
        <f>[12]HL!H498</f>
        <v>270</v>
      </c>
      <c r="X498" s="293">
        <f t="shared" si="69"/>
        <v>0</v>
      </c>
      <c r="Y498" s="293">
        <f>[12]DH!H498</f>
        <v>500</v>
      </c>
      <c r="Z498" s="293">
        <f t="shared" si="70"/>
        <v>0</v>
      </c>
      <c r="AA498" s="293">
        <f>[12]MC!H498</f>
        <v>150</v>
      </c>
      <c r="AB498" s="293">
        <f t="shared" si="71"/>
        <v>0</v>
      </c>
    </row>
    <row r="499" spans="1:28" hidden="1" x14ac:dyDescent="0.2">
      <c r="A499" s="301">
        <v>8</v>
      </c>
      <c r="B499" s="302" t="s">
        <v>1706</v>
      </c>
      <c r="C499" s="300"/>
      <c r="D499" s="300"/>
      <c r="E499" s="300"/>
      <c r="F499" s="300"/>
      <c r="G499" s="331" t="s">
        <v>1564</v>
      </c>
      <c r="H499" s="293">
        <f>'[12]Don gia'!R498</f>
        <v>0</v>
      </c>
      <c r="I499" s="289">
        <f t="array" ref="I499">SUM(IF($K$7:$AB$7="Số lượng",K499:AB499,0))</f>
        <v>0</v>
      </c>
      <c r="J499" s="289">
        <f t="shared" si="63"/>
        <v>0</v>
      </c>
      <c r="K499" s="293">
        <f>[12]DT!H499</f>
        <v>0</v>
      </c>
      <c r="L499" s="293">
        <f t="shared" si="64"/>
        <v>0</v>
      </c>
      <c r="M499" s="293">
        <f>[12]HH!H499</f>
        <v>0</v>
      </c>
      <c r="N499" s="293">
        <f t="shared" si="64"/>
        <v>0</v>
      </c>
      <c r="O499" s="293">
        <f>[12]VD!H499</f>
        <v>0</v>
      </c>
      <c r="P499" s="293">
        <f t="shared" si="65"/>
        <v>0</v>
      </c>
      <c r="Q499" s="293">
        <f>[12]QY!H499</f>
        <v>0</v>
      </c>
      <c r="R499" s="293">
        <f t="shared" si="66"/>
        <v>0</v>
      </c>
      <c r="S499" s="293">
        <f>[12]UB!H499</f>
        <v>0</v>
      </c>
      <c r="T499" s="293">
        <f t="shared" si="67"/>
        <v>0</v>
      </c>
      <c r="U499" s="293">
        <f>[12]CP!H499</f>
        <v>0</v>
      </c>
      <c r="V499" s="293">
        <f t="shared" si="68"/>
        <v>0</v>
      </c>
      <c r="W499" s="293">
        <f>[12]HL!H499</f>
        <v>0</v>
      </c>
      <c r="X499" s="293">
        <f t="shared" si="69"/>
        <v>0</v>
      </c>
      <c r="Y499" s="293">
        <f>[12]DH!H499</f>
        <v>0</v>
      </c>
      <c r="Z499" s="293">
        <f t="shared" si="70"/>
        <v>0</v>
      </c>
      <c r="AA499" s="293">
        <f>[12]MC!H499</f>
        <v>0</v>
      </c>
      <c r="AB499" s="293">
        <f t="shared" si="71"/>
        <v>0</v>
      </c>
    </row>
    <row r="500" spans="1:28" hidden="1" x14ac:dyDescent="0.2">
      <c r="A500" s="298"/>
      <c r="B500" s="299" t="s">
        <v>1707</v>
      </c>
      <c r="C500" s="297"/>
      <c r="D500" s="297" t="s">
        <v>334</v>
      </c>
      <c r="E500" s="297" t="s">
        <v>4</v>
      </c>
      <c r="F500" s="297" t="s">
        <v>1395</v>
      </c>
      <c r="G500" s="331"/>
      <c r="H500" s="293">
        <f>'[12]Don gia'!R499</f>
        <v>0</v>
      </c>
      <c r="I500" s="289">
        <f t="array" ref="I500">SUM(IF($K$7:$AB$7="Số lượng",K500:AB500,0))</f>
        <v>827</v>
      </c>
      <c r="J500" s="289">
        <f t="shared" si="63"/>
        <v>0</v>
      </c>
      <c r="K500" s="293">
        <f>[12]DT!H500</f>
        <v>0</v>
      </c>
      <c r="L500" s="293">
        <f t="shared" si="64"/>
        <v>0</v>
      </c>
      <c r="M500" s="293">
        <f>[12]HH!H500</f>
        <v>100</v>
      </c>
      <c r="N500" s="293">
        <f t="shared" si="64"/>
        <v>0</v>
      </c>
      <c r="O500" s="293">
        <f>[12]VD!H500</f>
        <v>127</v>
      </c>
      <c r="P500" s="293">
        <f t="shared" si="65"/>
        <v>0</v>
      </c>
      <c r="Q500" s="293">
        <f>[12]QY!H500</f>
        <v>20</v>
      </c>
      <c r="R500" s="293">
        <f t="shared" si="66"/>
        <v>0</v>
      </c>
      <c r="S500" s="293">
        <f>[12]UB!H500</f>
        <v>0</v>
      </c>
      <c r="T500" s="293">
        <f t="shared" si="67"/>
        <v>0</v>
      </c>
      <c r="U500" s="293">
        <f>[12]CP!H500</f>
        <v>90</v>
      </c>
      <c r="V500" s="293">
        <f t="shared" si="68"/>
        <v>0</v>
      </c>
      <c r="W500" s="293">
        <f>[12]HL!H500</f>
        <v>180</v>
      </c>
      <c r="X500" s="293">
        <f t="shared" si="69"/>
        <v>0</v>
      </c>
      <c r="Y500" s="293">
        <f>[12]DH!H500</f>
        <v>215</v>
      </c>
      <c r="Z500" s="293">
        <f t="shared" si="70"/>
        <v>0</v>
      </c>
      <c r="AA500" s="293">
        <f>[12]MC!H500</f>
        <v>95</v>
      </c>
      <c r="AB500" s="293">
        <f t="shared" si="71"/>
        <v>0</v>
      </c>
    </row>
    <row r="501" spans="1:28" hidden="1" x14ac:dyDescent="0.2">
      <c r="A501" s="301">
        <v>9</v>
      </c>
      <c r="B501" s="302" t="s">
        <v>1708</v>
      </c>
      <c r="C501" s="300"/>
      <c r="D501" s="300"/>
      <c r="E501" s="300"/>
      <c r="F501" s="300"/>
      <c r="G501" s="331" t="s">
        <v>1564</v>
      </c>
      <c r="H501" s="293">
        <f>'[12]Don gia'!R500</f>
        <v>0</v>
      </c>
      <c r="I501" s="289">
        <f t="array" ref="I501">SUM(IF($K$7:$AB$7="Số lượng",K501:AB501,0))</f>
        <v>0</v>
      </c>
      <c r="J501" s="289">
        <f t="shared" si="63"/>
        <v>0</v>
      </c>
      <c r="K501" s="293">
        <f>[12]DT!H501</f>
        <v>0</v>
      </c>
      <c r="L501" s="293">
        <f t="shared" si="64"/>
        <v>0</v>
      </c>
      <c r="M501" s="293">
        <f>[12]HH!H501</f>
        <v>0</v>
      </c>
      <c r="N501" s="293">
        <f t="shared" si="64"/>
        <v>0</v>
      </c>
      <c r="O501" s="293">
        <f>[12]VD!H501</f>
        <v>0</v>
      </c>
      <c r="P501" s="293">
        <f t="shared" si="65"/>
        <v>0</v>
      </c>
      <c r="Q501" s="293">
        <f>[12]QY!H501</f>
        <v>0</v>
      </c>
      <c r="R501" s="293">
        <f t="shared" si="66"/>
        <v>0</v>
      </c>
      <c r="S501" s="293">
        <f>[12]UB!H501</f>
        <v>0</v>
      </c>
      <c r="T501" s="293">
        <f t="shared" si="67"/>
        <v>0</v>
      </c>
      <c r="U501" s="293">
        <f>[12]CP!H501</f>
        <v>0</v>
      </c>
      <c r="V501" s="293">
        <f t="shared" si="68"/>
        <v>0</v>
      </c>
      <c r="W501" s="293">
        <f>[12]HL!H501</f>
        <v>0</v>
      </c>
      <c r="X501" s="293">
        <f t="shared" si="69"/>
        <v>0</v>
      </c>
      <c r="Y501" s="293">
        <f>[12]DH!H501</f>
        <v>0</v>
      </c>
      <c r="Z501" s="293">
        <f t="shared" si="70"/>
        <v>0</v>
      </c>
      <c r="AA501" s="293">
        <f>[12]MC!H501</f>
        <v>0</v>
      </c>
      <c r="AB501" s="293">
        <f t="shared" si="71"/>
        <v>0</v>
      </c>
    </row>
    <row r="502" spans="1:28" hidden="1" x14ac:dyDescent="0.2">
      <c r="A502" s="298"/>
      <c r="B502" s="299" t="s">
        <v>279</v>
      </c>
      <c r="C502" s="297"/>
      <c r="D502" s="297" t="s">
        <v>334</v>
      </c>
      <c r="E502" s="297" t="s">
        <v>280</v>
      </c>
      <c r="F502" s="297" t="s">
        <v>1403</v>
      </c>
      <c r="G502" s="331"/>
      <c r="H502" s="293">
        <f>'[12]Don gia'!R501</f>
        <v>0</v>
      </c>
      <c r="I502" s="289">
        <f t="array" ref="I502">SUM(IF($K$7:$AB$7="Số lượng",K502:AB502,0))</f>
        <v>112</v>
      </c>
      <c r="J502" s="289">
        <f t="shared" si="63"/>
        <v>0</v>
      </c>
      <c r="K502" s="293">
        <f>[12]DT!H502</f>
        <v>0</v>
      </c>
      <c r="L502" s="293">
        <f t="shared" si="64"/>
        <v>0</v>
      </c>
      <c r="M502" s="293">
        <f>[12]HH!H502</f>
        <v>4</v>
      </c>
      <c r="N502" s="293">
        <f t="shared" si="64"/>
        <v>0</v>
      </c>
      <c r="O502" s="293">
        <f>[12]VD!H502</f>
        <v>15</v>
      </c>
      <c r="P502" s="293">
        <f t="shared" si="65"/>
        <v>0</v>
      </c>
      <c r="Q502" s="293">
        <f>[12]QY!H502</f>
        <v>3</v>
      </c>
      <c r="R502" s="293">
        <f t="shared" si="66"/>
        <v>0</v>
      </c>
      <c r="S502" s="293">
        <f>[12]UB!H502</f>
        <v>22</v>
      </c>
      <c r="T502" s="293">
        <f t="shared" si="67"/>
        <v>0</v>
      </c>
      <c r="U502" s="293">
        <f>[12]CP!H502</f>
        <v>11</v>
      </c>
      <c r="V502" s="293">
        <f t="shared" si="68"/>
        <v>0</v>
      </c>
      <c r="W502" s="293">
        <f>[12]HL!H502</f>
        <v>26</v>
      </c>
      <c r="X502" s="293">
        <f t="shared" si="69"/>
        <v>0</v>
      </c>
      <c r="Y502" s="293">
        <f>[12]DH!H502</f>
        <v>18</v>
      </c>
      <c r="Z502" s="293">
        <f t="shared" si="70"/>
        <v>0</v>
      </c>
      <c r="AA502" s="293">
        <f>[12]MC!H502</f>
        <v>13</v>
      </c>
      <c r="AB502" s="293">
        <f t="shared" si="71"/>
        <v>0</v>
      </c>
    </row>
    <row r="503" spans="1:28" hidden="1" x14ac:dyDescent="0.2">
      <c r="A503" s="301">
        <v>10</v>
      </c>
      <c r="B503" s="302" t="s">
        <v>1709</v>
      </c>
      <c r="C503" s="300"/>
      <c r="D503" s="300"/>
      <c r="E503" s="300"/>
      <c r="F503" s="300"/>
      <c r="G503" s="331" t="s">
        <v>1564</v>
      </c>
      <c r="H503" s="293">
        <f>'[12]Don gia'!R502</f>
        <v>0</v>
      </c>
      <c r="I503" s="289">
        <f t="array" ref="I503">SUM(IF($K$7:$AB$7="Số lượng",K503:AB503,0))</f>
        <v>0</v>
      </c>
      <c r="J503" s="289">
        <f t="shared" si="63"/>
        <v>0</v>
      </c>
      <c r="K503" s="293">
        <f>[12]DT!H503</f>
        <v>0</v>
      </c>
      <c r="L503" s="293">
        <f t="shared" si="64"/>
        <v>0</v>
      </c>
      <c r="M503" s="293">
        <f>[12]HH!H503</f>
        <v>0</v>
      </c>
      <c r="N503" s="293">
        <f t="shared" si="64"/>
        <v>0</v>
      </c>
      <c r="O503" s="293">
        <f>[12]VD!H503</f>
        <v>0</v>
      </c>
      <c r="P503" s="293">
        <f t="shared" si="65"/>
        <v>0</v>
      </c>
      <c r="Q503" s="293">
        <f>[12]QY!H503</f>
        <v>0</v>
      </c>
      <c r="R503" s="293">
        <f t="shared" si="66"/>
        <v>0</v>
      </c>
      <c r="S503" s="293">
        <f>[12]UB!H503</f>
        <v>0</v>
      </c>
      <c r="T503" s="293">
        <f t="shared" si="67"/>
        <v>0</v>
      </c>
      <c r="U503" s="293">
        <f>[12]CP!H503</f>
        <v>0</v>
      </c>
      <c r="V503" s="293">
        <f t="shared" si="68"/>
        <v>0</v>
      </c>
      <c r="W503" s="293">
        <f>[12]HL!H503</f>
        <v>0</v>
      </c>
      <c r="X503" s="293">
        <f t="shared" si="69"/>
        <v>0</v>
      </c>
      <c r="Y503" s="293">
        <f>[12]DH!H503</f>
        <v>0</v>
      </c>
      <c r="Z503" s="293">
        <f t="shared" si="70"/>
        <v>0</v>
      </c>
      <c r="AA503" s="293">
        <f>[12]MC!H503</f>
        <v>0</v>
      </c>
      <c r="AB503" s="293">
        <f t="shared" si="71"/>
        <v>0</v>
      </c>
    </row>
    <row r="504" spans="1:28" hidden="1" x14ac:dyDescent="0.2">
      <c r="A504" s="298"/>
      <c r="B504" s="299" t="s">
        <v>1710</v>
      </c>
      <c r="C504" s="297"/>
      <c r="D504" s="297" t="s">
        <v>334</v>
      </c>
      <c r="E504" s="297" t="s">
        <v>12</v>
      </c>
      <c r="F504" s="297" t="s">
        <v>1412</v>
      </c>
      <c r="G504" s="331"/>
      <c r="H504" s="293">
        <f>'[12]Don gia'!R503</f>
        <v>0</v>
      </c>
      <c r="I504" s="289">
        <f t="array" ref="I504">SUM(IF($K$7:$AB$7="Số lượng",K504:AB504,0))</f>
        <v>1810</v>
      </c>
      <c r="J504" s="289">
        <f t="shared" si="63"/>
        <v>0</v>
      </c>
      <c r="K504" s="293">
        <f>[12]DT!H504</f>
        <v>0</v>
      </c>
      <c r="L504" s="293">
        <f t="shared" si="64"/>
        <v>0</v>
      </c>
      <c r="M504" s="293">
        <f>[12]HH!H504</f>
        <v>90</v>
      </c>
      <c r="N504" s="293">
        <f t="shared" si="64"/>
        <v>0</v>
      </c>
      <c r="O504" s="293">
        <f>[12]VD!H504</f>
        <v>220</v>
      </c>
      <c r="P504" s="293">
        <f t="shared" si="65"/>
        <v>0</v>
      </c>
      <c r="Q504" s="293">
        <f>[12]QY!H504</f>
        <v>80</v>
      </c>
      <c r="R504" s="293">
        <f t="shared" si="66"/>
        <v>0</v>
      </c>
      <c r="S504" s="293">
        <f>[12]UB!H504</f>
        <v>320</v>
      </c>
      <c r="T504" s="293">
        <f t="shared" si="67"/>
        <v>0</v>
      </c>
      <c r="U504" s="293">
        <f>[12]CP!H504</f>
        <v>180</v>
      </c>
      <c r="V504" s="293">
        <f t="shared" si="68"/>
        <v>0</v>
      </c>
      <c r="W504" s="293">
        <f>[12]HL!H504</f>
        <v>310</v>
      </c>
      <c r="X504" s="293">
        <f t="shared" si="69"/>
        <v>0</v>
      </c>
      <c r="Y504" s="293">
        <f>[12]DH!H504</f>
        <v>420</v>
      </c>
      <c r="Z504" s="293">
        <f t="shared" si="70"/>
        <v>0</v>
      </c>
      <c r="AA504" s="293">
        <f>[12]MC!H504</f>
        <v>190</v>
      </c>
      <c r="AB504" s="293">
        <f t="shared" si="71"/>
        <v>0</v>
      </c>
    </row>
    <row r="505" spans="1:28" hidden="1" x14ac:dyDescent="0.2">
      <c r="A505" s="298"/>
      <c r="B505" s="299" t="s">
        <v>1411</v>
      </c>
      <c r="C505" s="297" t="s">
        <v>334</v>
      </c>
      <c r="D505" s="297"/>
      <c r="E505" s="297" t="s">
        <v>12</v>
      </c>
      <c r="F505" s="297" t="s">
        <v>1371</v>
      </c>
      <c r="G505" s="331"/>
      <c r="H505" s="293">
        <f>'[12]Don gia'!R504</f>
        <v>0</v>
      </c>
      <c r="I505" s="289">
        <f t="array" ref="I505">SUM(IF($K$7:$AB$7="Số lượng",K505:AB505,0))</f>
        <v>111</v>
      </c>
      <c r="J505" s="289">
        <f t="shared" si="63"/>
        <v>0</v>
      </c>
      <c r="K505" s="293">
        <f>[12]DT!H505</f>
        <v>0</v>
      </c>
      <c r="L505" s="293">
        <f t="shared" si="64"/>
        <v>0</v>
      </c>
      <c r="M505" s="293">
        <f>[12]HH!H505</f>
        <v>5</v>
      </c>
      <c r="N505" s="293">
        <f t="shared" si="64"/>
        <v>0</v>
      </c>
      <c r="O505" s="293">
        <f>[12]VD!H505</f>
        <v>12</v>
      </c>
      <c r="P505" s="293">
        <f t="shared" si="65"/>
        <v>0</v>
      </c>
      <c r="Q505" s="293">
        <f>[12]QY!H505</f>
        <v>23</v>
      </c>
      <c r="R505" s="293">
        <f t="shared" si="66"/>
        <v>0</v>
      </c>
      <c r="S505" s="293">
        <f>[12]UB!H505</f>
        <v>17</v>
      </c>
      <c r="T505" s="293">
        <f t="shared" si="67"/>
        <v>0</v>
      </c>
      <c r="U505" s="293">
        <f>[12]CP!H505</f>
        <v>8</v>
      </c>
      <c r="V505" s="293">
        <f t="shared" si="68"/>
        <v>0</v>
      </c>
      <c r="W505" s="293">
        <f>[12]HL!H505</f>
        <v>12</v>
      </c>
      <c r="X505" s="293">
        <f t="shared" si="69"/>
        <v>0</v>
      </c>
      <c r="Y505" s="293">
        <f>[12]DH!H505</f>
        <v>23</v>
      </c>
      <c r="Z505" s="293">
        <f t="shared" si="70"/>
        <v>0</v>
      </c>
      <c r="AA505" s="293">
        <f>[12]MC!H505</f>
        <v>11</v>
      </c>
      <c r="AB505" s="293">
        <f t="shared" si="71"/>
        <v>0</v>
      </c>
    </row>
    <row r="506" spans="1:28" hidden="1" x14ac:dyDescent="0.2">
      <c r="A506" s="301">
        <v>11</v>
      </c>
      <c r="B506" s="302" t="s">
        <v>1407</v>
      </c>
      <c r="C506" s="300"/>
      <c r="D506" s="300"/>
      <c r="E506" s="300"/>
      <c r="F506" s="300"/>
      <c r="G506" s="331" t="s">
        <v>1564</v>
      </c>
      <c r="H506" s="293">
        <f>'[12]Don gia'!R505</f>
        <v>0</v>
      </c>
      <c r="I506" s="289">
        <f t="array" ref="I506">SUM(IF($K$7:$AB$7="Số lượng",K506:AB506,0))</f>
        <v>0</v>
      </c>
      <c r="J506" s="289">
        <f t="shared" si="63"/>
        <v>0</v>
      </c>
      <c r="K506" s="293">
        <f>[12]DT!H506</f>
        <v>0</v>
      </c>
      <c r="L506" s="293">
        <f t="shared" si="64"/>
        <v>0</v>
      </c>
      <c r="M506" s="293">
        <f>[12]HH!H506</f>
        <v>0</v>
      </c>
      <c r="N506" s="293">
        <f t="shared" si="64"/>
        <v>0</v>
      </c>
      <c r="O506" s="293">
        <f>[12]VD!H506</f>
        <v>0</v>
      </c>
      <c r="P506" s="293">
        <f t="shared" si="65"/>
        <v>0</v>
      </c>
      <c r="Q506" s="293">
        <f>[12]QY!H506</f>
        <v>0</v>
      </c>
      <c r="R506" s="293">
        <f t="shared" si="66"/>
        <v>0</v>
      </c>
      <c r="S506" s="293">
        <f>[12]UB!H506</f>
        <v>0</v>
      </c>
      <c r="T506" s="293">
        <f t="shared" si="67"/>
        <v>0</v>
      </c>
      <c r="U506" s="293">
        <f>[12]CP!H506</f>
        <v>0</v>
      </c>
      <c r="V506" s="293">
        <f t="shared" si="68"/>
        <v>0</v>
      </c>
      <c r="W506" s="293">
        <f>[12]HL!H506</f>
        <v>0</v>
      </c>
      <c r="X506" s="293">
        <f t="shared" si="69"/>
        <v>0</v>
      </c>
      <c r="Y506" s="293">
        <f>[12]DH!H506</f>
        <v>0</v>
      </c>
      <c r="Z506" s="293">
        <f t="shared" si="70"/>
        <v>0</v>
      </c>
      <c r="AA506" s="293">
        <f>[12]MC!H506</f>
        <v>0</v>
      </c>
      <c r="AB506" s="293">
        <f t="shared" si="71"/>
        <v>0</v>
      </c>
    </row>
    <row r="507" spans="1:28" hidden="1" x14ac:dyDescent="0.2">
      <c r="A507" s="298"/>
      <c r="B507" s="299" t="s">
        <v>1406</v>
      </c>
      <c r="C507" s="297"/>
      <c r="D507" s="297" t="s">
        <v>334</v>
      </c>
      <c r="E507" s="297" t="s">
        <v>4</v>
      </c>
      <c r="F507" s="297" t="s">
        <v>1405</v>
      </c>
      <c r="G507" s="331"/>
      <c r="H507" s="293">
        <f>'[12]Don gia'!R506</f>
        <v>0</v>
      </c>
      <c r="I507" s="289">
        <f t="array" ref="I507">SUM(IF($K$7:$AB$7="Số lượng",K507:AB507,0))</f>
        <v>508</v>
      </c>
      <c r="J507" s="289">
        <f t="shared" si="63"/>
        <v>0</v>
      </c>
      <c r="K507" s="293">
        <f>[12]DT!H507</f>
        <v>0</v>
      </c>
      <c r="L507" s="293">
        <f t="shared" si="64"/>
        <v>0</v>
      </c>
      <c r="M507" s="293">
        <f>[12]HH!H507</f>
        <v>0</v>
      </c>
      <c r="N507" s="293">
        <f t="shared" si="64"/>
        <v>0</v>
      </c>
      <c r="O507" s="293">
        <f>[12]VD!H507</f>
        <v>90</v>
      </c>
      <c r="P507" s="293">
        <f t="shared" si="65"/>
        <v>0</v>
      </c>
      <c r="Q507" s="293">
        <f>[12]QY!H507</f>
        <v>50</v>
      </c>
      <c r="R507" s="293">
        <f t="shared" si="66"/>
        <v>0</v>
      </c>
      <c r="S507" s="293">
        <f>[12]UB!H507</f>
        <v>0</v>
      </c>
      <c r="T507" s="293">
        <f t="shared" si="67"/>
        <v>0</v>
      </c>
      <c r="U507" s="293">
        <f>[12]CP!H507</f>
        <v>60</v>
      </c>
      <c r="V507" s="293">
        <f t="shared" si="68"/>
        <v>0</v>
      </c>
      <c r="W507" s="293">
        <f>[12]HL!H507</f>
        <v>90</v>
      </c>
      <c r="X507" s="293">
        <f t="shared" si="69"/>
        <v>0</v>
      </c>
      <c r="Y507" s="293">
        <f>[12]DH!H507</f>
        <v>158</v>
      </c>
      <c r="Z507" s="293">
        <f t="shared" si="70"/>
        <v>0</v>
      </c>
      <c r="AA507" s="293">
        <f>[12]MC!H507</f>
        <v>60</v>
      </c>
      <c r="AB507" s="293">
        <f t="shared" si="71"/>
        <v>0</v>
      </c>
    </row>
    <row r="508" spans="1:28" hidden="1" x14ac:dyDescent="0.2">
      <c r="A508" s="298"/>
      <c r="B508" s="299" t="s">
        <v>1404</v>
      </c>
      <c r="C508" s="297"/>
      <c r="D508" s="297" t="s">
        <v>334</v>
      </c>
      <c r="E508" s="297" t="s">
        <v>4</v>
      </c>
      <c r="F508" s="297" t="s">
        <v>1403</v>
      </c>
      <c r="G508" s="331"/>
      <c r="H508" s="293">
        <f>'[12]Don gia'!R507</f>
        <v>0</v>
      </c>
      <c r="I508" s="289">
        <f t="array" ref="I508">SUM(IF($K$7:$AB$7="Số lượng",K508:AB508,0))</f>
        <v>51</v>
      </c>
      <c r="J508" s="289">
        <f t="shared" si="63"/>
        <v>0</v>
      </c>
      <c r="K508" s="293">
        <f>[12]DT!H508</f>
        <v>0</v>
      </c>
      <c r="L508" s="293">
        <f t="shared" si="64"/>
        <v>0</v>
      </c>
      <c r="M508" s="293">
        <f>[12]HH!H508</f>
        <v>0</v>
      </c>
      <c r="N508" s="293">
        <f t="shared" si="64"/>
        <v>0</v>
      </c>
      <c r="O508" s="293">
        <f>[12]VD!H508</f>
        <v>9</v>
      </c>
      <c r="P508" s="293">
        <f t="shared" si="65"/>
        <v>0</v>
      </c>
      <c r="Q508" s="293">
        <f>[12]QY!H508</f>
        <v>5</v>
      </c>
      <c r="R508" s="293">
        <f t="shared" si="66"/>
        <v>0</v>
      </c>
      <c r="S508" s="293">
        <f>[12]UB!H508</f>
        <v>0</v>
      </c>
      <c r="T508" s="293">
        <f t="shared" si="67"/>
        <v>0</v>
      </c>
      <c r="U508" s="293">
        <f>[12]CP!H508</f>
        <v>6</v>
      </c>
      <c r="V508" s="293">
        <f t="shared" si="68"/>
        <v>0</v>
      </c>
      <c r="W508" s="293">
        <f>[12]HL!H508</f>
        <v>7</v>
      </c>
      <c r="X508" s="293">
        <f t="shared" si="69"/>
        <v>0</v>
      </c>
      <c r="Y508" s="293">
        <f>[12]DH!H508</f>
        <v>18</v>
      </c>
      <c r="Z508" s="293">
        <f t="shared" si="70"/>
        <v>0</v>
      </c>
      <c r="AA508" s="293">
        <f>[12]MC!H508</f>
        <v>6</v>
      </c>
      <c r="AB508" s="293">
        <f t="shared" si="71"/>
        <v>0</v>
      </c>
    </row>
    <row r="509" spans="1:28" hidden="1" x14ac:dyDescent="0.2">
      <c r="A509" s="298"/>
      <c r="B509" s="299" t="s">
        <v>1402</v>
      </c>
      <c r="C509" s="297" t="s">
        <v>334</v>
      </c>
      <c r="D509" s="297" t="s">
        <v>334</v>
      </c>
      <c r="E509" s="297" t="s">
        <v>4</v>
      </c>
      <c r="F509" s="297" t="s">
        <v>1401</v>
      </c>
      <c r="G509" s="331"/>
      <c r="H509" s="293">
        <f>'[12]Don gia'!R508</f>
        <v>0</v>
      </c>
      <c r="I509" s="289">
        <f t="array" ref="I509">SUM(IF($K$7:$AB$7="Số lượng",K509:AB509,0))</f>
        <v>154</v>
      </c>
      <c r="J509" s="289">
        <f t="shared" si="63"/>
        <v>0</v>
      </c>
      <c r="K509" s="293">
        <f>[12]DT!H509</f>
        <v>0</v>
      </c>
      <c r="L509" s="293">
        <f t="shared" si="64"/>
        <v>0</v>
      </c>
      <c r="M509" s="293">
        <f>[12]HH!H509</f>
        <v>0</v>
      </c>
      <c r="N509" s="293">
        <f t="shared" si="64"/>
        <v>0</v>
      </c>
      <c r="O509" s="293">
        <f>[12]VD!H509</f>
        <v>27</v>
      </c>
      <c r="P509" s="293">
        <f t="shared" si="65"/>
        <v>0</v>
      </c>
      <c r="Q509" s="293">
        <f>[12]QY!H509</f>
        <v>12</v>
      </c>
      <c r="R509" s="293">
        <f t="shared" si="66"/>
        <v>0</v>
      </c>
      <c r="S509" s="293">
        <f>[12]UB!H509</f>
        <v>0</v>
      </c>
      <c r="T509" s="293">
        <f t="shared" si="67"/>
        <v>0</v>
      </c>
      <c r="U509" s="293">
        <f>[12]CP!H509</f>
        <v>18</v>
      </c>
      <c r="V509" s="293">
        <f t="shared" si="68"/>
        <v>0</v>
      </c>
      <c r="W509" s="293">
        <f>[12]HL!H509</f>
        <v>27</v>
      </c>
      <c r="X509" s="293">
        <f t="shared" si="69"/>
        <v>0</v>
      </c>
      <c r="Y509" s="293">
        <f>[12]DH!H509</f>
        <v>47</v>
      </c>
      <c r="Z509" s="293">
        <f t="shared" si="70"/>
        <v>0</v>
      </c>
      <c r="AA509" s="293">
        <f>[12]MC!H509</f>
        <v>23</v>
      </c>
      <c r="AB509" s="293">
        <f t="shared" si="71"/>
        <v>0</v>
      </c>
    </row>
    <row r="510" spans="1:28" hidden="1" x14ac:dyDescent="0.2">
      <c r="A510" s="301">
        <v>12</v>
      </c>
      <c r="B510" s="302" t="s">
        <v>1400</v>
      </c>
      <c r="C510" s="300"/>
      <c r="D510" s="300"/>
      <c r="E510" s="300"/>
      <c r="F510" s="300"/>
      <c r="G510" s="331" t="s">
        <v>1564</v>
      </c>
      <c r="H510" s="293">
        <f>'[12]Don gia'!R509</f>
        <v>0</v>
      </c>
      <c r="I510" s="289">
        <f t="array" ref="I510">SUM(IF($K$7:$AB$7="Số lượng",K510:AB510,0))</f>
        <v>10</v>
      </c>
      <c r="J510" s="289">
        <f t="shared" si="63"/>
        <v>0</v>
      </c>
      <c r="K510" s="293">
        <f>[12]DT!H510</f>
        <v>0</v>
      </c>
      <c r="L510" s="293">
        <f t="shared" si="64"/>
        <v>0</v>
      </c>
      <c r="M510" s="293">
        <f>[12]HH!H510</f>
        <v>0</v>
      </c>
      <c r="N510" s="293">
        <f t="shared" si="64"/>
        <v>0</v>
      </c>
      <c r="O510" s="293">
        <f>[12]VD!H510</f>
        <v>0</v>
      </c>
      <c r="P510" s="293">
        <f t="shared" si="65"/>
        <v>0</v>
      </c>
      <c r="Q510" s="293">
        <f>[12]QY!H510</f>
        <v>0</v>
      </c>
      <c r="R510" s="293">
        <f t="shared" si="66"/>
        <v>0</v>
      </c>
      <c r="S510" s="293">
        <f>[12]UB!H510</f>
        <v>0</v>
      </c>
      <c r="T510" s="293">
        <f t="shared" si="67"/>
        <v>0</v>
      </c>
      <c r="U510" s="293">
        <f>[12]CP!H510</f>
        <v>0</v>
      </c>
      <c r="V510" s="293">
        <f t="shared" si="68"/>
        <v>0</v>
      </c>
      <c r="W510" s="293">
        <f>[12]HL!H510</f>
        <v>0</v>
      </c>
      <c r="X510" s="293">
        <f t="shared" si="69"/>
        <v>0</v>
      </c>
      <c r="Y510" s="293">
        <f>[12]DH!H510</f>
        <v>0</v>
      </c>
      <c r="Z510" s="293">
        <f t="shared" si="70"/>
        <v>0</v>
      </c>
      <c r="AA510" s="293">
        <f>[12]MC!H510</f>
        <v>10</v>
      </c>
      <c r="AB510" s="293">
        <f t="shared" si="71"/>
        <v>0</v>
      </c>
    </row>
    <row r="511" spans="1:28" hidden="1" x14ac:dyDescent="0.2">
      <c r="A511" s="298"/>
      <c r="B511" s="299" t="s">
        <v>1165</v>
      </c>
      <c r="C511" s="297" t="s">
        <v>334</v>
      </c>
      <c r="D511" s="297" t="s">
        <v>334</v>
      </c>
      <c r="E511" s="297" t="s">
        <v>1166</v>
      </c>
      <c r="F511" s="297" t="s">
        <v>1705</v>
      </c>
      <c r="G511" s="331"/>
      <c r="H511" s="293">
        <f>'[12]Don gia'!R510</f>
        <v>0</v>
      </c>
      <c r="I511" s="289">
        <f t="array" ref="I511">SUM(IF($K$7:$AB$7="Số lượng",K511:AB511,0))</f>
        <v>1571</v>
      </c>
      <c r="J511" s="289">
        <f t="shared" si="63"/>
        <v>0</v>
      </c>
      <c r="K511" s="293">
        <f>[12]DT!H511</f>
        <v>0</v>
      </c>
      <c r="L511" s="293">
        <f t="shared" si="64"/>
        <v>0</v>
      </c>
      <c r="M511" s="293">
        <f>[12]HH!H511</f>
        <v>0</v>
      </c>
      <c r="N511" s="293">
        <f t="shared" si="64"/>
        <v>0</v>
      </c>
      <c r="O511" s="293">
        <f>[12]VD!H511</f>
        <v>266</v>
      </c>
      <c r="P511" s="293">
        <f t="shared" si="65"/>
        <v>0</v>
      </c>
      <c r="Q511" s="293">
        <f>[12]QY!H511</f>
        <v>30</v>
      </c>
      <c r="R511" s="293">
        <f t="shared" si="66"/>
        <v>0</v>
      </c>
      <c r="S511" s="293">
        <f>[12]UB!H511</f>
        <v>0</v>
      </c>
      <c r="T511" s="293">
        <f t="shared" si="67"/>
        <v>0</v>
      </c>
      <c r="U511" s="293">
        <f>[12]CP!H511</f>
        <v>180</v>
      </c>
      <c r="V511" s="293">
        <f t="shared" si="68"/>
        <v>0</v>
      </c>
      <c r="W511" s="293">
        <f>[12]HL!H511</f>
        <v>420</v>
      </c>
      <c r="X511" s="293">
        <f t="shared" si="69"/>
        <v>0</v>
      </c>
      <c r="Y511" s="293">
        <f>[12]DH!H511</f>
        <v>475</v>
      </c>
      <c r="Z511" s="293">
        <f t="shared" si="70"/>
        <v>0</v>
      </c>
      <c r="AA511" s="293">
        <f>[12]MC!H511</f>
        <v>200</v>
      </c>
      <c r="AB511" s="293">
        <f t="shared" si="71"/>
        <v>0</v>
      </c>
    </row>
    <row r="512" spans="1:28" hidden="1" x14ac:dyDescent="0.2">
      <c r="A512" s="298"/>
      <c r="B512" s="299" t="s">
        <v>11</v>
      </c>
      <c r="C512" s="297"/>
      <c r="D512" s="297" t="s">
        <v>334</v>
      </c>
      <c r="E512" s="297" t="s">
        <v>12</v>
      </c>
      <c r="F512" s="297"/>
      <c r="G512" s="331" t="s">
        <v>1711</v>
      </c>
      <c r="H512" s="293">
        <f>'[12]Don gia'!R511</f>
        <v>0</v>
      </c>
      <c r="I512" s="289">
        <f t="array" ref="I512">SUM(IF($K$7:$AB$7="Số lượng",K512:AB512,0))</f>
        <v>22</v>
      </c>
      <c r="J512" s="289">
        <f t="shared" si="63"/>
        <v>0</v>
      </c>
      <c r="K512" s="293">
        <f>[12]DT!H512</f>
        <v>0</v>
      </c>
      <c r="L512" s="293">
        <f t="shared" si="64"/>
        <v>0</v>
      </c>
      <c r="M512" s="293">
        <f>[12]HH!H512</f>
        <v>0</v>
      </c>
      <c r="N512" s="293">
        <f t="shared" si="64"/>
        <v>0</v>
      </c>
      <c r="O512" s="293">
        <f>[12]VD!H512</f>
        <v>2</v>
      </c>
      <c r="P512" s="293">
        <f t="shared" si="65"/>
        <v>0</v>
      </c>
      <c r="Q512" s="293">
        <f>[12]QY!H512</f>
        <v>1</v>
      </c>
      <c r="R512" s="293">
        <f t="shared" si="66"/>
        <v>0</v>
      </c>
      <c r="S512" s="293">
        <f>[12]UB!H512</f>
        <v>0</v>
      </c>
      <c r="T512" s="293">
        <f t="shared" si="67"/>
        <v>0</v>
      </c>
      <c r="U512" s="293">
        <f>[12]CP!H512</f>
        <v>0</v>
      </c>
      <c r="V512" s="293">
        <f t="shared" si="68"/>
        <v>0</v>
      </c>
      <c r="W512" s="293">
        <f>[12]HL!H512</f>
        <v>5</v>
      </c>
      <c r="X512" s="293">
        <f t="shared" si="69"/>
        <v>0</v>
      </c>
      <c r="Y512" s="293">
        <f>[12]DH!H512</f>
        <v>7</v>
      </c>
      <c r="Z512" s="293">
        <f t="shared" si="70"/>
        <v>0</v>
      </c>
      <c r="AA512" s="293">
        <f>[12]MC!H512</f>
        <v>7</v>
      </c>
      <c r="AB512" s="293">
        <f t="shared" si="71"/>
        <v>0</v>
      </c>
    </row>
    <row r="513" spans="1:28" hidden="1" x14ac:dyDescent="0.2">
      <c r="A513" s="301">
        <v>13</v>
      </c>
      <c r="B513" s="302" t="s">
        <v>1397</v>
      </c>
      <c r="C513" s="300"/>
      <c r="D513" s="300"/>
      <c r="E513" s="300"/>
      <c r="F513" s="300"/>
      <c r="G513" s="333"/>
      <c r="H513" s="293">
        <f>'[12]Don gia'!R512</f>
        <v>0</v>
      </c>
      <c r="I513" s="289">
        <f t="array" ref="I513">SUM(IF($K$7:$AB$7="Số lượng",K513:AB513,0))</f>
        <v>5</v>
      </c>
      <c r="J513" s="289">
        <f t="shared" si="63"/>
        <v>0</v>
      </c>
      <c r="K513" s="293">
        <f>[12]DT!H513</f>
        <v>0</v>
      </c>
      <c r="L513" s="293">
        <f t="shared" si="64"/>
        <v>0</v>
      </c>
      <c r="M513" s="293">
        <f>[12]HH!H513</f>
        <v>0</v>
      </c>
      <c r="N513" s="293">
        <f t="shared" si="64"/>
        <v>0</v>
      </c>
      <c r="O513" s="293">
        <f>[12]VD!H513</f>
        <v>0</v>
      </c>
      <c r="P513" s="293">
        <f t="shared" si="65"/>
        <v>0</v>
      </c>
      <c r="Q513" s="293">
        <f>[12]QY!H513</f>
        <v>0</v>
      </c>
      <c r="R513" s="293">
        <f t="shared" si="66"/>
        <v>0</v>
      </c>
      <c r="S513" s="293">
        <f>[12]UB!H513</f>
        <v>0</v>
      </c>
      <c r="T513" s="293">
        <f t="shared" si="67"/>
        <v>0</v>
      </c>
      <c r="U513" s="293">
        <f>[12]CP!H513</f>
        <v>0</v>
      </c>
      <c r="V513" s="293">
        <f t="shared" si="68"/>
        <v>0</v>
      </c>
      <c r="W513" s="293">
        <f>[12]HL!H513</f>
        <v>0</v>
      </c>
      <c r="X513" s="293">
        <f t="shared" si="69"/>
        <v>0</v>
      </c>
      <c r="Y513" s="293">
        <f>[12]DH!H513</f>
        <v>0</v>
      </c>
      <c r="Z513" s="293">
        <f t="shared" si="70"/>
        <v>0</v>
      </c>
      <c r="AA513" s="293">
        <f>[12]MC!H513</f>
        <v>5</v>
      </c>
      <c r="AB513" s="293">
        <f t="shared" si="71"/>
        <v>0</v>
      </c>
    </row>
    <row r="514" spans="1:28" hidden="1" x14ac:dyDescent="0.2">
      <c r="A514" s="298"/>
      <c r="B514" s="299" t="s">
        <v>11</v>
      </c>
      <c r="C514" s="297"/>
      <c r="D514" s="297" t="s">
        <v>334</v>
      </c>
      <c r="E514" s="297" t="s">
        <v>12</v>
      </c>
      <c r="F514" s="297"/>
      <c r="G514" s="331" t="s">
        <v>1711</v>
      </c>
      <c r="H514" s="293">
        <f>'[12]Don gia'!R513</f>
        <v>0</v>
      </c>
      <c r="I514" s="289">
        <f t="array" ref="I514">SUM(IF($K$7:$AB$7="Số lượng",K514:AB514,0))</f>
        <v>22</v>
      </c>
      <c r="J514" s="289">
        <f t="shared" si="63"/>
        <v>0</v>
      </c>
      <c r="K514" s="293">
        <f>[12]DT!H514</f>
        <v>0</v>
      </c>
      <c r="L514" s="293">
        <f t="shared" si="64"/>
        <v>0</v>
      </c>
      <c r="M514" s="293">
        <f>[12]HH!H514</f>
        <v>0</v>
      </c>
      <c r="N514" s="293">
        <f t="shared" si="64"/>
        <v>0</v>
      </c>
      <c r="O514" s="293">
        <f>[12]VD!H514</f>
        <v>2</v>
      </c>
      <c r="P514" s="293">
        <f t="shared" si="65"/>
        <v>0</v>
      </c>
      <c r="Q514" s="293">
        <f>[12]QY!H514</f>
        <v>1</v>
      </c>
      <c r="R514" s="293">
        <f t="shared" si="66"/>
        <v>0</v>
      </c>
      <c r="S514" s="293">
        <f>[12]UB!H514</f>
        <v>0</v>
      </c>
      <c r="T514" s="293">
        <f t="shared" si="67"/>
        <v>0</v>
      </c>
      <c r="U514" s="293">
        <f>[12]CP!H514</f>
        <v>1</v>
      </c>
      <c r="V514" s="293">
        <f t="shared" si="68"/>
        <v>0</v>
      </c>
      <c r="W514" s="293">
        <f>[12]HL!H514</f>
        <v>4</v>
      </c>
      <c r="X514" s="293">
        <f t="shared" si="69"/>
        <v>0</v>
      </c>
      <c r="Y514" s="293">
        <f>[12]DH!H514</f>
        <v>7</v>
      </c>
      <c r="Z514" s="293">
        <f t="shared" si="70"/>
        <v>0</v>
      </c>
      <c r="AA514" s="293">
        <f>[12]MC!H514</f>
        <v>7</v>
      </c>
      <c r="AB514" s="293">
        <f t="shared" si="71"/>
        <v>0</v>
      </c>
    </row>
    <row r="515" spans="1:28" x14ac:dyDescent="0.2">
      <c r="A515" s="298"/>
      <c r="B515" s="300" t="s">
        <v>294</v>
      </c>
      <c r="C515" s="297"/>
      <c r="D515" s="297"/>
      <c r="E515" s="297"/>
      <c r="F515" s="297"/>
      <c r="G515" s="331"/>
      <c r="H515" s="293">
        <f>'[12]Don gia'!R514</f>
        <v>0</v>
      </c>
      <c r="I515" s="289">
        <f t="array" ref="I515">SUM(IF($K$7:$AB$7="Số lượng",K515:AB515,0))</f>
        <v>0</v>
      </c>
      <c r="J515" s="289">
        <f t="shared" si="63"/>
        <v>0</v>
      </c>
      <c r="K515" s="293"/>
      <c r="L515" s="293">
        <f t="shared" si="64"/>
        <v>0</v>
      </c>
      <c r="M515" s="293"/>
      <c r="N515" s="293">
        <f t="shared" si="64"/>
        <v>0</v>
      </c>
      <c r="O515" s="293"/>
      <c r="P515" s="293">
        <f t="shared" si="65"/>
        <v>0</v>
      </c>
      <c r="Q515" s="293"/>
      <c r="R515" s="293">
        <f t="shared" si="66"/>
        <v>0</v>
      </c>
      <c r="S515" s="293"/>
      <c r="T515" s="293">
        <f t="shared" si="67"/>
        <v>0</v>
      </c>
      <c r="U515" s="293"/>
      <c r="V515" s="293">
        <f t="shared" si="68"/>
        <v>0</v>
      </c>
      <c r="W515" s="293"/>
      <c r="X515" s="293">
        <f t="shared" si="69"/>
        <v>0</v>
      </c>
      <c r="Y515" s="293"/>
      <c r="Z515" s="293">
        <f t="shared" si="70"/>
        <v>0</v>
      </c>
      <c r="AA515" s="293"/>
      <c r="AB515" s="293">
        <f t="shared" si="71"/>
        <v>0</v>
      </c>
    </row>
    <row r="516" spans="1:28" x14ac:dyDescent="0.2">
      <c r="A516" s="301" t="s">
        <v>21</v>
      </c>
      <c r="B516" s="302" t="s">
        <v>295</v>
      </c>
      <c r="C516" s="300"/>
      <c r="D516" s="300"/>
      <c r="E516" s="300"/>
      <c r="F516" s="300"/>
      <c r="G516" s="333"/>
      <c r="H516" s="293">
        <f>'[12]Don gia'!R515</f>
        <v>0</v>
      </c>
      <c r="I516" s="289">
        <f t="array" ref="I516">SUM(IF($K$7:$AB$7="Số lượng",K516:AB516,0))</f>
        <v>0</v>
      </c>
      <c r="J516" s="289">
        <f t="shared" si="63"/>
        <v>0</v>
      </c>
      <c r="K516" s="293"/>
      <c r="L516" s="293">
        <f t="shared" si="64"/>
        <v>0</v>
      </c>
      <c r="M516" s="293"/>
      <c r="N516" s="293">
        <f t="shared" si="64"/>
        <v>0</v>
      </c>
      <c r="O516" s="293"/>
      <c r="P516" s="293">
        <f t="shared" si="65"/>
        <v>0</v>
      </c>
      <c r="Q516" s="293"/>
      <c r="R516" s="293">
        <f t="shared" si="66"/>
        <v>0</v>
      </c>
      <c r="S516" s="293"/>
      <c r="T516" s="293">
        <f t="shared" si="67"/>
        <v>0</v>
      </c>
      <c r="U516" s="293"/>
      <c r="V516" s="293">
        <f t="shared" si="68"/>
        <v>0</v>
      </c>
      <c r="W516" s="293"/>
      <c r="X516" s="293">
        <f t="shared" si="69"/>
        <v>0</v>
      </c>
      <c r="Y516" s="293"/>
      <c r="Z516" s="293">
        <f t="shared" si="70"/>
        <v>0</v>
      </c>
      <c r="AA516" s="293"/>
      <c r="AB516" s="293">
        <f t="shared" si="71"/>
        <v>0</v>
      </c>
    </row>
    <row r="517" spans="1:28" x14ac:dyDescent="0.2">
      <c r="A517" s="298"/>
      <c r="B517" s="299" t="s">
        <v>296</v>
      </c>
      <c r="C517" s="297" t="s">
        <v>334</v>
      </c>
      <c r="D517" s="297" t="s">
        <v>334</v>
      </c>
      <c r="E517" s="297" t="s">
        <v>12</v>
      </c>
      <c r="F517" s="297" t="s">
        <v>1391</v>
      </c>
      <c r="G517" s="331" t="s">
        <v>1546</v>
      </c>
      <c r="H517" s="293">
        <f>'[12]Don gia'!R516</f>
        <v>152408</v>
      </c>
      <c r="I517" s="289">
        <f t="array" ref="I517">SUM(IF($K$7:$AB$7="Số lượng",K517:AB517,0))</f>
        <v>743</v>
      </c>
      <c r="J517" s="289">
        <f t="shared" si="63"/>
        <v>113239144</v>
      </c>
      <c r="K517" s="293">
        <f>[12]DT!H517</f>
        <v>102</v>
      </c>
      <c r="L517" s="293">
        <f t="shared" si="64"/>
        <v>15545616</v>
      </c>
      <c r="M517" s="293">
        <f>[12]HH!H517</f>
        <v>55</v>
      </c>
      <c r="N517" s="293">
        <f t="shared" si="64"/>
        <v>8382440</v>
      </c>
      <c r="O517" s="293">
        <f>[12]VD!H517</f>
        <v>43</v>
      </c>
      <c r="P517" s="293">
        <f t="shared" si="65"/>
        <v>6553544</v>
      </c>
      <c r="Q517" s="293">
        <f>[12]QY!H517</f>
        <v>85</v>
      </c>
      <c r="R517" s="293">
        <f t="shared" si="66"/>
        <v>12954680</v>
      </c>
      <c r="S517" s="293">
        <f>[12]UB!H517</f>
        <v>70</v>
      </c>
      <c r="T517" s="293">
        <f t="shared" si="67"/>
        <v>10668560</v>
      </c>
      <c r="U517" s="293">
        <f>[12]CP!H517</f>
        <v>90</v>
      </c>
      <c r="V517" s="293">
        <f t="shared" si="68"/>
        <v>13716720</v>
      </c>
      <c r="W517" s="293">
        <f>[12]HL!H517</f>
        <v>140</v>
      </c>
      <c r="X517" s="293">
        <f t="shared" si="69"/>
        <v>21337120</v>
      </c>
      <c r="Y517" s="293">
        <f>[12]DH!H517</f>
        <v>95</v>
      </c>
      <c r="Z517" s="293">
        <f t="shared" si="70"/>
        <v>14478760</v>
      </c>
      <c r="AA517" s="293">
        <f>[12]MC!H517</f>
        <v>63</v>
      </c>
      <c r="AB517" s="293">
        <f t="shared" si="71"/>
        <v>9601704</v>
      </c>
    </row>
    <row r="518" spans="1:28" x14ac:dyDescent="0.2">
      <c r="A518" s="298"/>
      <c r="B518" s="299" t="s">
        <v>297</v>
      </c>
      <c r="C518" s="297" t="s">
        <v>334</v>
      </c>
      <c r="D518" s="297" t="s">
        <v>334</v>
      </c>
      <c r="E518" s="297" t="s">
        <v>19</v>
      </c>
      <c r="F518" s="297" t="s">
        <v>1395</v>
      </c>
      <c r="G518" s="331" t="s">
        <v>1564</v>
      </c>
      <c r="H518" s="293">
        <f>'[12]Don gia'!R517</f>
        <v>53900</v>
      </c>
      <c r="I518" s="289">
        <f t="array" ref="I518">SUM(IF($K$7:$AB$7="Số lượng",K518:AB518,0))</f>
        <v>1488</v>
      </c>
      <c r="J518" s="289">
        <f t="shared" si="63"/>
        <v>80203200</v>
      </c>
      <c r="K518" s="293">
        <f>[12]DT!H518</f>
        <v>205</v>
      </c>
      <c r="L518" s="293">
        <f t="shared" si="64"/>
        <v>11049500</v>
      </c>
      <c r="M518" s="293">
        <f>[12]HH!H518</f>
        <v>120</v>
      </c>
      <c r="N518" s="293">
        <f t="shared" si="64"/>
        <v>6468000</v>
      </c>
      <c r="O518" s="293">
        <f>[12]VD!H518</f>
        <v>95</v>
      </c>
      <c r="P518" s="293">
        <f t="shared" si="65"/>
        <v>5120500</v>
      </c>
      <c r="Q518" s="293">
        <f>[12]QY!H518</f>
        <v>175</v>
      </c>
      <c r="R518" s="293">
        <f t="shared" si="66"/>
        <v>9432500</v>
      </c>
      <c r="S518" s="293">
        <f>[12]UB!H518</f>
        <v>140</v>
      </c>
      <c r="T518" s="293">
        <f t="shared" si="67"/>
        <v>7546000</v>
      </c>
      <c r="U518" s="293">
        <f>[12]CP!H518</f>
        <v>155</v>
      </c>
      <c r="V518" s="293">
        <f t="shared" si="68"/>
        <v>8354500</v>
      </c>
      <c r="W518" s="293">
        <f>[12]HL!H518</f>
        <v>295</v>
      </c>
      <c r="X518" s="293">
        <f t="shared" si="69"/>
        <v>15900500</v>
      </c>
      <c r="Y518" s="293">
        <f>[12]DH!H518</f>
        <v>190</v>
      </c>
      <c r="Z518" s="293">
        <f t="shared" si="70"/>
        <v>10241000</v>
      </c>
      <c r="AA518" s="293">
        <f>[12]MC!H518</f>
        <v>113</v>
      </c>
      <c r="AB518" s="293">
        <f t="shared" si="71"/>
        <v>6090700</v>
      </c>
    </row>
    <row r="519" spans="1:28" x14ac:dyDescent="0.2">
      <c r="A519" s="298"/>
      <c r="B519" s="299" t="s">
        <v>298</v>
      </c>
      <c r="C519" s="297" t="s">
        <v>334</v>
      </c>
      <c r="D519" s="297" t="s">
        <v>334</v>
      </c>
      <c r="E519" s="297" t="s">
        <v>299</v>
      </c>
      <c r="F519" s="297" t="s">
        <v>1412</v>
      </c>
      <c r="G519" s="331" t="s">
        <v>1712</v>
      </c>
      <c r="H519" s="293">
        <f>'[12]Don gia'!R518</f>
        <v>28258</v>
      </c>
      <c r="I519" s="289">
        <f t="array" ref="I519">SUM(IF($K$7:$AB$7="Số lượng",K519:AB519,0))</f>
        <v>3005</v>
      </c>
      <c r="J519" s="289">
        <f t="shared" si="63"/>
        <v>84915290</v>
      </c>
      <c r="K519" s="293">
        <f>[12]DT!H519</f>
        <v>405</v>
      </c>
      <c r="L519" s="293">
        <f t="shared" si="64"/>
        <v>11444490</v>
      </c>
      <c r="M519" s="293">
        <f>[12]HH!H519</f>
        <v>240</v>
      </c>
      <c r="N519" s="293">
        <f t="shared" si="64"/>
        <v>6781920</v>
      </c>
      <c r="O519" s="293">
        <f>[12]VD!H519</f>
        <v>155</v>
      </c>
      <c r="P519" s="293">
        <f t="shared" si="65"/>
        <v>4379990</v>
      </c>
      <c r="Q519" s="293">
        <f>[12]QY!H519</f>
        <v>360</v>
      </c>
      <c r="R519" s="293">
        <f t="shared" si="66"/>
        <v>10172880</v>
      </c>
      <c r="S519" s="293">
        <f>[12]UB!H519</f>
        <v>280</v>
      </c>
      <c r="T519" s="293">
        <f t="shared" si="67"/>
        <v>7912240</v>
      </c>
      <c r="U519" s="293">
        <f>[12]CP!H519</f>
        <v>330</v>
      </c>
      <c r="V519" s="293">
        <f t="shared" si="68"/>
        <v>9325140</v>
      </c>
      <c r="W519" s="293">
        <f>[12]HL!H519</f>
        <v>590</v>
      </c>
      <c r="X519" s="293">
        <f t="shared" si="69"/>
        <v>16672220</v>
      </c>
      <c r="Y519" s="293">
        <f>[12]DH!H519</f>
        <v>380</v>
      </c>
      <c r="Z519" s="293">
        <f t="shared" si="70"/>
        <v>10738040</v>
      </c>
      <c r="AA519" s="293">
        <f>[12]MC!H519</f>
        <v>265</v>
      </c>
      <c r="AB519" s="293">
        <f t="shared" si="71"/>
        <v>7488370</v>
      </c>
    </row>
    <row r="520" spans="1:28" x14ac:dyDescent="0.2">
      <c r="A520" s="298"/>
      <c r="B520" s="299" t="s">
        <v>300</v>
      </c>
      <c r="C520" s="297" t="s">
        <v>334</v>
      </c>
      <c r="D520" s="297" t="s">
        <v>334</v>
      </c>
      <c r="E520" s="297" t="s">
        <v>12</v>
      </c>
      <c r="F520" s="297" t="s">
        <v>1391</v>
      </c>
      <c r="G520" s="331" t="s">
        <v>1564</v>
      </c>
      <c r="H520" s="293">
        <f>'[12]Don gia'!R519</f>
        <v>104570</v>
      </c>
      <c r="I520" s="289">
        <f t="array" ref="I520">SUM(IF($K$7:$AB$7="Số lượng",K520:AB520,0))</f>
        <v>751</v>
      </c>
      <c r="J520" s="289">
        <f t="shared" si="63"/>
        <v>78532070</v>
      </c>
      <c r="K520" s="293">
        <f>[12]DT!H520</f>
        <v>102</v>
      </c>
      <c r="L520" s="293">
        <f t="shared" si="64"/>
        <v>10666140</v>
      </c>
      <c r="M520" s="293">
        <f>[12]HH!H520</f>
        <v>60</v>
      </c>
      <c r="N520" s="293">
        <f t="shared" si="64"/>
        <v>6274200</v>
      </c>
      <c r="O520" s="293">
        <f>[12]VD!H520</f>
        <v>40</v>
      </c>
      <c r="P520" s="293">
        <f t="shared" si="65"/>
        <v>4182800</v>
      </c>
      <c r="Q520" s="293">
        <f>[12]QY!H520</f>
        <v>81</v>
      </c>
      <c r="R520" s="293">
        <f t="shared" si="66"/>
        <v>8470170</v>
      </c>
      <c r="S520" s="293">
        <f>[12]UB!H520</f>
        <v>70</v>
      </c>
      <c r="T520" s="293">
        <f t="shared" si="67"/>
        <v>7319900</v>
      </c>
      <c r="U520" s="293">
        <f>[12]CP!H520</f>
        <v>92</v>
      </c>
      <c r="V520" s="293">
        <f t="shared" si="68"/>
        <v>9620440</v>
      </c>
      <c r="W520" s="293">
        <f>[12]HL!H520</f>
        <v>130</v>
      </c>
      <c r="X520" s="293">
        <f t="shared" si="69"/>
        <v>13594100</v>
      </c>
      <c r="Y520" s="293">
        <f>[12]DH!H520</f>
        <v>115</v>
      </c>
      <c r="Z520" s="293">
        <f t="shared" si="70"/>
        <v>12025550</v>
      </c>
      <c r="AA520" s="293">
        <f>[12]MC!H520</f>
        <v>61</v>
      </c>
      <c r="AB520" s="293">
        <f t="shared" si="71"/>
        <v>6378770</v>
      </c>
    </row>
    <row r="521" spans="1:28" x14ac:dyDescent="0.2">
      <c r="A521" s="298"/>
      <c r="B521" s="299" t="s">
        <v>301</v>
      </c>
      <c r="C521" s="297" t="s">
        <v>334</v>
      </c>
      <c r="D521" s="297" t="s">
        <v>334</v>
      </c>
      <c r="E521" s="297" t="s">
        <v>19</v>
      </c>
      <c r="F521" s="297" t="s">
        <v>1391</v>
      </c>
      <c r="G521" s="331" t="s">
        <v>1564</v>
      </c>
      <c r="H521" s="293">
        <f>'[12]Don gia'!R520</f>
        <v>535494</v>
      </c>
      <c r="I521" s="289">
        <f t="array" ref="I521">SUM(IF($K$7:$AB$7="Số lượng",K521:AB521,0))</f>
        <v>742</v>
      </c>
      <c r="J521" s="289">
        <f t="shared" si="63"/>
        <v>397336548</v>
      </c>
      <c r="K521" s="293">
        <f>[12]DT!H521</f>
        <v>101</v>
      </c>
      <c r="L521" s="293">
        <f t="shared" si="64"/>
        <v>54084894</v>
      </c>
      <c r="M521" s="293">
        <f>[12]HH!H521</f>
        <v>60</v>
      </c>
      <c r="N521" s="293">
        <f t="shared" si="64"/>
        <v>32129640</v>
      </c>
      <c r="O521" s="293">
        <f>[12]VD!H521</f>
        <v>40</v>
      </c>
      <c r="P521" s="293">
        <f t="shared" si="65"/>
        <v>21419760</v>
      </c>
      <c r="Q521" s="293">
        <f>[12]QY!H521</f>
        <v>86</v>
      </c>
      <c r="R521" s="293">
        <f t="shared" si="66"/>
        <v>46052484</v>
      </c>
      <c r="S521" s="293">
        <f>[12]UB!H521</f>
        <v>70</v>
      </c>
      <c r="T521" s="293">
        <f t="shared" si="67"/>
        <v>37484580</v>
      </c>
      <c r="U521" s="293">
        <f>[12]CP!H521</f>
        <v>82</v>
      </c>
      <c r="V521" s="293">
        <f t="shared" si="68"/>
        <v>43910508</v>
      </c>
      <c r="W521" s="293">
        <f>[12]HL!H521</f>
        <v>130</v>
      </c>
      <c r="X521" s="293">
        <f t="shared" si="69"/>
        <v>69614220</v>
      </c>
      <c r="Y521" s="293">
        <f>[12]DH!H521</f>
        <v>115</v>
      </c>
      <c r="Z521" s="293">
        <f t="shared" si="70"/>
        <v>61581810</v>
      </c>
      <c r="AA521" s="293">
        <f>[12]MC!H521</f>
        <v>58</v>
      </c>
      <c r="AB521" s="293">
        <f t="shared" si="71"/>
        <v>31058652</v>
      </c>
    </row>
    <row r="522" spans="1:28" hidden="1" x14ac:dyDescent="0.2">
      <c r="A522" s="298"/>
      <c r="B522" s="299" t="s">
        <v>1178</v>
      </c>
      <c r="C522" s="297" t="s">
        <v>334</v>
      </c>
      <c r="D522" s="297" t="s">
        <v>334</v>
      </c>
      <c r="E522" s="297" t="s">
        <v>19</v>
      </c>
      <c r="F522" s="297" t="s">
        <v>1391</v>
      </c>
      <c r="G522" s="331" t="s">
        <v>1713</v>
      </c>
      <c r="H522" s="293">
        <f>'[12]Don gia'!R521</f>
        <v>0</v>
      </c>
      <c r="I522" s="289">
        <f t="array" ref="I522">SUM(IF($K$7:$AB$7="Số lượng",K522:AB522,0))</f>
        <v>309</v>
      </c>
      <c r="J522" s="289">
        <f t="shared" ref="J522:J568" si="72">I522*H522</f>
        <v>0</v>
      </c>
      <c r="K522" s="293">
        <f>[12]DT!H522</f>
        <v>87</v>
      </c>
      <c r="L522" s="293">
        <f t="shared" ref="L522:N568" si="73">K522*$H522</f>
        <v>0</v>
      </c>
      <c r="M522" s="293">
        <f>[12]HH!H522</f>
        <v>5</v>
      </c>
      <c r="N522" s="293">
        <f t="shared" si="73"/>
        <v>0</v>
      </c>
      <c r="O522" s="293">
        <f>[12]VD!H522</f>
        <v>20</v>
      </c>
      <c r="P522" s="293">
        <f t="shared" ref="P522:P568" si="74">O522*$H522</f>
        <v>0</v>
      </c>
      <c r="Q522" s="293">
        <f>[12]QY!H522</f>
        <v>10</v>
      </c>
      <c r="R522" s="293">
        <f t="shared" ref="R522:R568" si="75">Q522*$H522</f>
        <v>0</v>
      </c>
      <c r="S522" s="293">
        <f>[12]UB!H522</f>
        <v>40</v>
      </c>
      <c r="T522" s="293">
        <f t="shared" ref="T522:T568" si="76">S522*$H522</f>
        <v>0</v>
      </c>
      <c r="U522" s="293">
        <f>[12]CP!H522</f>
        <v>47</v>
      </c>
      <c r="V522" s="293">
        <f t="shared" ref="V522:V568" si="77">U522*$H522</f>
        <v>0</v>
      </c>
      <c r="W522" s="293">
        <f>[12]HL!H522</f>
        <v>0</v>
      </c>
      <c r="X522" s="293">
        <f t="shared" ref="X522:X568" si="78">W522*$H522</f>
        <v>0</v>
      </c>
      <c r="Y522" s="293">
        <f>[12]DH!H522</f>
        <v>60</v>
      </c>
      <c r="Z522" s="293">
        <f t="shared" ref="Z522:Z568" si="79">Y522*$H522</f>
        <v>0</v>
      </c>
      <c r="AA522" s="293">
        <f>[12]MC!H522</f>
        <v>40</v>
      </c>
      <c r="AB522" s="293">
        <f t="shared" ref="AB522:AB568" si="80">AA522*$H522</f>
        <v>0</v>
      </c>
    </row>
    <row r="523" spans="1:28" hidden="1" x14ac:dyDescent="0.2">
      <c r="A523" s="298"/>
      <c r="B523" s="299" t="s">
        <v>1392</v>
      </c>
      <c r="C523" s="297" t="s">
        <v>334</v>
      </c>
      <c r="D523" s="297" t="s">
        <v>334</v>
      </c>
      <c r="E523" s="297" t="s">
        <v>299</v>
      </c>
      <c r="F523" s="297" t="s">
        <v>1391</v>
      </c>
      <c r="G523" s="331" t="s">
        <v>1713</v>
      </c>
      <c r="H523" s="293">
        <f>'[12]Don gia'!R522</f>
        <v>0</v>
      </c>
      <c r="I523" s="289">
        <f t="array" ref="I523">SUM(IF($K$7:$AB$7="Số lượng",K523:AB523,0))</f>
        <v>302</v>
      </c>
      <c r="J523" s="289">
        <f t="shared" si="72"/>
        <v>0</v>
      </c>
      <c r="K523" s="293">
        <f>[12]DT!H523</f>
        <v>87</v>
      </c>
      <c r="L523" s="293">
        <f t="shared" si="73"/>
        <v>0</v>
      </c>
      <c r="M523" s="293">
        <f>[12]HH!H523</f>
        <v>5</v>
      </c>
      <c r="N523" s="293">
        <f t="shared" si="73"/>
        <v>0</v>
      </c>
      <c r="O523" s="293">
        <f>[12]VD!H523</f>
        <v>20</v>
      </c>
      <c r="P523" s="293">
        <f t="shared" si="74"/>
        <v>0</v>
      </c>
      <c r="Q523" s="293">
        <f>[12]QY!H523</f>
        <v>10</v>
      </c>
      <c r="R523" s="293">
        <f t="shared" si="75"/>
        <v>0</v>
      </c>
      <c r="S523" s="293">
        <f>[12]UB!H523</f>
        <v>40</v>
      </c>
      <c r="T523" s="293">
        <f t="shared" si="76"/>
        <v>0</v>
      </c>
      <c r="U523" s="293">
        <f>[12]CP!H523</f>
        <v>42</v>
      </c>
      <c r="V523" s="293">
        <f t="shared" si="77"/>
        <v>0</v>
      </c>
      <c r="W523" s="293">
        <f>[12]HL!H523</f>
        <v>0</v>
      </c>
      <c r="X523" s="293">
        <f t="shared" si="78"/>
        <v>0</v>
      </c>
      <c r="Y523" s="293">
        <f>[12]DH!H523</f>
        <v>60</v>
      </c>
      <c r="Z523" s="293">
        <f t="shared" si="79"/>
        <v>0</v>
      </c>
      <c r="AA523" s="293">
        <f>[12]MC!H523</f>
        <v>38</v>
      </c>
      <c r="AB523" s="293">
        <f t="shared" si="80"/>
        <v>0</v>
      </c>
    </row>
    <row r="524" spans="1:28" hidden="1" x14ac:dyDescent="0.2">
      <c r="A524" s="298"/>
      <c r="B524" s="299" t="s">
        <v>1390</v>
      </c>
      <c r="C524" s="297" t="s">
        <v>334</v>
      </c>
      <c r="D524" s="297" t="s">
        <v>334</v>
      </c>
      <c r="E524" s="297" t="s">
        <v>19</v>
      </c>
      <c r="F524" s="297" t="s">
        <v>1389</v>
      </c>
      <c r="G524" s="331" t="s">
        <v>1713</v>
      </c>
      <c r="H524" s="293">
        <f>'[12]Don gia'!R523</f>
        <v>0</v>
      </c>
      <c r="I524" s="289">
        <f t="array" ref="I524">SUM(IF($K$7:$AB$7="Số lượng",K524:AB524,0))</f>
        <v>188</v>
      </c>
      <c r="J524" s="289">
        <f t="shared" si="72"/>
        <v>0</v>
      </c>
      <c r="K524" s="293">
        <f>[12]DT!H524</f>
        <v>52</v>
      </c>
      <c r="L524" s="293">
        <f t="shared" si="73"/>
        <v>0</v>
      </c>
      <c r="M524" s="293">
        <f>[12]HH!H524</f>
        <v>3</v>
      </c>
      <c r="N524" s="293">
        <f t="shared" si="73"/>
        <v>0</v>
      </c>
      <c r="O524" s="293">
        <f>[12]VD!H524</f>
        <v>12</v>
      </c>
      <c r="P524" s="293">
        <f t="shared" si="74"/>
        <v>0</v>
      </c>
      <c r="Q524" s="293">
        <f>[12]QY!H524</f>
        <v>6</v>
      </c>
      <c r="R524" s="293">
        <f t="shared" si="75"/>
        <v>0</v>
      </c>
      <c r="S524" s="293">
        <f>[12]UB!H524</f>
        <v>24</v>
      </c>
      <c r="T524" s="293">
        <f t="shared" si="76"/>
        <v>0</v>
      </c>
      <c r="U524" s="293">
        <f>[12]CP!H524</f>
        <v>32</v>
      </c>
      <c r="V524" s="293">
        <f t="shared" si="77"/>
        <v>0</v>
      </c>
      <c r="W524" s="293">
        <f>[12]HL!H524</f>
        <v>0</v>
      </c>
      <c r="X524" s="293">
        <f t="shared" si="78"/>
        <v>0</v>
      </c>
      <c r="Y524" s="293">
        <f>[12]DH!H524</f>
        <v>36</v>
      </c>
      <c r="Z524" s="293">
        <f t="shared" si="79"/>
        <v>0</v>
      </c>
      <c r="AA524" s="293">
        <f>[12]MC!H524</f>
        <v>23</v>
      </c>
      <c r="AB524" s="293">
        <f t="shared" si="80"/>
        <v>0</v>
      </c>
    </row>
    <row r="525" spans="1:28" x14ac:dyDescent="0.2">
      <c r="A525" s="301" t="s">
        <v>43</v>
      </c>
      <c r="B525" s="302" t="s">
        <v>302</v>
      </c>
      <c r="C525" s="300"/>
      <c r="D525" s="300"/>
      <c r="E525" s="300"/>
      <c r="F525" s="300"/>
      <c r="G525" s="333"/>
      <c r="H525" s="293">
        <f>'[12]Don gia'!R524</f>
        <v>0</v>
      </c>
      <c r="I525" s="289">
        <f t="array" ref="I525">SUM(IF($K$7:$AB$7="Số lượng",K525:AB525,0))</f>
        <v>0</v>
      </c>
      <c r="J525" s="289">
        <f t="shared" si="72"/>
        <v>0</v>
      </c>
      <c r="K525" s="293">
        <f>[12]DT!H525</f>
        <v>0</v>
      </c>
      <c r="L525" s="293">
        <f t="shared" si="73"/>
        <v>0</v>
      </c>
      <c r="M525" s="293">
        <f>[12]HH!H525</f>
        <v>0</v>
      </c>
      <c r="N525" s="293">
        <f t="shared" si="73"/>
        <v>0</v>
      </c>
      <c r="O525" s="293">
        <f>[12]VD!H525</f>
        <v>0</v>
      </c>
      <c r="P525" s="293">
        <f t="shared" si="74"/>
        <v>0</v>
      </c>
      <c r="Q525" s="293">
        <f>[12]QY!H525</f>
        <v>0</v>
      </c>
      <c r="R525" s="293">
        <f t="shared" si="75"/>
        <v>0</v>
      </c>
      <c r="S525" s="293">
        <f>[12]UB!H525</f>
        <v>0</v>
      </c>
      <c r="T525" s="293">
        <f t="shared" si="76"/>
        <v>0</v>
      </c>
      <c r="U525" s="293">
        <f>[12]CP!H525</f>
        <v>0</v>
      </c>
      <c r="V525" s="293">
        <f t="shared" si="77"/>
        <v>0</v>
      </c>
      <c r="W525" s="293">
        <f>[12]HL!H525</f>
        <v>0</v>
      </c>
      <c r="X525" s="293">
        <f t="shared" si="78"/>
        <v>0</v>
      </c>
      <c r="Y525" s="293">
        <f>[12]DH!H525</f>
        <v>0</v>
      </c>
      <c r="Z525" s="293">
        <f t="shared" si="79"/>
        <v>0</v>
      </c>
      <c r="AA525" s="293">
        <f>[12]MC!H525</f>
        <v>0</v>
      </c>
      <c r="AB525" s="293">
        <f t="shared" si="80"/>
        <v>0</v>
      </c>
    </row>
    <row r="526" spans="1:28" hidden="1" x14ac:dyDescent="0.2">
      <c r="A526" s="298"/>
      <c r="B526" s="299" t="s">
        <v>1714</v>
      </c>
      <c r="C526" s="297" t="s">
        <v>334</v>
      </c>
      <c r="D526" s="297" t="s">
        <v>334</v>
      </c>
      <c r="E526" s="297" t="s">
        <v>19</v>
      </c>
      <c r="F526" s="297" t="s">
        <v>1395</v>
      </c>
      <c r="G526" s="331" t="s">
        <v>1564</v>
      </c>
      <c r="H526" s="293">
        <f>'[12]Don gia'!R525</f>
        <v>0</v>
      </c>
      <c r="I526" s="289">
        <f t="array" ref="I526">SUM(IF($K$7:$AB$7="Số lượng",K526:AB526,0))</f>
        <v>1288</v>
      </c>
      <c r="J526" s="289">
        <f t="shared" si="72"/>
        <v>0</v>
      </c>
      <c r="K526" s="293">
        <f>[12]DT!H526</f>
        <v>199</v>
      </c>
      <c r="L526" s="293">
        <f t="shared" si="73"/>
        <v>0</v>
      </c>
      <c r="M526" s="293">
        <f>[12]HH!H526</f>
        <v>120</v>
      </c>
      <c r="N526" s="293">
        <f t="shared" si="73"/>
        <v>0</v>
      </c>
      <c r="O526" s="293">
        <f>[12]VD!H526</f>
        <v>90</v>
      </c>
      <c r="P526" s="293">
        <f t="shared" si="74"/>
        <v>0</v>
      </c>
      <c r="Q526" s="293">
        <f>[12]QY!H526</f>
        <v>138</v>
      </c>
      <c r="R526" s="293">
        <f t="shared" si="75"/>
        <v>0</v>
      </c>
      <c r="S526" s="293">
        <f>[12]UB!H526</f>
        <v>0</v>
      </c>
      <c r="T526" s="293">
        <f t="shared" si="76"/>
        <v>0</v>
      </c>
      <c r="U526" s="293">
        <f>[12]CP!H526</f>
        <v>160</v>
      </c>
      <c r="V526" s="293">
        <f t="shared" si="77"/>
        <v>0</v>
      </c>
      <c r="W526" s="293">
        <f>[12]HL!H526</f>
        <v>246</v>
      </c>
      <c r="X526" s="293">
        <f t="shared" si="78"/>
        <v>0</v>
      </c>
      <c r="Y526" s="293">
        <f>[12]DH!H526</f>
        <v>220</v>
      </c>
      <c r="Z526" s="293">
        <f t="shared" si="79"/>
        <v>0</v>
      </c>
      <c r="AA526" s="293">
        <f>[12]MC!H526</f>
        <v>115</v>
      </c>
      <c r="AB526" s="293">
        <f t="shared" si="80"/>
        <v>0</v>
      </c>
    </row>
    <row r="527" spans="1:28" hidden="1" x14ac:dyDescent="0.2">
      <c r="A527" s="298"/>
      <c r="B527" s="299" t="s">
        <v>1715</v>
      </c>
      <c r="C527" s="297" t="s">
        <v>334</v>
      </c>
      <c r="D527" s="297" t="s">
        <v>334</v>
      </c>
      <c r="E527" s="297" t="s">
        <v>19</v>
      </c>
      <c r="F527" s="297" t="s">
        <v>1716</v>
      </c>
      <c r="G527" s="331" t="s">
        <v>1564</v>
      </c>
      <c r="H527" s="293">
        <f>'[12]Don gia'!R526</f>
        <v>0</v>
      </c>
      <c r="I527" s="289">
        <f t="array" ref="I527">SUM(IF($K$7:$AB$7="Số lượng",K527:AB527,0))</f>
        <v>3427</v>
      </c>
      <c r="J527" s="289">
        <f t="shared" si="72"/>
        <v>0</v>
      </c>
      <c r="K527" s="293">
        <f>[12]DT!H527</f>
        <v>510</v>
      </c>
      <c r="L527" s="293">
        <f t="shared" si="73"/>
        <v>0</v>
      </c>
      <c r="M527" s="293">
        <f>[12]HH!H527</f>
        <v>300</v>
      </c>
      <c r="N527" s="293">
        <f t="shared" si="73"/>
        <v>0</v>
      </c>
      <c r="O527" s="293">
        <f>[12]VD!H527</f>
        <v>225</v>
      </c>
      <c r="P527" s="293">
        <f t="shared" si="74"/>
        <v>0</v>
      </c>
      <c r="Q527" s="293">
        <f>[12]QY!H527</f>
        <v>341</v>
      </c>
      <c r="R527" s="293">
        <f t="shared" si="75"/>
        <v>0</v>
      </c>
      <c r="S527" s="293">
        <f>[12]UB!H527</f>
        <v>350</v>
      </c>
      <c r="T527" s="293">
        <f t="shared" si="76"/>
        <v>0</v>
      </c>
      <c r="U527" s="293">
        <f>[12]CP!H527</f>
        <v>370</v>
      </c>
      <c r="V527" s="293">
        <f t="shared" si="77"/>
        <v>0</v>
      </c>
      <c r="W527" s="293">
        <f>[12]HL!H527</f>
        <v>550</v>
      </c>
      <c r="X527" s="293">
        <f t="shared" si="78"/>
        <v>0</v>
      </c>
      <c r="Y527" s="293">
        <f>[12]DH!H527</f>
        <v>530</v>
      </c>
      <c r="Z527" s="293">
        <f t="shared" si="79"/>
        <v>0</v>
      </c>
      <c r="AA527" s="293">
        <f>[12]MC!H527</f>
        <v>251</v>
      </c>
      <c r="AB527" s="293">
        <f t="shared" si="80"/>
        <v>0</v>
      </c>
    </row>
    <row r="528" spans="1:28" hidden="1" x14ac:dyDescent="0.2">
      <c r="A528" s="298"/>
      <c r="B528" s="299" t="s">
        <v>1717</v>
      </c>
      <c r="C528" s="297" t="s">
        <v>334</v>
      </c>
      <c r="D528" s="297" t="s">
        <v>334</v>
      </c>
      <c r="E528" s="297" t="s">
        <v>19</v>
      </c>
      <c r="F528" s="297" t="s">
        <v>1389</v>
      </c>
      <c r="G528" s="331" t="s">
        <v>1564</v>
      </c>
      <c r="H528" s="293">
        <f>'[12]Don gia'!R527</f>
        <v>0</v>
      </c>
      <c r="I528" s="289">
        <f t="array" ref="I528">SUM(IF($K$7:$AB$7="Số lượng",K528:AB528,0))</f>
        <v>444</v>
      </c>
      <c r="J528" s="289">
        <f t="shared" si="72"/>
        <v>0</v>
      </c>
      <c r="K528" s="293">
        <f>[12]DT!H528</f>
        <v>62</v>
      </c>
      <c r="L528" s="293">
        <f t="shared" si="73"/>
        <v>0</v>
      </c>
      <c r="M528" s="293">
        <f>[12]HH!H528</f>
        <v>36</v>
      </c>
      <c r="N528" s="293">
        <f t="shared" si="73"/>
        <v>0</v>
      </c>
      <c r="O528" s="293">
        <f>[12]VD!H528</f>
        <v>27</v>
      </c>
      <c r="P528" s="293">
        <f t="shared" si="74"/>
        <v>0</v>
      </c>
      <c r="Q528" s="293">
        <f>[12]QY!H528</f>
        <v>57</v>
      </c>
      <c r="R528" s="293">
        <f t="shared" si="75"/>
        <v>0</v>
      </c>
      <c r="S528" s="293">
        <f>[12]UB!H528</f>
        <v>42</v>
      </c>
      <c r="T528" s="293">
        <f t="shared" si="76"/>
        <v>0</v>
      </c>
      <c r="U528" s="293">
        <f>[12]CP!H528</f>
        <v>49</v>
      </c>
      <c r="V528" s="293">
        <f t="shared" si="77"/>
        <v>0</v>
      </c>
      <c r="W528" s="293">
        <f>[12]HL!H528</f>
        <v>74</v>
      </c>
      <c r="X528" s="293">
        <f t="shared" si="78"/>
        <v>0</v>
      </c>
      <c r="Y528" s="293">
        <f>[12]DH!H528</f>
        <v>64</v>
      </c>
      <c r="Z528" s="293">
        <f t="shared" si="79"/>
        <v>0</v>
      </c>
      <c r="AA528" s="293">
        <f>[12]MC!H528</f>
        <v>33</v>
      </c>
      <c r="AB528" s="293">
        <f t="shared" si="80"/>
        <v>0</v>
      </c>
    </row>
    <row r="529" spans="1:28" hidden="1" x14ac:dyDescent="0.2">
      <c r="A529" s="298"/>
      <c r="B529" s="299" t="s">
        <v>1718</v>
      </c>
      <c r="C529" s="297" t="s">
        <v>334</v>
      </c>
      <c r="D529" s="297" t="s">
        <v>334</v>
      </c>
      <c r="E529" s="297" t="s">
        <v>303</v>
      </c>
      <c r="F529" s="297" t="s">
        <v>1391</v>
      </c>
      <c r="G529" s="331" t="s">
        <v>1713</v>
      </c>
      <c r="H529" s="293">
        <f>'[12]Don gia'!R528</f>
        <v>0</v>
      </c>
      <c r="I529" s="289">
        <f t="array" ref="I529">SUM(IF($K$7:$AB$7="Số lượng",K529:AB529,0))</f>
        <v>320</v>
      </c>
      <c r="J529" s="289">
        <f t="shared" si="72"/>
        <v>0</v>
      </c>
      <c r="K529" s="293">
        <f>[12]DT!H529</f>
        <v>97</v>
      </c>
      <c r="L529" s="293">
        <f t="shared" si="73"/>
        <v>0</v>
      </c>
      <c r="M529" s="293">
        <f>[12]HH!H529</f>
        <v>5</v>
      </c>
      <c r="N529" s="293">
        <f t="shared" si="73"/>
        <v>0</v>
      </c>
      <c r="O529" s="293">
        <f>[12]VD!H529</f>
        <v>20</v>
      </c>
      <c r="P529" s="293">
        <f t="shared" si="74"/>
        <v>0</v>
      </c>
      <c r="Q529" s="293">
        <f>[12]QY!H529</f>
        <v>10</v>
      </c>
      <c r="R529" s="293">
        <f t="shared" si="75"/>
        <v>0</v>
      </c>
      <c r="S529" s="293">
        <f>[12]UB!H529</f>
        <v>0</v>
      </c>
      <c r="T529" s="293">
        <f t="shared" si="76"/>
        <v>0</v>
      </c>
      <c r="U529" s="293">
        <f>[12]CP!H529</f>
        <v>63</v>
      </c>
      <c r="V529" s="293">
        <f t="shared" si="77"/>
        <v>0</v>
      </c>
      <c r="W529" s="293">
        <f>[12]HL!H529</f>
        <v>0</v>
      </c>
      <c r="X529" s="293">
        <f t="shared" si="78"/>
        <v>0</v>
      </c>
      <c r="Y529" s="293">
        <f>[12]DH!H529</f>
        <v>80</v>
      </c>
      <c r="Z529" s="293">
        <f t="shared" si="79"/>
        <v>0</v>
      </c>
      <c r="AA529" s="293">
        <f>[12]MC!H529</f>
        <v>45</v>
      </c>
      <c r="AB529" s="293">
        <f t="shared" si="80"/>
        <v>0</v>
      </c>
    </row>
    <row r="530" spans="1:28" x14ac:dyDescent="0.2">
      <c r="A530" s="298"/>
      <c r="B530" s="299" t="s">
        <v>304</v>
      </c>
      <c r="C530" s="297" t="s">
        <v>334</v>
      </c>
      <c r="D530" s="297"/>
      <c r="E530" s="297" t="s">
        <v>303</v>
      </c>
      <c r="F530" s="297" t="s">
        <v>1371</v>
      </c>
      <c r="G530" s="331" t="s">
        <v>1564</v>
      </c>
      <c r="H530" s="293">
        <f>'[12]Don gia'!R529</f>
        <v>11043250</v>
      </c>
      <c r="I530" s="289">
        <f t="array" ref="I530">SUM(IF($K$7:$AB$7="Số lượng",K530:AB530,0))</f>
        <v>143</v>
      </c>
      <c r="J530" s="289">
        <f t="shared" si="72"/>
        <v>1579184750</v>
      </c>
      <c r="K530" s="293">
        <f>[12]DT!H530</f>
        <v>19</v>
      </c>
      <c r="L530" s="293">
        <f t="shared" si="73"/>
        <v>209821750</v>
      </c>
      <c r="M530" s="293">
        <f>[12]HH!H530</f>
        <v>10</v>
      </c>
      <c r="N530" s="293">
        <f t="shared" si="73"/>
        <v>110432500</v>
      </c>
      <c r="O530" s="293">
        <f>[12]VD!H530</f>
        <v>8</v>
      </c>
      <c r="P530" s="293">
        <f t="shared" si="74"/>
        <v>88346000</v>
      </c>
      <c r="Q530" s="293">
        <f>[12]QY!H530</f>
        <v>12</v>
      </c>
      <c r="R530" s="293">
        <f t="shared" si="75"/>
        <v>132519000</v>
      </c>
      <c r="S530" s="293">
        <f>[12]UB!H530</f>
        <v>14</v>
      </c>
      <c r="T530" s="293">
        <f t="shared" si="76"/>
        <v>154605500</v>
      </c>
      <c r="U530" s="293">
        <f>[12]CP!H530</f>
        <v>12</v>
      </c>
      <c r="V530" s="293">
        <f t="shared" si="77"/>
        <v>132519000</v>
      </c>
      <c r="W530" s="293">
        <f>[12]HL!H530</f>
        <v>33</v>
      </c>
      <c r="X530" s="293">
        <f t="shared" si="78"/>
        <v>364427250</v>
      </c>
      <c r="Y530" s="293">
        <f>[12]DH!H530</f>
        <v>19</v>
      </c>
      <c r="Z530" s="293">
        <f t="shared" si="79"/>
        <v>209821750</v>
      </c>
      <c r="AA530" s="293">
        <f>[12]MC!H530</f>
        <v>16</v>
      </c>
      <c r="AB530" s="293">
        <f t="shared" si="80"/>
        <v>176692000</v>
      </c>
    </row>
    <row r="531" spans="1:28" hidden="1" x14ac:dyDescent="0.2">
      <c r="A531" s="301" t="s">
        <v>44</v>
      </c>
      <c r="B531" s="302" t="s">
        <v>1387</v>
      </c>
      <c r="C531" s="300"/>
      <c r="D531" s="300"/>
      <c r="E531" s="300"/>
      <c r="F531" s="300"/>
      <c r="G531" s="333"/>
      <c r="H531" s="293">
        <f>'[12]Don gia'!R530</f>
        <v>0</v>
      </c>
      <c r="I531" s="289">
        <f t="array" ref="I531">SUM(IF($K$7:$AB$7="Số lượng",K531:AB531,0))</f>
        <v>50</v>
      </c>
      <c r="J531" s="289">
        <f t="shared" si="72"/>
        <v>0</v>
      </c>
      <c r="K531" s="293">
        <f>[12]DT!H531</f>
        <v>0</v>
      </c>
      <c r="L531" s="293">
        <f t="shared" si="73"/>
        <v>0</v>
      </c>
      <c r="M531" s="293">
        <f>[12]HH!H531</f>
        <v>0</v>
      </c>
      <c r="N531" s="293">
        <f t="shared" si="73"/>
        <v>0</v>
      </c>
      <c r="O531" s="293">
        <f>[12]VD!H531</f>
        <v>0</v>
      </c>
      <c r="P531" s="293">
        <f t="shared" si="74"/>
        <v>0</v>
      </c>
      <c r="Q531" s="293">
        <f>[12]QY!H531</f>
        <v>0</v>
      </c>
      <c r="R531" s="293">
        <f t="shared" si="75"/>
        <v>0</v>
      </c>
      <c r="S531" s="293">
        <f>[12]UB!H531</f>
        <v>0</v>
      </c>
      <c r="T531" s="293">
        <f t="shared" si="76"/>
        <v>0</v>
      </c>
      <c r="U531" s="293">
        <f>[12]CP!H531</f>
        <v>0</v>
      </c>
      <c r="V531" s="293">
        <f t="shared" si="77"/>
        <v>0</v>
      </c>
      <c r="W531" s="293">
        <f>[12]HL!H531</f>
        <v>0</v>
      </c>
      <c r="X531" s="293">
        <f t="shared" si="78"/>
        <v>0</v>
      </c>
      <c r="Y531" s="293">
        <f>[12]DH!H531</f>
        <v>0</v>
      </c>
      <c r="Z531" s="293">
        <f t="shared" si="79"/>
        <v>0</v>
      </c>
      <c r="AA531" s="293">
        <f>[12]MC!H531</f>
        <v>50</v>
      </c>
      <c r="AB531" s="293">
        <f t="shared" si="80"/>
        <v>0</v>
      </c>
    </row>
    <row r="532" spans="1:28" ht="25.5" hidden="1" x14ac:dyDescent="0.2">
      <c r="A532" s="298"/>
      <c r="B532" s="299" t="s">
        <v>11</v>
      </c>
      <c r="C532" s="297" t="s">
        <v>334</v>
      </c>
      <c r="D532" s="297" t="s">
        <v>334</v>
      </c>
      <c r="E532" s="297" t="s">
        <v>12</v>
      </c>
      <c r="F532" s="297" t="s">
        <v>1371</v>
      </c>
      <c r="G532" s="331" t="s">
        <v>1719</v>
      </c>
      <c r="H532" s="293">
        <f>'[12]Don gia'!R531</f>
        <v>0</v>
      </c>
      <c r="I532" s="289">
        <f t="array" ref="I532">SUM(IF($K$7:$AB$7="Số lượng",K532:AB532,0))</f>
        <v>65</v>
      </c>
      <c r="J532" s="289">
        <f t="shared" si="72"/>
        <v>0</v>
      </c>
      <c r="K532" s="293">
        <f>[12]DT!H532</f>
        <v>8</v>
      </c>
      <c r="L532" s="293">
        <f t="shared" si="73"/>
        <v>0</v>
      </c>
      <c r="M532" s="293">
        <f>[12]HH!H532</f>
        <v>1</v>
      </c>
      <c r="N532" s="293">
        <f t="shared" si="73"/>
        <v>0</v>
      </c>
      <c r="O532" s="293">
        <f>[12]VD!H532</f>
        <v>8</v>
      </c>
      <c r="P532" s="293">
        <f t="shared" si="74"/>
        <v>0</v>
      </c>
      <c r="Q532" s="293">
        <f>[12]QY!H532</f>
        <v>9</v>
      </c>
      <c r="R532" s="293">
        <f t="shared" si="75"/>
        <v>0</v>
      </c>
      <c r="S532" s="293">
        <f>[12]UB!H532</f>
        <v>4</v>
      </c>
      <c r="T532" s="293">
        <f t="shared" si="76"/>
        <v>0</v>
      </c>
      <c r="U532" s="293">
        <f>[12]CP!H532</f>
        <v>0</v>
      </c>
      <c r="V532" s="293">
        <f t="shared" si="77"/>
        <v>0</v>
      </c>
      <c r="W532" s="293">
        <f>[12]HL!H532</f>
        <v>19</v>
      </c>
      <c r="X532" s="293">
        <f t="shared" si="78"/>
        <v>0</v>
      </c>
      <c r="Y532" s="293">
        <f>[12]DH!H532</f>
        <v>6</v>
      </c>
      <c r="Z532" s="293">
        <f t="shared" si="79"/>
        <v>0</v>
      </c>
      <c r="AA532" s="293">
        <f>[12]MC!H532</f>
        <v>10</v>
      </c>
      <c r="AB532" s="293">
        <f t="shared" si="80"/>
        <v>0</v>
      </c>
    </row>
    <row r="533" spans="1:28" x14ac:dyDescent="0.2">
      <c r="A533" s="298"/>
      <c r="B533" s="300" t="s">
        <v>305</v>
      </c>
      <c r="C533" s="297"/>
      <c r="D533" s="297"/>
      <c r="E533" s="297"/>
      <c r="F533" s="297"/>
      <c r="G533" s="331"/>
      <c r="H533" s="293">
        <f>'[12]Don gia'!R532</f>
        <v>0</v>
      </c>
      <c r="I533" s="289">
        <f t="array" ref="I533">SUM(IF($K$7:$AB$7="Số lượng",K533:AB533,0))</f>
        <v>0</v>
      </c>
      <c r="J533" s="289">
        <f t="shared" si="72"/>
        <v>0</v>
      </c>
      <c r="K533" s="293"/>
      <c r="L533" s="293">
        <f t="shared" si="73"/>
        <v>0</v>
      </c>
      <c r="M533" s="293"/>
      <c r="N533" s="293">
        <f t="shared" si="73"/>
        <v>0</v>
      </c>
      <c r="O533" s="293"/>
      <c r="P533" s="293">
        <f t="shared" si="74"/>
        <v>0</v>
      </c>
      <c r="Q533" s="293"/>
      <c r="R533" s="293">
        <f t="shared" si="75"/>
        <v>0</v>
      </c>
      <c r="S533" s="293"/>
      <c r="T533" s="293">
        <f t="shared" si="76"/>
        <v>0</v>
      </c>
      <c r="U533" s="293"/>
      <c r="V533" s="293">
        <f t="shared" si="77"/>
        <v>0</v>
      </c>
      <c r="W533" s="293"/>
      <c r="X533" s="293">
        <f t="shared" si="78"/>
        <v>0</v>
      </c>
      <c r="Y533" s="293"/>
      <c r="Z533" s="293">
        <f t="shared" si="79"/>
        <v>0</v>
      </c>
      <c r="AA533" s="293"/>
      <c r="AB533" s="293">
        <f t="shared" si="80"/>
        <v>0</v>
      </c>
    </row>
    <row r="534" spans="1:28" ht="25.5" x14ac:dyDescent="0.2">
      <c r="A534" s="301" t="s">
        <v>21</v>
      </c>
      <c r="B534" s="302" t="s">
        <v>1720</v>
      </c>
      <c r="C534" s="300"/>
      <c r="D534" s="300"/>
      <c r="E534" s="300"/>
      <c r="F534" s="300"/>
      <c r="G534" s="333"/>
      <c r="H534" s="293">
        <f>'[12]Don gia'!R533</f>
        <v>0</v>
      </c>
      <c r="I534" s="289">
        <f t="array" ref="I534">SUM(IF($K$7:$AB$7="Số lượng",K534:AB534,0))</f>
        <v>0</v>
      </c>
      <c r="J534" s="289">
        <f t="shared" si="72"/>
        <v>0</v>
      </c>
      <c r="K534" s="293"/>
      <c r="L534" s="293">
        <f t="shared" si="73"/>
        <v>0</v>
      </c>
      <c r="M534" s="293"/>
      <c r="N534" s="293">
        <f t="shared" si="73"/>
        <v>0</v>
      </c>
      <c r="O534" s="293"/>
      <c r="P534" s="293">
        <f t="shared" si="74"/>
        <v>0</v>
      </c>
      <c r="Q534" s="293"/>
      <c r="R534" s="293">
        <f t="shared" si="75"/>
        <v>0</v>
      </c>
      <c r="S534" s="293"/>
      <c r="T534" s="293">
        <f t="shared" si="76"/>
        <v>0</v>
      </c>
      <c r="U534" s="293"/>
      <c r="V534" s="293">
        <f t="shared" si="77"/>
        <v>0</v>
      </c>
      <c r="W534" s="293"/>
      <c r="X534" s="293">
        <f t="shared" si="78"/>
        <v>0</v>
      </c>
      <c r="Y534" s="293"/>
      <c r="Z534" s="293">
        <f t="shared" si="79"/>
        <v>0</v>
      </c>
      <c r="AA534" s="293"/>
      <c r="AB534" s="293">
        <f t="shared" si="80"/>
        <v>0</v>
      </c>
    </row>
    <row r="535" spans="1:28" hidden="1" x14ac:dyDescent="0.2">
      <c r="A535" s="298"/>
      <c r="B535" s="299" t="s">
        <v>13</v>
      </c>
      <c r="C535" s="297" t="s">
        <v>334</v>
      </c>
      <c r="D535" s="297" t="s">
        <v>334</v>
      </c>
      <c r="E535" s="297" t="s">
        <v>12</v>
      </c>
      <c r="F535" s="297">
        <v>1</v>
      </c>
      <c r="G535" s="331" t="s">
        <v>1564</v>
      </c>
      <c r="H535" s="293">
        <f>'[12]Don gia'!R534</f>
        <v>0</v>
      </c>
      <c r="I535" s="289">
        <f t="array" ref="I535">SUM(IF($K$7:$AB$7="Số lượng",K535:AB535,0))</f>
        <v>145</v>
      </c>
      <c r="J535" s="289">
        <f t="shared" si="72"/>
        <v>0</v>
      </c>
      <c r="K535" s="293">
        <f>[12]DT!H535</f>
        <v>20</v>
      </c>
      <c r="L535" s="293">
        <f t="shared" si="73"/>
        <v>0</v>
      </c>
      <c r="M535" s="293">
        <f>[12]HH!H535</f>
        <v>10</v>
      </c>
      <c r="N535" s="293">
        <f t="shared" si="73"/>
        <v>0</v>
      </c>
      <c r="O535" s="293">
        <f>[12]VD!H535</f>
        <v>8</v>
      </c>
      <c r="P535" s="293">
        <f t="shared" si="74"/>
        <v>0</v>
      </c>
      <c r="Q535" s="293">
        <f>[12]QY!H535</f>
        <v>6</v>
      </c>
      <c r="R535" s="293">
        <f t="shared" si="75"/>
        <v>0</v>
      </c>
      <c r="S535" s="293">
        <f>[12]UB!H535</f>
        <v>11</v>
      </c>
      <c r="T535" s="293">
        <f t="shared" si="76"/>
        <v>0</v>
      </c>
      <c r="U535" s="293">
        <f>[12]CP!H535</f>
        <v>9</v>
      </c>
      <c r="V535" s="293">
        <f t="shared" si="77"/>
        <v>0</v>
      </c>
      <c r="W535" s="293">
        <f>[12]HL!H535</f>
        <v>15</v>
      </c>
      <c r="X535" s="293">
        <f t="shared" si="78"/>
        <v>0</v>
      </c>
      <c r="Y535" s="293">
        <f>[12]DH!H535</f>
        <v>10</v>
      </c>
      <c r="Z535" s="293">
        <f t="shared" si="79"/>
        <v>0</v>
      </c>
      <c r="AA535" s="293">
        <f>[12]MC!H535</f>
        <v>56</v>
      </c>
      <c r="AB535" s="293">
        <f t="shared" si="80"/>
        <v>0</v>
      </c>
    </row>
    <row r="536" spans="1:28" hidden="1" x14ac:dyDescent="0.2">
      <c r="A536" s="298"/>
      <c r="B536" s="299" t="s">
        <v>14</v>
      </c>
      <c r="C536" s="297" t="s">
        <v>334</v>
      </c>
      <c r="D536" s="297"/>
      <c r="E536" s="297" t="s">
        <v>12</v>
      </c>
      <c r="F536" s="297">
        <v>1</v>
      </c>
      <c r="G536" s="331" t="s">
        <v>1564</v>
      </c>
      <c r="H536" s="293">
        <f>'[12]Don gia'!R535</f>
        <v>0</v>
      </c>
      <c r="I536" s="289">
        <f t="array" ref="I536">SUM(IF($K$7:$AB$7="Số lượng",K536:AB536,0))</f>
        <v>134</v>
      </c>
      <c r="J536" s="289">
        <f t="shared" si="72"/>
        <v>0</v>
      </c>
      <c r="K536" s="293">
        <f>[12]DT!H536</f>
        <v>17</v>
      </c>
      <c r="L536" s="293">
        <f t="shared" si="73"/>
        <v>0</v>
      </c>
      <c r="M536" s="293">
        <f>[12]HH!H536</f>
        <v>7</v>
      </c>
      <c r="N536" s="293">
        <f t="shared" si="73"/>
        <v>0</v>
      </c>
      <c r="O536" s="293">
        <f>[12]VD!H536</f>
        <v>8</v>
      </c>
      <c r="P536" s="293">
        <f t="shared" si="74"/>
        <v>0</v>
      </c>
      <c r="Q536" s="293">
        <f>[12]QY!H536</f>
        <v>6</v>
      </c>
      <c r="R536" s="293">
        <f t="shared" si="75"/>
        <v>0</v>
      </c>
      <c r="S536" s="293">
        <f>[12]UB!H536</f>
        <v>11</v>
      </c>
      <c r="T536" s="293">
        <f t="shared" si="76"/>
        <v>0</v>
      </c>
      <c r="U536" s="293">
        <f>[12]CP!H536</f>
        <v>7</v>
      </c>
      <c r="V536" s="293">
        <f t="shared" si="77"/>
        <v>0</v>
      </c>
      <c r="W536" s="293">
        <f>[12]HL!H536</f>
        <v>12</v>
      </c>
      <c r="X536" s="293">
        <f t="shared" si="78"/>
        <v>0</v>
      </c>
      <c r="Y536" s="293">
        <f>[12]DH!H536</f>
        <v>10</v>
      </c>
      <c r="Z536" s="293">
        <f t="shared" si="79"/>
        <v>0</v>
      </c>
      <c r="AA536" s="293">
        <f>[12]MC!H536</f>
        <v>56</v>
      </c>
      <c r="AB536" s="293">
        <f t="shared" si="80"/>
        <v>0</v>
      </c>
    </row>
    <row r="537" spans="1:28" hidden="1" x14ac:dyDescent="0.2">
      <c r="A537" s="298"/>
      <c r="B537" s="299" t="s">
        <v>1721</v>
      </c>
      <c r="C537" s="297"/>
      <c r="D537" s="297" t="s">
        <v>334</v>
      </c>
      <c r="E537" s="297" t="s">
        <v>12</v>
      </c>
      <c r="F537" s="297">
        <v>2</v>
      </c>
      <c r="G537" s="331" t="s">
        <v>1564</v>
      </c>
      <c r="H537" s="293">
        <f>'[12]Don gia'!R536</f>
        <v>0</v>
      </c>
      <c r="I537" s="289">
        <f t="array" ref="I537">SUM(IF($K$7:$AB$7="Số lượng",K537:AB537,0))</f>
        <v>235</v>
      </c>
      <c r="J537" s="289">
        <f t="shared" si="72"/>
        <v>0</v>
      </c>
      <c r="K537" s="293">
        <f>[12]DT!H537</f>
        <v>40</v>
      </c>
      <c r="L537" s="293">
        <f t="shared" si="73"/>
        <v>0</v>
      </c>
      <c r="M537" s="293">
        <f>[12]HH!H537</f>
        <v>19</v>
      </c>
      <c r="N537" s="293">
        <f t="shared" si="73"/>
        <v>0</v>
      </c>
      <c r="O537" s="293">
        <f>[12]VD!H537</f>
        <v>16</v>
      </c>
      <c r="P537" s="293">
        <f t="shared" si="74"/>
        <v>0</v>
      </c>
      <c r="Q537" s="293">
        <f>[12]QY!H537</f>
        <v>11</v>
      </c>
      <c r="R537" s="293">
        <f t="shared" si="75"/>
        <v>0</v>
      </c>
      <c r="S537" s="293">
        <f>[12]UB!H537</f>
        <v>22</v>
      </c>
      <c r="T537" s="293">
        <f t="shared" si="76"/>
        <v>0</v>
      </c>
      <c r="U537" s="293">
        <f>[12]CP!H537</f>
        <v>20</v>
      </c>
      <c r="V537" s="293">
        <f t="shared" si="77"/>
        <v>0</v>
      </c>
      <c r="W537" s="293">
        <f>[12]HL!H537</f>
        <v>24</v>
      </c>
      <c r="X537" s="293">
        <f t="shared" si="78"/>
        <v>0</v>
      </c>
      <c r="Y537" s="293">
        <f>[12]DH!H537</f>
        <v>20</v>
      </c>
      <c r="Z537" s="293">
        <f t="shared" si="79"/>
        <v>0</v>
      </c>
      <c r="AA537" s="293">
        <f>[12]MC!H537</f>
        <v>63</v>
      </c>
      <c r="AB537" s="293">
        <f t="shared" si="80"/>
        <v>0</v>
      </c>
    </row>
    <row r="538" spans="1:28" x14ac:dyDescent="0.2">
      <c r="A538" s="298"/>
      <c r="B538" s="299" t="s">
        <v>306</v>
      </c>
      <c r="C538" s="297" t="s">
        <v>334</v>
      </c>
      <c r="D538" s="297" t="s">
        <v>334</v>
      </c>
      <c r="E538" s="297" t="s">
        <v>19</v>
      </c>
      <c r="F538" s="297">
        <v>2</v>
      </c>
      <c r="G538" s="331" t="s">
        <v>1564</v>
      </c>
      <c r="H538" s="293">
        <f>'[12]Don gia'!R537</f>
        <v>3579450</v>
      </c>
      <c r="I538" s="289">
        <f t="array" ref="I538">SUM(IF($K$7:$AB$7="Số lượng",K538:AB538,0))</f>
        <v>294</v>
      </c>
      <c r="J538" s="289">
        <f t="shared" si="72"/>
        <v>1052358300</v>
      </c>
      <c r="K538" s="293">
        <f>[12]DT!H538</f>
        <v>39</v>
      </c>
      <c r="L538" s="293">
        <f t="shared" si="73"/>
        <v>139598550</v>
      </c>
      <c r="M538" s="293">
        <f>[12]HH!H538</f>
        <v>22</v>
      </c>
      <c r="N538" s="293">
        <f t="shared" si="73"/>
        <v>78747900</v>
      </c>
      <c r="O538" s="293">
        <f>[12]VD!H538</f>
        <v>17</v>
      </c>
      <c r="P538" s="293">
        <f t="shared" si="74"/>
        <v>60850650</v>
      </c>
      <c r="Q538" s="293">
        <f>[12]QY!H538</f>
        <v>16</v>
      </c>
      <c r="R538" s="293">
        <f t="shared" si="75"/>
        <v>57271200</v>
      </c>
      <c r="S538" s="293">
        <f>[12]UB!H538</f>
        <v>22</v>
      </c>
      <c r="T538" s="293">
        <f t="shared" si="76"/>
        <v>78747900</v>
      </c>
      <c r="U538" s="293">
        <f>[12]CP!H538</f>
        <v>28</v>
      </c>
      <c r="V538" s="293">
        <f t="shared" si="77"/>
        <v>100224600</v>
      </c>
      <c r="W538" s="293">
        <f>[12]HL!H538</f>
        <v>63</v>
      </c>
      <c r="X538" s="293">
        <f t="shared" si="78"/>
        <v>225505350</v>
      </c>
      <c r="Y538" s="293">
        <f>[12]DH!H538</f>
        <v>20</v>
      </c>
      <c r="Z538" s="293">
        <f t="shared" si="79"/>
        <v>71589000</v>
      </c>
      <c r="AA538" s="293">
        <f>[12]MC!H538</f>
        <v>67</v>
      </c>
      <c r="AB538" s="293">
        <f t="shared" si="80"/>
        <v>239823150</v>
      </c>
    </row>
    <row r="539" spans="1:28" hidden="1" x14ac:dyDescent="0.2">
      <c r="A539" s="298"/>
      <c r="B539" s="299" t="s">
        <v>1722</v>
      </c>
      <c r="C539" s="297"/>
      <c r="D539" s="297" t="s">
        <v>334</v>
      </c>
      <c r="E539" s="297" t="s">
        <v>12</v>
      </c>
      <c r="F539" s="297" t="s">
        <v>1723</v>
      </c>
      <c r="G539" s="331" t="s">
        <v>1564</v>
      </c>
      <c r="H539" s="293">
        <f>'[12]Don gia'!R538</f>
        <v>0</v>
      </c>
      <c r="I539" s="289">
        <f t="array" ref="I539">SUM(IF($K$7:$AB$7="Số lượng",K539:AB539,0))</f>
        <v>2480</v>
      </c>
      <c r="J539" s="289">
        <f t="shared" si="72"/>
        <v>0</v>
      </c>
      <c r="K539" s="293">
        <f>[12]DT!H539</f>
        <v>497</v>
      </c>
      <c r="L539" s="293">
        <f t="shared" si="73"/>
        <v>0</v>
      </c>
      <c r="M539" s="293">
        <f>[12]HH!H539</f>
        <v>164</v>
      </c>
      <c r="N539" s="293">
        <f t="shared" si="73"/>
        <v>0</v>
      </c>
      <c r="O539" s="293">
        <f>[12]VD!H539</f>
        <v>145</v>
      </c>
      <c r="P539" s="293">
        <f t="shared" si="74"/>
        <v>0</v>
      </c>
      <c r="Q539" s="293">
        <f>[12]QY!H539</f>
        <v>143</v>
      </c>
      <c r="R539" s="293">
        <f t="shared" si="75"/>
        <v>0</v>
      </c>
      <c r="S539" s="293">
        <f>[12]UB!H539</f>
        <v>203</v>
      </c>
      <c r="T539" s="293">
        <f t="shared" si="76"/>
        <v>0</v>
      </c>
      <c r="U539" s="293">
        <f>[12]CP!H539</f>
        <v>255</v>
      </c>
      <c r="V539" s="293">
        <f t="shared" si="77"/>
        <v>0</v>
      </c>
      <c r="W539" s="293">
        <f>[12]HL!H539</f>
        <v>292</v>
      </c>
      <c r="X539" s="293">
        <f t="shared" si="78"/>
        <v>0</v>
      </c>
      <c r="Y539" s="293">
        <f>[12]DH!H539</f>
        <v>475</v>
      </c>
      <c r="Z539" s="293">
        <f t="shared" si="79"/>
        <v>0</v>
      </c>
      <c r="AA539" s="293">
        <f>[12]MC!H539</f>
        <v>306</v>
      </c>
      <c r="AB539" s="293">
        <f t="shared" si="80"/>
        <v>0</v>
      </c>
    </row>
    <row r="540" spans="1:28" x14ac:dyDescent="0.2">
      <c r="A540" s="298"/>
      <c r="B540" s="299" t="s">
        <v>307</v>
      </c>
      <c r="C540" s="297"/>
      <c r="D540" s="297" t="s">
        <v>334</v>
      </c>
      <c r="E540" s="297" t="s">
        <v>12</v>
      </c>
      <c r="F540" s="297">
        <v>1</v>
      </c>
      <c r="G540" s="331" t="s">
        <v>1564</v>
      </c>
      <c r="H540" s="293">
        <f>'[12]Don gia'!R539</f>
        <v>2902060</v>
      </c>
      <c r="I540" s="289">
        <f t="array" ref="I540">SUM(IF($K$7:$AB$7="Số lượng",K540:AB540,0))</f>
        <v>354</v>
      </c>
      <c r="J540" s="289">
        <f t="shared" si="72"/>
        <v>1027329240</v>
      </c>
      <c r="K540" s="293">
        <f>[12]DT!H540</f>
        <v>21</v>
      </c>
      <c r="L540" s="293">
        <f t="shared" si="73"/>
        <v>60943260</v>
      </c>
      <c r="M540" s="293">
        <f>[12]HH!H540</f>
        <v>10</v>
      </c>
      <c r="N540" s="293">
        <f t="shared" si="73"/>
        <v>29020600</v>
      </c>
      <c r="O540" s="293">
        <f>[12]VD!H540</f>
        <v>8</v>
      </c>
      <c r="P540" s="293">
        <f t="shared" si="74"/>
        <v>23216480</v>
      </c>
      <c r="Q540" s="293">
        <f>[12]QY!H540</f>
        <v>46</v>
      </c>
      <c r="R540" s="293">
        <f t="shared" si="75"/>
        <v>133494760</v>
      </c>
      <c r="S540" s="293">
        <f>[12]UB!H540</f>
        <v>11</v>
      </c>
      <c r="T540" s="293">
        <f t="shared" si="76"/>
        <v>31922660</v>
      </c>
      <c r="U540" s="293">
        <f>[12]CP!H540</f>
        <v>12</v>
      </c>
      <c r="V540" s="293">
        <f t="shared" si="77"/>
        <v>34824720</v>
      </c>
      <c r="W540" s="293">
        <f>[12]HL!H540</f>
        <v>38</v>
      </c>
      <c r="X540" s="293">
        <f t="shared" si="78"/>
        <v>110278280</v>
      </c>
      <c r="Y540" s="293">
        <f>[12]DH!H540</f>
        <v>51</v>
      </c>
      <c r="Z540" s="293">
        <f t="shared" si="79"/>
        <v>148005060</v>
      </c>
      <c r="AA540" s="293">
        <f>[12]MC!H540</f>
        <v>157</v>
      </c>
      <c r="AB540" s="293">
        <f t="shared" si="80"/>
        <v>455623420</v>
      </c>
    </row>
    <row r="541" spans="1:28" hidden="1" x14ac:dyDescent="0.2">
      <c r="A541" s="298"/>
      <c r="B541" s="299" t="s">
        <v>1382</v>
      </c>
      <c r="C541" s="297" t="s">
        <v>334</v>
      </c>
      <c r="D541" s="297" t="s">
        <v>334</v>
      </c>
      <c r="E541" s="297" t="s">
        <v>1724</v>
      </c>
      <c r="F541" s="297">
        <v>3</v>
      </c>
      <c r="G541" s="331" t="s">
        <v>1564</v>
      </c>
      <c r="H541" s="293">
        <f>'[12]Don gia'!R540</f>
        <v>0</v>
      </c>
      <c r="I541" s="289">
        <f t="array" ref="I541">SUM(IF($K$7:$AB$7="Số lượng",K541:AB541,0))</f>
        <v>333</v>
      </c>
      <c r="J541" s="289">
        <f t="shared" si="72"/>
        <v>0</v>
      </c>
      <c r="K541" s="293">
        <f>[12]DT!H541</f>
        <v>61</v>
      </c>
      <c r="L541" s="293">
        <f t="shared" si="73"/>
        <v>0</v>
      </c>
      <c r="M541" s="293">
        <f>[12]HH!H541</f>
        <v>30</v>
      </c>
      <c r="N541" s="293">
        <f t="shared" si="73"/>
        <v>0</v>
      </c>
      <c r="O541" s="293">
        <f>[12]VD!H541</f>
        <v>25</v>
      </c>
      <c r="P541" s="293">
        <f t="shared" si="74"/>
        <v>0</v>
      </c>
      <c r="Q541" s="293">
        <f>[12]QY!H541</f>
        <v>20</v>
      </c>
      <c r="R541" s="293">
        <f t="shared" si="75"/>
        <v>0</v>
      </c>
      <c r="S541" s="293">
        <f>[12]UB!H541</f>
        <v>33</v>
      </c>
      <c r="T541" s="293">
        <f t="shared" si="76"/>
        <v>0</v>
      </c>
      <c r="U541" s="293">
        <f>[12]CP!H541</f>
        <v>25</v>
      </c>
      <c r="V541" s="293">
        <f t="shared" si="77"/>
        <v>0</v>
      </c>
      <c r="W541" s="293">
        <f>[12]HL!H541</f>
        <v>42</v>
      </c>
      <c r="X541" s="293">
        <f t="shared" si="78"/>
        <v>0</v>
      </c>
      <c r="Y541" s="293">
        <f>[12]DH!H541</f>
        <v>26</v>
      </c>
      <c r="Z541" s="293">
        <f t="shared" si="79"/>
        <v>0</v>
      </c>
      <c r="AA541" s="293">
        <f>[12]MC!H541</f>
        <v>71</v>
      </c>
      <c r="AB541" s="293">
        <f t="shared" si="80"/>
        <v>0</v>
      </c>
    </row>
    <row r="542" spans="1:28" x14ac:dyDescent="0.2">
      <c r="A542" s="298"/>
      <c r="B542" s="299" t="s">
        <v>308</v>
      </c>
      <c r="C542" s="297"/>
      <c r="D542" s="297" t="s">
        <v>334</v>
      </c>
      <c r="E542" s="297" t="s">
        <v>12</v>
      </c>
      <c r="F542" s="297">
        <v>1</v>
      </c>
      <c r="G542" s="331" t="s">
        <v>1564</v>
      </c>
      <c r="H542" s="293">
        <f>'[12]Don gia'!R541</f>
        <v>862500</v>
      </c>
      <c r="I542" s="289">
        <f t="array" ref="I542">SUM(IF($K$7:$AB$7="Số lượng",K542:AB542,0))</f>
        <v>176</v>
      </c>
      <c r="J542" s="289">
        <f t="shared" si="72"/>
        <v>151800000</v>
      </c>
      <c r="K542" s="293">
        <f>[12]DT!H542</f>
        <v>21</v>
      </c>
      <c r="L542" s="293">
        <f t="shared" si="73"/>
        <v>18112500</v>
      </c>
      <c r="M542" s="293">
        <f>[12]HH!H542</f>
        <v>11</v>
      </c>
      <c r="N542" s="293">
        <f t="shared" si="73"/>
        <v>9487500</v>
      </c>
      <c r="O542" s="293">
        <f>[12]VD!H542</f>
        <v>9</v>
      </c>
      <c r="P542" s="293">
        <f t="shared" si="74"/>
        <v>7762500</v>
      </c>
      <c r="Q542" s="293">
        <f>[12]QY!H542</f>
        <v>10</v>
      </c>
      <c r="R542" s="293">
        <f t="shared" si="75"/>
        <v>8625000</v>
      </c>
      <c r="S542" s="293">
        <f>[12]UB!H542</f>
        <v>11</v>
      </c>
      <c r="T542" s="293">
        <f t="shared" si="76"/>
        <v>9487500</v>
      </c>
      <c r="U542" s="293">
        <f>[12]CP!H542</f>
        <v>21</v>
      </c>
      <c r="V542" s="293">
        <f t="shared" si="77"/>
        <v>18112500</v>
      </c>
      <c r="W542" s="293">
        <f>[12]HL!H542</f>
        <v>23</v>
      </c>
      <c r="X542" s="293">
        <f t="shared" si="78"/>
        <v>19837500</v>
      </c>
      <c r="Y542" s="293">
        <f>[12]DH!H542</f>
        <v>10</v>
      </c>
      <c r="Z542" s="293">
        <f t="shared" si="79"/>
        <v>8625000</v>
      </c>
      <c r="AA542" s="293">
        <f>[12]MC!H542</f>
        <v>60</v>
      </c>
      <c r="AB542" s="293">
        <f t="shared" si="80"/>
        <v>51750000</v>
      </c>
    </row>
    <row r="543" spans="1:28" x14ac:dyDescent="0.2">
      <c r="A543" s="298"/>
      <c r="B543" s="299" t="s">
        <v>309</v>
      </c>
      <c r="C543" s="297"/>
      <c r="D543" s="297" t="s">
        <v>334</v>
      </c>
      <c r="E543" s="297" t="s">
        <v>19</v>
      </c>
      <c r="F543" s="297" t="s">
        <v>1488</v>
      </c>
      <c r="G543" s="331" t="s">
        <v>1564</v>
      </c>
      <c r="H543" s="293">
        <f>'[12]Don gia'!R542</f>
        <v>388558</v>
      </c>
      <c r="I543" s="289">
        <f t="array" ref="I543">SUM(IF($K$7:$AB$7="Số lượng",K543:AB543,0))</f>
        <v>6508</v>
      </c>
      <c r="J543" s="289">
        <f t="shared" si="72"/>
        <v>2528735464</v>
      </c>
      <c r="K543" s="293">
        <f>[12]DT!H543</f>
        <v>982</v>
      </c>
      <c r="L543" s="293">
        <f t="shared" si="73"/>
        <v>381563956</v>
      </c>
      <c r="M543" s="293">
        <f>[12]HH!H543</f>
        <v>598</v>
      </c>
      <c r="N543" s="293">
        <f t="shared" si="73"/>
        <v>232357684</v>
      </c>
      <c r="O543" s="293">
        <f>[12]VD!H543</f>
        <v>255</v>
      </c>
      <c r="P543" s="293">
        <f t="shared" si="74"/>
        <v>99082290</v>
      </c>
      <c r="Q543" s="293">
        <f>[12]QY!H543</f>
        <v>367</v>
      </c>
      <c r="R543" s="293">
        <f t="shared" si="75"/>
        <v>142600786</v>
      </c>
      <c r="S543" s="293">
        <f>[12]UB!H543</f>
        <v>473</v>
      </c>
      <c r="T543" s="293">
        <f t="shared" si="76"/>
        <v>183787934</v>
      </c>
      <c r="U543" s="293">
        <f>[12]CP!H543</f>
        <v>623</v>
      </c>
      <c r="V543" s="293">
        <f t="shared" si="77"/>
        <v>242071634</v>
      </c>
      <c r="W543" s="293">
        <f>[12]HL!H543</f>
        <v>1284</v>
      </c>
      <c r="X543" s="293">
        <f t="shared" si="78"/>
        <v>498908472</v>
      </c>
      <c r="Y543" s="293">
        <f>[12]DH!H543</f>
        <v>1338</v>
      </c>
      <c r="Z543" s="293">
        <f t="shared" si="79"/>
        <v>519890604</v>
      </c>
      <c r="AA543" s="293">
        <f>[12]MC!H543</f>
        <v>588</v>
      </c>
      <c r="AB543" s="293">
        <f t="shared" si="80"/>
        <v>228472104</v>
      </c>
    </row>
    <row r="544" spans="1:28" x14ac:dyDescent="0.2">
      <c r="A544" s="298"/>
      <c r="B544" s="299" t="s">
        <v>310</v>
      </c>
      <c r="C544" s="297"/>
      <c r="D544" s="297" t="s">
        <v>334</v>
      </c>
      <c r="E544" s="297" t="s">
        <v>19</v>
      </c>
      <c r="F544" s="297" t="s">
        <v>1488</v>
      </c>
      <c r="G544" s="331" t="s">
        <v>1564</v>
      </c>
      <c r="H544" s="293">
        <f>'[12]Don gia'!R543</f>
        <v>142663</v>
      </c>
      <c r="I544" s="289">
        <f t="array" ref="I544">SUM(IF($K$7:$AB$7="Số lượng",K544:AB544,0))</f>
        <v>6866</v>
      </c>
      <c r="J544" s="289">
        <f t="shared" si="72"/>
        <v>979524158</v>
      </c>
      <c r="K544" s="293">
        <f>[12]DT!H544</f>
        <v>985</v>
      </c>
      <c r="L544" s="293">
        <f t="shared" si="73"/>
        <v>140523055</v>
      </c>
      <c r="M544" s="293">
        <f>[12]HH!H544</f>
        <v>598</v>
      </c>
      <c r="N544" s="293">
        <f t="shared" si="73"/>
        <v>85312474</v>
      </c>
      <c r="O544" s="293">
        <f>[12]VD!H544</f>
        <v>255</v>
      </c>
      <c r="P544" s="293">
        <f t="shared" si="74"/>
        <v>36379065</v>
      </c>
      <c r="Q544" s="293">
        <f>[12]QY!H544</f>
        <v>522</v>
      </c>
      <c r="R544" s="293">
        <f t="shared" si="75"/>
        <v>74470086</v>
      </c>
      <c r="S544" s="293">
        <f>[12]UB!H544</f>
        <v>495</v>
      </c>
      <c r="T544" s="293">
        <f t="shared" si="76"/>
        <v>70618185</v>
      </c>
      <c r="U544" s="293">
        <f>[12]CP!H544</f>
        <v>619</v>
      </c>
      <c r="V544" s="293">
        <f t="shared" si="77"/>
        <v>88308397</v>
      </c>
      <c r="W544" s="293">
        <f>[12]HL!H544</f>
        <v>1466</v>
      </c>
      <c r="X544" s="293">
        <f t="shared" si="78"/>
        <v>209143958</v>
      </c>
      <c r="Y544" s="293">
        <f>[12]DH!H544</f>
        <v>1338</v>
      </c>
      <c r="Z544" s="293">
        <f t="shared" si="79"/>
        <v>190883094</v>
      </c>
      <c r="AA544" s="293">
        <f>[12]MC!H544</f>
        <v>588</v>
      </c>
      <c r="AB544" s="293">
        <f t="shared" si="80"/>
        <v>83885844</v>
      </c>
    </row>
    <row r="545" spans="1:28" x14ac:dyDescent="0.2">
      <c r="A545" s="298"/>
      <c r="B545" s="299" t="s">
        <v>311</v>
      </c>
      <c r="C545" s="297"/>
      <c r="D545" s="297" t="s">
        <v>334</v>
      </c>
      <c r="E545" s="297" t="s">
        <v>12</v>
      </c>
      <c r="F545" s="297" t="s">
        <v>1488</v>
      </c>
      <c r="G545" s="331" t="s">
        <v>1564</v>
      </c>
      <c r="H545" s="293">
        <f>'[12]Don gia'!R544</f>
        <v>109280</v>
      </c>
      <c r="I545" s="289">
        <f t="array" ref="I545">SUM(IF($K$7:$AB$7="Số lượng",K545:AB545,0))</f>
        <v>7069</v>
      </c>
      <c r="J545" s="289">
        <f t="shared" si="72"/>
        <v>772500320</v>
      </c>
      <c r="K545" s="293">
        <f>[12]DT!H545</f>
        <v>985</v>
      </c>
      <c r="L545" s="293">
        <f t="shared" si="73"/>
        <v>107640800</v>
      </c>
      <c r="M545" s="293">
        <f>[12]HH!H545</f>
        <v>598</v>
      </c>
      <c r="N545" s="293">
        <f t="shared" si="73"/>
        <v>65349440</v>
      </c>
      <c r="O545" s="293">
        <f>[12]VD!H545</f>
        <v>287</v>
      </c>
      <c r="P545" s="293">
        <f t="shared" si="74"/>
        <v>31363360</v>
      </c>
      <c r="Q545" s="293">
        <f>[12]QY!H545</f>
        <v>637</v>
      </c>
      <c r="R545" s="293">
        <f t="shared" si="75"/>
        <v>69611360</v>
      </c>
      <c r="S545" s="293">
        <f>[12]UB!H545</f>
        <v>495</v>
      </c>
      <c r="T545" s="293">
        <f t="shared" si="76"/>
        <v>54093600</v>
      </c>
      <c r="U545" s="293">
        <f>[12]CP!H545</f>
        <v>626</v>
      </c>
      <c r="V545" s="293">
        <f t="shared" si="77"/>
        <v>68409280</v>
      </c>
      <c r="W545" s="293">
        <f>[12]HL!H545</f>
        <v>1535</v>
      </c>
      <c r="X545" s="293">
        <f t="shared" si="78"/>
        <v>167744800</v>
      </c>
      <c r="Y545" s="293">
        <f>[12]DH!H545</f>
        <v>1338</v>
      </c>
      <c r="Z545" s="293">
        <f t="shared" si="79"/>
        <v>146216640</v>
      </c>
      <c r="AA545" s="293">
        <f>[12]MC!H545</f>
        <v>568</v>
      </c>
      <c r="AB545" s="293">
        <f t="shared" si="80"/>
        <v>62071040</v>
      </c>
    </row>
    <row r="546" spans="1:28" x14ac:dyDescent="0.2">
      <c r="A546" s="298"/>
      <c r="B546" s="299" t="s">
        <v>312</v>
      </c>
      <c r="C546" s="297"/>
      <c r="D546" s="297" t="s">
        <v>334</v>
      </c>
      <c r="E546" s="297" t="s">
        <v>19</v>
      </c>
      <c r="F546" s="297" t="s">
        <v>1488</v>
      </c>
      <c r="G546" s="331" t="s">
        <v>1564</v>
      </c>
      <c r="H546" s="293">
        <f>'[12]Don gia'!R545</f>
        <v>90392</v>
      </c>
      <c r="I546" s="289">
        <f t="array" ref="I546">SUM(IF($K$7:$AB$7="Số lượng",K546:AB546,0))</f>
        <v>7014</v>
      </c>
      <c r="J546" s="289">
        <f t="shared" si="72"/>
        <v>634009488</v>
      </c>
      <c r="K546" s="293">
        <f>[12]DT!H546</f>
        <v>985</v>
      </c>
      <c r="L546" s="293">
        <f t="shared" si="73"/>
        <v>89036120</v>
      </c>
      <c r="M546" s="293">
        <f>[12]HH!H546</f>
        <v>598</v>
      </c>
      <c r="N546" s="293">
        <f t="shared" si="73"/>
        <v>54054416</v>
      </c>
      <c r="O546" s="293">
        <f>[12]VD!H546</f>
        <v>331</v>
      </c>
      <c r="P546" s="293">
        <f t="shared" si="74"/>
        <v>29919752</v>
      </c>
      <c r="Q546" s="293">
        <f>[12]QY!H546</f>
        <v>582</v>
      </c>
      <c r="R546" s="293">
        <f t="shared" si="75"/>
        <v>52608144</v>
      </c>
      <c r="S546" s="293">
        <f>[12]UB!H546</f>
        <v>495</v>
      </c>
      <c r="T546" s="293">
        <f t="shared" si="76"/>
        <v>44744040</v>
      </c>
      <c r="U546" s="293">
        <f>[12]CP!H546</f>
        <v>626</v>
      </c>
      <c r="V546" s="293">
        <f t="shared" si="77"/>
        <v>56585392</v>
      </c>
      <c r="W546" s="293">
        <f>[12]HL!H546</f>
        <v>1491</v>
      </c>
      <c r="X546" s="293">
        <f t="shared" si="78"/>
        <v>134774472</v>
      </c>
      <c r="Y546" s="293">
        <f>[12]DH!H546</f>
        <v>1338</v>
      </c>
      <c r="Z546" s="293">
        <f t="shared" si="79"/>
        <v>120944496</v>
      </c>
      <c r="AA546" s="293">
        <f>[12]MC!H546</f>
        <v>568</v>
      </c>
      <c r="AB546" s="293">
        <f t="shared" si="80"/>
        <v>51342656</v>
      </c>
    </row>
    <row r="547" spans="1:28" x14ac:dyDescent="0.2">
      <c r="A547" s="298"/>
      <c r="B547" s="299" t="s">
        <v>313</v>
      </c>
      <c r="C547" s="297"/>
      <c r="D547" s="297" t="s">
        <v>334</v>
      </c>
      <c r="E547" s="297" t="s">
        <v>19</v>
      </c>
      <c r="F547" s="297" t="s">
        <v>1488</v>
      </c>
      <c r="G547" s="331" t="s">
        <v>1564</v>
      </c>
      <c r="H547" s="293">
        <f>'[12]Don gia'!R546</f>
        <v>100960</v>
      </c>
      <c r="I547" s="289">
        <f t="array" ref="I547">SUM(IF($K$7:$AB$7="Số lượng",K547:AB547,0))</f>
        <v>6964</v>
      </c>
      <c r="J547" s="289">
        <f t="shared" si="72"/>
        <v>703085440</v>
      </c>
      <c r="K547" s="293">
        <f>[12]DT!H547</f>
        <v>985</v>
      </c>
      <c r="L547" s="293">
        <f t="shared" si="73"/>
        <v>99445600</v>
      </c>
      <c r="M547" s="293">
        <f>[12]HH!H547</f>
        <v>598</v>
      </c>
      <c r="N547" s="293">
        <f t="shared" si="73"/>
        <v>60374080</v>
      </c>
      <c r="O547" s="293">
        <f>[12]VD!H547</f>
        <v>331</v>
      </c>
      <c r="P547" s="293">
        <f t="shared" si="74"/>
        <v>33417760</v>
      </c>
      <c r="Q547" s="293">
        <f>[12]QY!H547</f>
        <v>582</v>
      </c>
      <c r="R547" s="293">
        <f t="shared" si="75"/>
        <v>58758720</v>
      </c>
      <c r="S547" s="293">
        <f>[12]UB!H547</f>
        <v>495</v>
      </c>
      <c r="T547" s="293">
        <f t="shared" si="76"/>
        <v>49975200</v>
      </c>
      <c r="U547" s="293">
        <f>[12]CP!H547</f>
        <v>624</v>
      </c>
      <c r="V547" s="293">
        <f t="shared" si="77"/>
        <v>62999040</v>
      </c>
      <c r="W547" s="293">
        <f>[12]HL!H547</f>
        <v>1491</v>
      </c>
      <c r="X547" s="293">
        <f t="shared" si="78"/>
        <v>150531360</v>
      </c>
      <c r="Y547" s="293">
        <f>[12]DH!H547</f>
        <v>1338</v>
      </c>
      <c r="Z547" s="293">
        <f t="shared" si="79"/>
        <v>135084480</v>
      </c>
      <c r="AA547" s="293">
        <f>[12]MC!H547</f>
        <v>520</v>
      </c>
      <c r="AB547" s="293">
        <f t="shared" si="80"/>
        <v>52499200</v>
      </c>
    </row>
    <row r="548" spans="1:28" x14ac:dyDescent="0.2">
      <c r="A548" s="298"/>
      <c r="B548" s="299" t="s">
        <v>314</v>
      </c>
      <c r="C548" s="297"/>
      <c r="D548" s="297" t="s">
        <v>334</v>
      </c>
      <c r="E548" s="297" t="s">
        <v>19</v>
      </c>
      <c r="F548" s="297" t="s">
        <v>1725</v>
      </c>
      <c r="G548" s="331" t="s">
        <v>1564</v>
      </c>
      <c r="H548" s="293">
        <f>'[12]Don gia'!R547</f>
        <v>162430</v>
      </c>
      <c r="I548" s="289">
        <f t="array" ref="I548">SUM(IF($K$7:$AB$7="Số lượng",K548:AB548,0))</f>
        <v>13523</v>
      </c>
      <c r="J548" s="289">
        <f t="shared" si="72"/>
        <v>2196540890</v>
      </c>
      <c r="K548" s="293">
        <f>[12]DT!H548</f>
        <v>4468</v>
      </c>
      <c r="L548" s="293">
        <f t="shared" si="73"/>
        <v>725737240</v>
      </c>
      <c r="M548" s="293">
        <f>[12]HH!H548</f>
        <v>2985</v>
      </c>
      <c r="N548" s="293">
        <f t="shared" si="73"/>
        <v>484853550</v>
      </c>
      <c r="O548" s="293">
        <f>[12]VD!H548</f>
        <v>1582</v>
      </c>
      <c r="P548" s="293">
        <f t="shared" si="74"/>
        <v>256964260</v>
      </c>
      <c r="Q548" s="293">
        <f>[12]QY!H548</f>
        <v>117</v>
      </c>
      <c r="R548" s="293">
        <f t="shared" si="75"/>
        <v>19004310</v>
      </c>
      <c r="S548" s="293">
        <f>[12]UB!H548</f>
        <v>9</v>
      </c>
      <c r="T548" s="293">
        <f t="shared" si="76"/>
        <v>1461870</v>
      </c>
      <c r="U548" s="293">
        <f>[12]CP!H548</f>
        <v>113</v>
      </c>
      <c r="V548" s="293">
        <f t="shared" si="77"/>
        <v>18354590</v>
      </c>
      <c r="W548" s="293">
        <f>[12]HL!H548</f>
        <v>1380</v>
      </c>
      <c r="X548" s="293">
        <f t="shared" si="78"/>
        <v>224153400</v>
      </c>
      <c r="Y548" s="293">
        <f>[12]DH!H548</f>
        <v>2290</v>
      </c>
      <c r="Z548" s="293">
        <f t="shared" si="79"/>
        <v>371964700</v>
      </c>
      <c r="AA548" s="293">
        <f>[12]MC!H548</f>
        <v>579</v>
      </c>
      <c r="AB548" s="293">
        <f t="shared" si="80"/>
        <v>94046970</v>
      </c>
    </row>
    <row r="549" spans="1:28" x14ac:dyDescent="0.2">
      <c r="A549" s="298"/>
      <c r="B549" s="299" t="s">
        <v>315</v>
      </c>
      <c r="C549" s="297"/>
      <c r="D549" s="297" t="s">
        <v>334</v>
      </c>
      <c r="E549" s="297" t="s">
        <v>123</v>
      </c>
      <c r="F549" s="297" t="s">
        <v>1488</v>
      </c>
      <c r="G549" s="331" t="s">
        <v>1564</v>
      </c>
      <c r="H549" s="293">
        <f>'[12]Don gia'!R548</f>
        <v>526829</v>
      </c>
      <c r="I549" s="289">
        <f t="array" ref="I549">SUM(IF($K$7:$AB$7="Số lượng",K549:AB549,0))</f>
        <v>6810</v>
      </c>
      <c r="J549" s="289">
        <f t="shared" si="72"/>
        <v>3587705490</v>
      </c>
      <c r="K549" s="293">
        <f>[12]DT!H549</f>
        <v>949</v>
      </c>
      <c r="L549" s="293">
        <f t="shared" si="73"/>
        <v>499960721</v>
      </c>
      <c r="M549" s="293">
        <f>[12]HH!H549</f>
        <v>598</v>
      </c>
      <c r="N549" s="293">
        <f t="shared" si="73"/>
        <v>315043742</v>
      </c>
      <c r="O549" s="293">
        <f>[12]VD!H549</f>
        <v>255</v>
      </c>
      <c r="P549" s="293">
        <f t="shared" si="74"/>
        <v>134341395</v>
      </c>
      <c r="Q549" s="293">
        <f>[12]QY!H549</f>
        <v>535</v>
      </c>
      <c r="R549" s="293">
        <f t="shared" si="75"/>
        <v>281853515</v>
      </c>
      <c r="S549" s="293">
        <f>[12]UB!H549</f>
        <v>495</v>
      </c>
      <c r="T549" s="293">
        <f t="shared" si="76"/>
        <v>260780355</v>
      </c>
      <c r="U549" s="293">
        <f>[12]CP!H549</f>
        <v>633</v>
      </c>
      <c r="V549" s="293">
        <f t="shared" si="77"/>
        <v>333482757</v>
      </c>
      <c r="W549" s="293">
        <f>[12]HL!H549</f>
        <v>1439</v>
      </c>
      <c r="X549" s="293">
        <f t="shared" si="78"/>
        <v>758106931</v>
      </c>
      <c r="Y549" s="293">
        <f>[12]DH!H549</f>
        <v>1338</v>
      </c>
      <c r="Z549" s="293">
        <f t="shared" si="79"/>
        <v>704897202</v>
      </c>
      <c r="AA549" s="293">
        <f>[12]MC!H549</f>
        <v>568</v>
      </c>
      <c r="AB549" s="293">
        <f t="shared" si="80"/>
        <v>299238872</v>
      </c>
    </row>
    <row r="550" spans="1:28" x14ac:dyDescent="0.2">
      <c r="A550" s="298"/>
      <c r="B550" s="299" t="s">
        <v>316</v>
      </c>
      <c r="C550" s="297"/>
      <c r="D550" s="297" t="s">
        <v>334</v>
      </c>
      <c r="E550" s="297" t="s">
        <v>123</v>
      </c>
      <c r="F550" s="297" t="s">
        <v>1488</v>
      </c>
      <c r="G550" s="331" t="s">
        <v>1564</v>
      </c>
      <c r="H550" s="293">
        <f>'[12]Don gia'!R549</f>
        <v>150350</v>
      </c>
      <c r="I550" s="289">
        <f t="array" ref="I550">SUM(IF($K$7:$AB$7="Số lượng",K550:AB550,0))</f>
        <v>7336</v>
      </c>
      <c r="J550" s="289">
        <f t="shared" si="72"/>
        <v>1102967600</v>
      </c>
      <c r="K550" s="293">
        <f>[12]DT!H550</f>
        <v>985</v>
      </c>
      <c r="L550" s="293">
        <f t="shared" si="73"/>
        <v>148094750</v>
      </c>
      <c r="M550" s="293">
        <f>[12]HH!H550</f>
        <v>598</v>
      </c>
      <c r="N550" s="293">
        <f t="shared" si="73"/>
        <v>89909300</v>
      </c>
      <c r="O550" s="293">
        <f>[12]VD!H550</f>
        <v>255</v>
      </c>
      <c r="P550" s="293">
        <f t="shared" si="74"/>
        <v>38339250</v>
      </c>
      <c r="Q550" s="293">
        <f>[12]QY!H550</f>
        <v>435</v>
      </c>
      <c r="R550" s="293">
        <f t="shared" si="75"/>
        <v>65402250</v>
      </c>
      <c r="S550" s="293">
        <f>[12]UB!H550</f>
        <v>495</v>
      </c>
      <c r="T550" s="293">
        <f t="shared" si="76"/>
        <v>74423250</v>
      </c>
      <c r="U550" s="293">
        <f>[12]CP!H550</f>
        <v>633</v>
      </c>
      <c r="V550" s="293">
        <f t="shared" si="77"/>
        <v>95171550</v>
      </c>
      <c r="W550" s="293">
        <f>[12]HL!H550</f>
        <v>1584</v>
      </c>
      <c r="X550" s="293">
        <f t="shared" si="78"/>
        <v>238154400</v>
      </c>
      <c r="Y550" s="293">
        <f>[12]DH!H550</f>
        <v>1338</v>
      </c>
      <c r="Z550" s="293">
        <f t="shared" si="79"/>
        <v>201168300</v>
      </c>
      <c r="AA550" s="293">
        <f>[12]MC!H550</f>
        <v>1013</v>
      </c>
      <c r="AB550" s="293">
        <f t="shared" si="80"/>
        <v>152304550</v>
      </c>
    </row>
    <row r="551" spans="1:28" hidden="1" x14ac:dyDescent="0.2">
      <c r="A551" s="301" t="s">
        <v>43</v>
      </c>
      <c r="B551" s="302" t="s">
        <v>1726</v>
      </c>
      <c r="C551" s="300"/>
      <c r="D551" s="300"/>
      <c r="E551" s="300"/>
      <c r="F551" s="300"/>
      <c r="G551" s="333"/>
      <c r="H551" s="293">
        <f>'[12]Don gia'!R550</f>
        <v>0</v>
      </c>
      <c r="I551" s="289">
        <f t="array" ref="I551">SUM(IF($K$7:$AB$7="Số lượng",K551:AB551,0))</f>
        <v>1</v>
      </c>
      <c r="J551" s="289">
        <f t="shared" si="72"/>
        <v>0</v>
      </c>
      <c r="K551" s="293">
        <f>[12]DT!H551</f>
        <v>0</v>
      </c>
      <c r="L551" s="293">
        <f t="shared" si="73"/>
        <v>0</v>
      </c>
      <c r="M551" s="293">
        <f>[12]HH!H551</f>
        <v>0</v>
      </c>
      <c r="N551" s="293">
        <f t="shared" si="73"/>
        <v>0</v>
      </c>
      <c r="O551" s="293">
        <f>[12]VD!H551</f>
        <v>0</v>
      </c>
      <c r="P551" s="293">
        <f t="shared" si="74"/>
        <v>0</v>
      </c>
      <c r="Q551" s="293">
        <f>[12]QY!H551</f>
        <v>0</v>
      </c>
      <c r="R551" s="293">
        <f t="shared" si="75"/>
        <v>0</v>
      </c>
      <c r="S551" s="293">
        <f>[12]UB!H551</f>
        <v>0</v>
      </c>
      <c r="T551" s="293">
        <f t="shared" si="76"/>
        <v>0</v>
      </c>
      <c r="U551" s="293">
        <f>[12]CP!H551</f>
        <v>0</v>
      </c>
      <c r="V551" s="293">
        <f t="shared" si="77"/>
        <v>0</v>
      </c>
      <c r="W551" s="293">
        <f>[12]HL!H551</f>
        <v>0</v>
      </c>
      <c r="X551" s="293">
        <f t="shared" si="78"/>
        <v>0</v>
      </c>
      <c r="Y551" s="293">
        <f>[12]DH!H551</f>
        <v>0</v>
      </c>
      <c r="Z551" s="293">
        <f t="shared" si="79"/>
        <v>0</v>
      </c>
      <c r="AA551" s="293">
        <f>[12]MC!H551</f>
        <v>1</v>
      </c>
      <c r="AB551" s="293">
        <f t="shared" si="80"/>
        <v>0</v>
      </c>
    </row>
    <row r="552" spans="1:28" hidden="1" x14ac:dyDescent="0.2">
      <c r="A552" s="298"/>
      <c r="B552" s="299" t="s">
        <v>1727</v>
      </c>
      <c r="C552" s="297" t="s">
        <v>334</v>
      </c>
      <c r="D552" s="297" t="s">
        <v>334</v>
      </c>
      <c r="E552" s="297" t="s">
        <v>49</v>
      </c>
      <c r="F552" s="297" t="s">
        <v>1488</v>
      </c>
      <c r="G552" s="331" t="s">
        <v>1564</v>
      </c>
      <c r="H552" s="293">
        <f>'[12]Don gia'!R551</f>
        <v>0</v>
      </c>
      <c r="I552" s="289">
        <f t="array" ref="I552">SUM(IF($K$7:$AB$7="Số lượng",K552:AB552,0))</f>
        <v>4556</v>
      </c>
      <c r="J552" s="289">
        <f t="shared" si="72"/>
        <v>0</v>
      </c>
      <c r="K552" s="293">
        <f>[12]DT!H552</f>
        <v>698</v>
      </c>
      <c r="L552" s="293">
        <f t="shared" si="73"/>
        <v>0</v>
      </c>
      <c r="M552" s="293">
        <f>[12]HH!H552</f>
        <v>598</v>
      </c>
      <c r="N552" s="293">
        <f t="shared" si="73"/>
        <v>0</v>
      </c>
      <c r="O552" s="293">
        <f>[12]VD!H552</f>
        <v>253</v>
      </c>
      <c r="P552" s="293">
        <f t="shared" si="74"/>
        <v>0</v>
      </c>
      <c r="Q552" s="293">
        <f>[12]QY!H552</f>
        <v>162</v>
      </c>
      <c r="R552" s="293">
        <f t="shared" si="75"/>
        <v>0</v>
      </c>
      <c r="S552" s="293">
        <f>[12]UB!H552</f>
        <v>0</v>
      </c>
      <c r="T552" s="293">
        <f t="shared" si="76"/>
        <v>0</v>
      </c>
      <c r="U552" s="293">
        <f>[12]CP!H552</f>
        <v>454</v>
      </c>
      <c r="V552" s="293">
        <f t="shared" si="77"/>
        <v>0</v>
      </c>
      <c r="W552" s="293">
        <f>[12]HL!H552</f>
        <v>716</v>
      </c>
      <c r="X552" s="293">
        <f t="shared" si="78"/>
        <v>0</v>
      </c>
      <c r="Y552" s="293">
        <f>[12]DH!H552</f>
        <v>1339</v>
      </c>
      <c r="Z552" s="293">
        <f t="shared" si="79"/>
        <v>0</v>
      </c>
      <c r="AA552" s="293">
        <f>[12]MC!H552</f>
        <v>336</v>
      </c>
      <c r="AB552" s="293">
        <f t="shared" si="80"/>
        <v>0</v>
      </c>
    </row>
    <row r="553" spans="1:28" ht="25.5" hidden="1" x14ac:dyDescent="0.2">
      <c r="A553" s="298"/>
      <c r="B553" s="299" t="s">
        <v>1728</v>
      </c>
      <c r="C553" s="297" t="s">
        <v>334</v>
      </c>
      <c r="D553" s="297" t="s">
        <v>334</v>
      </c>
      <c r="E553" s="297" t="s">
        <v>12</v>
      </c>
      <c r="F553" s="297" t="s">
        <v>1371</v>
      </c>
      <c r="G553" s="331" t="s">
        <v>1544</v>
      </c>
      <c r="H553" s="293">
        <f>'[12]Don gia'!R552</f>
        <v>0</v>
      </c>
      <c r="I553" s="289">
        <f t="array" ref="I553">SUM(IF($K$7:$AB$7="Số lượng",K553:AB553,0))</f>
        <v>146</v>
      </c>
      <c r="J553" s="289">
        <f t="shared" si="72"/>
        <v>0</v>
      </c>
      <c r="K553" s="293">
        <f>[12]DT!H553</f>
        <v>28</v>
      </c>
      <c r="L553" s="293">
        <f t="shared" si="73"/>
        <v>0</v>
      </c>
      <c r="M553" s="293">
        <f>[12]HH!H553</f>
        <v>14</v>
      </c>
      <c r="N553" s="293">
        <f t="shared" si="73"/>
        <v>0</v>
      </c>
      <c r="O553" s="293">
        <f>[12]VD!H553</f>
        <v>11</v>
      </c>
      <c r="P553" s="293">
        <f t="shared" si="74"/>
        <v>0</v>
      </c>
      <c r="Q553" s="293">
        <f>[12]QY!H553</f>
        <v>3</v>
      </c>
      <c r="R553" s="293">
        <f t="shared" si="75"/>
        <v>0</v>
      </c>
      <c r="S553" s="293">
        <f>[12]UB!H553</f>
        <v>0</v>
      </c>
      <c r="T553" s="293">
        <f t="shared" si="76"/>
        <v>0</v>
      </c>
      <c r="U553" s="293">
        <f>[12]CP!H553</f>
        <v>12</v>
      </c>
      <c r="V553" s="293">
        <f t="shared" si="77"/>
        <v>0</v>
      </c>
      <c r="W553" s="293">
        <f>[12]HL!H553</f>
        <v>39</v>
      </c>
      <c r="X553" s="293">
        <f t="shared" si="78"/>
        <v>0</v>
      </c>
      <c r="Y553" s="293">
        <f>[12]DH!H553</f>
        <v>25</v>
      </c>
      <c r="Z553" s="293">
        <f t="shared" si="79"/>
        <v>0</v>
      </c>
      <c r="AA553" s="293">
        <f>[12]MC!H553</f>
        <v>14</v>
      </c>
      <c r="AB553" s="293">
        <f t="shared" si="80"/>
        <v>0</v>
      </c>
    </row>
    <row r="554" spans="1:28" ht="25.5" hidden="1" x14ac:dyDescent="0.2">
      <c r="A554" s="298"/>
      <c r="B554" s="299" t="s">
        <v>1729</v>
      </c>
      <c r="C554" s="297" t="s">
        <v>334</v>
      </c>
      <c r="D554" s="297" t="s">
        <v>334</v>
      </c>
      <c r="E554" s="297" t="s">
        <v>12</v>
      </c>
      <c r="F554" s="297" t="s">
        <v>1371</v>
      </c>
      <c r="G554" s="331" t="s">
        <v>1544</v>
      </c>
      <c r="H554" s="293">
        <f>'[12]Don gia'!R553</f>
        <v>0</v>
      </c>
      <c r="I554" s="289">
        <f t="array" ref="I554">SUM(IF($K$7:$AB$7="Số lượng",K554:AB554,0))</f>
        <v>150</v>
      </c>
      <c r="J554" s="289">
        <f t="shared" si="72"/>
        <v>0</v>
      </c>
      <c r="K554" s="293">
        <f>[12]DT!H554</f>
        <v>28</v>
      </c>
      <c r="L554" s="293">
        <f t="shared" si="73"/>
        <v>0</v>
      </c>
      <c r="M554" s="293">
        <f>[12]HH!H554</f>
        <v>14</v>
      </c>
      <c r="N554" s="293">
        <f t="shared" si="73"/>
        <v>0</v>
      </c>
      <c r="O554" s="293">
        <f>[12]VD!H554</f>
        <v>11</v>
      </c>
      <c r="P554" s="293">
        <f t="shared" si="74"/>
        <v>0</v>
      </c>
      <c r="Q554" s="293">
        <f>[12]QY!H554</f>
        <v>3</v>
      </c>
      <c r="R554" s="293">
        <f t="shared" si="75"/>
        <v>0</v>
      </c>
      <c r="S554" s="293">
        <f>[12]UB!H554</f>
        <v>0</v>
      </c>
      <c r="T554" s="293">
        <f t="shared" si="76"/>
        <v>0</v>
      </c>
      <c r="U554" s="293">
        <f>[12]CP!H554</f>
        <v>12</v>
      </c>
      <c r="V554" s="293">
        <f t="shared" si="77"/>
        <v>0</v>
      </c>
      <c r="W554" s="293">
        <f>[12]HL!H554</f>
        <v>39</v>
      </c>
      <c r="X554" s="293">
        <f t="shared" si="78"/>
        <v>0</v>
      </c>
      <c r="Y554" s="293">
        <f>[12]DH!H554</f>
        <v>25</v>
      </c>
      <c r="Z554" s="293">
        <f t="shared" si="79"/>
        <v>0</v>
      </c>
      <c r="AA554" s="293">
        <f>[12]MC!H554</f>
        <v>18</v>
      </c>
      <c r="AB554" s="293">
        <f t="shared" si="80"/>
        <v>0</v>
      </c>
    </row>
    <row r="555" spans="1:28" ht="25.5" hidden="1" x14ac:dyDescent="0.2">
      <c r="A555" s="298"/>
      <c r="B555" s="299" t="s">
        <v>1730</v>
      </c>
      <c r="C555" s="297" t="s">
        <v>334</v>
      </c>
      <c r="D555" s="297" t="s">
        <v>334</v>
      </c>
      <c r="E555" s="297" t="s">
        <v>12</v>
      </c>
      <c r="F555" s="297" t="s">
        <v>1371</v>
      </c>
      <c r="G555" s="331" t="s">
        <v>1548</v>
      </c>
      <c r="H555" s="293">
        <f>'[12]Don gia'!R554</f>
        <v>0</v>
      </c>
      <c r="I555" s="289">
        <f t="array" ref="I555">SUM(IF($K$7:$AB$7="Số lượng",K555:AB555,0))</f>
        <v>16</v>
      </c>
      <c r="J555" s="289">
        <f t="shared" si="72"/>
        <v>0</v>
      </c>
      <c r="K555" s="293">
        <f>[12]DT!H555</f>
        <v>0</v>
      </c>
      <c r="L555" s="293">
        <f t="shared" si="73"/>
        <v>0</v>
      </c>
      <c r="M555" s="293">
        <f>[12]HH!H555</f>
        <v>0</v>
      </c>
      <c r="N555" s="293">
        <f t="shared" si="73"/>
        <v>0</v>
      </c>
      <c r="O555" s="293">
        <f>[12]VD!H555</f>
        <v>2</v>
      </c>
      <c r="P555" s="293">
        <f t="shared" si="74"/>
        <v>0</v>
      </c>
      <c r="Q555" s="293">
        <f>[12]QY!H555</f>
        <v>0</v>
      </c>
      <c r="R555" s="293">
        <f t="shared" si="75"/>
        <v>0</v>
      </c>
      <c r="S555" s="293">
        <f>[12]UB!H555</f>
        <v>0</v>
      </c>
      <c r="T555" s="293">
        <f t="shared" si="76"/>
        <v>0</v>
      </c>
      <c r="U555" s="293">
        <f>[12]CP!H555</f>
        <v>0</v>
      </c>
      <c r="V555" s="293">
        <f t="shared" si="77"/>
        <v>0</v>
      </c>
      <c r="W555" s="293">
        <f>[12]HL!H555</f>
        <v>0</v>
      </c>
      <c r="X555" s="293">
        <f t="shared" si="78"/>
        <v>0</v>
      </c>
      <c r="Y555" s="293">
        <f>[12]DH!H555</f>
        <v>4</v>
      </c>
      <c r="Z555" s="293">
        <f t="shared" si="79"/>
        <v>0</v>
      </c>
      <c r="AA555" s="293">
        <f>[12]MC!H555</f>
        <v>10</v>
      </c>
      <c r="AB555" s="293">
        <f t="shared" si="80"/>
        <v>0</v>
      </c>
    </row>
    <row r="556" spans="1:28" hidden="1" x14ac:dyDescent="0.2">
      <c r="A556" s="298"/>
      <c r="B556" s="299" t="s">
        <v>1731</v>
      </c>
      <c r="C556" s="297" t="s">
        <v>334</v>
      </c>
      <c r="D556" s="297" t="s">
        <v>334</v>
      </c>
      <c r="E556" s="297" t="s">
        <v>12</v>
      </c>
      <c r="F556" s="297" t="s">
        <v>1371</v>
      </c>
      <c r="G556" s="331" t="s">
        <v>1548</v>
      </c>
      <c r="H556" s="293">
        <f>'[12]Don gia'!R555</f>
        <v>0</v>
      </c>
      <c r="I556" s="289">
        <f t="array" ref="I556">SUM(IF($K$7:$AB$7="Số lượng",K556:AB556,0))</f>
        <v>16</v>
      </c>
      <c r="J556" s="289">
        <f t="shared" si="72"/>
        <v>0</v>
      </c>
      <c r="K556" s="293">
        <f>[12]DT!H556</f>
        <v>0</v>
      </c>
      <c r="L556" s="293">
        <f t="shared" si="73"/>
        <v>0</v>
      </c>
      <c r="M556" s="293">
        <f>[12]HH!H556</f>
        <v>0</v>
      </c>
      <c r="N556" s="293">
        <f t="shared" si="73"/>
        <v>0</v>
      </c>
      <c r="O556" s="293">
        <f>[12]VD!H556</f>
        <v>2</v>
      </c>
      <c r="P556" s="293">
        <f t="shared" si="74"/>
        <v>0</v>
      </c>
      <c r="Q556" s="293">
        <f>[12]QY!H556</f>
        <v>0</v>
      </c>
      <c r="R556" s="293">
        <f t="shared" si="75"/>
        <v>0</v>
      </c>
      <c r="S556" s="293">
        <f>[12]UB!H556</f>
        <v>0</v>
      </c>
      <c r="T556" s="293">
        <f t="shared" si="76"/>
        <v>0</v>
      </c>
      <c r="U556" s="293">
        <f>[12]CP!H556</f>
        <v>0</v>
      </c>
      <c r="V556" s="293">
        <f t="shared" si="77"/>
        <v>0</v>
      </c>
      <c r="W556" s="293">
        <f>[12]HL!H556</f>
        <v>0</v>
      </c>
      <c r="X556" s="293">
        <f t="shared" si="78"/>
        <v>0</v>
      </c>
      <c r="Y556" s="293">
        <f>[12]DH!H556</f>
        <v>4</v>
      </c>
      <c r="Z556" s="293">
        <f t="shared" si="79"/>
        <v>0</v>
      </c>
      <c r="AA556" s="293">
        <f>[12]MC!H556</f>
        <v>10</v>
      </c>
      <c r="AB556" s="293">
        <f t="shared" si="80"/>
        <v>0</v>
      </c>
    </row>
    <row r="557" spans="1:28" ht="25.5" x14ac:dyDescent="0.2">
      <c r="A557" s="298"/>
      <c r="B557" s="300" t="s">
        <v>317</v>
      </c>
      <c r="C557" s="297"/>
      <c r="D557" s="297"/>
      <c r="E557" s="297"/>
      <c r="F557" s="297"/>
      <c r="G557" s="331"/>
      <c r="H557" s="293">
        <f>'[12]Don gia'!R556</f>
        <v>0</v>
      </c>
      <c r="I557" s="289">
        <f t="array" ref="I557">SUM(IF($K$7:$AB$7="Số lượng",K557:AB557,0))</f>
        <v>0</v>
      </c>
      <c r="J557" s="289">
        <f t="shared" si="72"/>
        <v>0</v>
      </c>
      <c r="K557" s="293">
        <f>[12]DT!H557</f>
        <v>0</v>
      </c>
      <c r="L557" s="293">
        <f t="shared" si="73"/>
        <v>0</v>
      </c>
      <c r="M557" s="293">
        <f>[12]HH!H557</f>
        <v>0</v>
      </c>
      <c r="N557" s="293">
        <f t="shared" si="73"/>
        <v>0</v>
      </c>
      <c r="O557" s="293">
        <f>[12]VD!H557</f>
        <v>0</v>
      </c>
      <c r="P557" s="293">
        <f t="shared" si="74"/>
        <v>0</v>
      </c>
      <c r="Q557" s="293">
        <f>[12]QY!H557</f>
        <v>0</v>
      </c>
      <c r="R557" s="293">
        <f t="shared" si="75"/>
        <v>0</v>
      </c>
      <c r="S557" s="293">
        <f>[12]UB!H557</f>
        <v>0</v>
      </c>
      <c r="T557" s="293">
        <f t="shared" si="76"/>
        <v>0</v>
      </c>
      <c r="U557" s="293">
        <f>[12]CP!H557</f>
        <v>0</v>
      </c>
      <c r="V557" s="293">
        <f t="shared" si="77"/>
        <v>0</v>
      </c>
      <c r="W557" s="293">
        <f>[12]HL!H557</f>
        <v>0</v>
      </c>
      <c r="X557" s="293">
        <f t="shared" si="78"/>
        <v>0</v>
      </c>
      <c r="Y557" s="293">
        <f>[12]DH!H557</f>
        <v>0</v>
      </c>
      <c r="Z557" s="293">
        <f t="shared" si="79"/>
        <v>0</v>
      </c>
      <c r="AA557" s="293">
        <f>[12]MC!H557</f>
        <v>0</v>
      </c>
      <c r="AB557" s="293">
        <f t="shared" si="80"/>
        <v>0</v>
      </c>
    </row>
    <row r="558" spans="1:28" hidden="1" x14ac:dyDescent="0.2">
      <c r="A558" s="301" t="s">
        <v>34</v>
      </c>
      <c r="B558" s="302" t="s">
        <v>2</v>
      </c>
      <c r="C558" s="300"/>
      <c r="D558" s="300"/>
      <c r="E558" s="300"/>
      <c r="F558" s="300"/>
      <c r="G558" s="333"/>
      <c r="H558" s="293">
        <f>'[12]Don gia'!R557</f>
        <v>0</v>
      </c>
      <c r="I558" s="289">
        <f t="array" ref="I558">SUM(IF($K$7:$AB$7="Số lượng",K558:AB558,0))</f>
        <v>4</v>
      </c>
      <c r="J558" s="289">
        <f t="shared" si="72"/>
        <v>0</v>
      </c>
      <c r="K558" s="293">
        <f>[12]DT!H558</f>
        <v>0</v>
      </c>
      <c r="L558" s="293">
        <f t="shared" si="73"/>
        <v>0</v>
      </c>
      <c r="M558" s="293">
        <f>[12]HH!H558</f>
        <v>0</v>
      </c>
      <c r="N558" s="293">
        <f t="shared" si="73"/>
        <v>0</v>
      </c>
      <c r="O558" s="293">
        <f>[12]VD!H558</f>
        <v>0</v>
      </c>
      <c r="P558" s="293">
        <f t="shared" si="74"/>
        <v>0</v>
      </c>
      <c r="Q558" s="293">
        <f>[12]QY!H558</f>
        <v>0</v>
      </c>
      <c r="R558" s="293">
        <f t="shared" si="75"/>
        <v>0</v>
      </c>
      <c r="S558" s="293">
        <f>[12]UB!H558</f>
        <v>0</v>
      </c>
      <c r="T558" s="293">
        <f t="shared" si="76"/>
        <v>0</v>
      </c>
      <c r="U558" s="293">
        <f>[12]CP!H558</f>
        <v>0</v>
      </c>
      <c r="V558" s="293">
        <f t="shared" si="77"/>
        <v>0</v>
      </c>
      <c r="W558" s="293">
        <f>[12]HL!H558</f>
        <v>0</v>
      </c>
      <c r="X558" s="293">
        <f t="shared" si="78"/>
        <v>0</v>
      </c>
      <c r="Y558" s="293">
        <f>[12]DH!H558</f>
        <v>0</v>
      </c>
      <c r="Z558" s="293">
        <f t="shared" si="79"/>
        <v>0</v>
      </c>
      <c r="AA558" s="293">
        <f>[12]MC!H558</f>
        <v>4</v>
      </c>
      <c r="AB558" s="293">
        <f t="shared" si="80"/>
        <v>0</v>
      </c>
    </row>
    <row r="559" spans="1:28" hidden="1" x14ac:dyDescent="0.2">
      <c r="A559" s="298"/>
      <c r="B559" s="299" t="s">
        <v>1732</v>
      </c>
      <c r="C559" s="297" t="s">
        <v>334</v>
      </c>
      <c r="D559" s="297"/>
      <c r="E559" s="297" t="s">
        <v>12</v>
      </c>
      <c r="F559" s="297" t="s">
        <v>1371</v>
      </c>
      <c r="G559" s="331" t="s">
        <v>1564</v>
      </c>
      <c r="H559" s="293">
        <f>'[12]Don gia'!R558</f>
        <v>0</v>
      </c>
      <c r="I559" s="289">
        <f t="array" ref="I559">SUM(IF($K$7:$AB$7="Số lượng",K559:AB559,0))</f>
        <v>276</v>
      </c>
      <c r="J559" s="289">
        <f t="shared" si="72"/>
        <v>0</v>
      </c>
      <c r="K559" s="293">
        <f>[12]DT!H559</f>
        <v>42</v>
      </c>
      <c r="L559" s="293">
        <f t="shared" si="73"/>
        <v>0</v>
      </c>
      <c r="M559" s="293">
        <f>[12]HH!H559</f>
        <v>14</v>
      </c>
      <c r="N559" s="293">
        <f t="shared" si="73"/>
        <v>0</v>
      </c>
      <c r="O559" s="293">
        <f>[12]VD!H559</f>
        <v>18</v>
      </c>
      <c r="P559" s="293">
        <f t="shared" si="74"/>
        <v>0</v>
      </c>
      <c r="Q559" s="293">
        <f>[12]QY!H559</f>
        <v>22</v>
      </c>
      <c r="R559" s="293">
        <f t="shared" si="75"/>
        <v>0</v>
      </c>
      <c r="S559" s="293">
        <f>[12]UB!H559</f>
        <v>45</v>
      </c>
      <c r="T559" s="293">
        <f t="shared" si="76"/>
        <v>0</v>
      </c>
      <c r="U559" s="293">
        <f>[12]CP!H559</f>
        <v>27</v>
      </c>
      <c r="V559" s="293">
        <f t="shared" si="77"/>
        <v>0</v>
      </c>
      <c r="W559" s="293">
        <f>[12]HL!H559</f>
        <v>66</v>
      </c>
      <c r="X559" s="293">
        <f t="shared" si="78"/>
        <v>0</v>
      </c>
      <c r="Y559" s="293">
        <f>[12]DH!H559</f>
        <v>16</v>
      </c>
      <c r="Z559" s="293">
        <f t="shared" si="79"/>
        <v>0</v>
      </c>
      <c r="AA559" s="293">
        <f>[12]MC!H559</f>
        <v>26</v>
      </c>
      <c r="AB559" s="293">
        <f t="shared" si="80"/>
        <v>0</v>
      </c>
    </row>
    <row r="560" spans="1:28" x14ac:dyDescent="0.2">
      <c r="A560" s="301" t="s">
        <v>38</v>
      </c>
      <c r="B560" s="302" t="s">
        <v>39</v>
      </c>
      <c r="C560" s="300"/>
      <c r="D560" s="300"/>
      <c r="E560" s="300"/>
      <c r="F560" s="300"/>
      <c r="G560" s="333"/>
      <c r="H560" s="293">
        <f>'[12]Don gia'!R559</f>
        <v>0</v>
      </c>
      <c r="I560" s="289">
        <f t="array" ref="I560">SUM(IF($K$7:$AB$7="Số lượng",K560:AB560,0))</f>
        <v>0</v>
      </c>
      <c r="J560" s="289">
        <f t="shared" si="72"/>
        <v>0</v>
      </c>
      <c r="K560" s="293"/>
      <c r="L560" s="293">
        <f t="shared" si="73"/>
        <v>0</v>
      </c>
      <c r="M560" s="293"/>
      <c r="N560" s="293">
        <f t="shared" si="73"/>
        <v>0</v>
      </c>
      <c r="O560" s="293"/>
      <c r="P560" s="293">
        <f t="shared" si="74"/>
        <v>0</v>
      </c>
      <c r="Q560" s="293"/>
      <c r="R560" s="293">
        <f t="shared" si="75"/>
        <v>0</v>
      </c>
      <c r="S560" s="293"/>
      <c r="T560" s="293">
        <f t="shared" si="76"/>
        <v>0</v>
      </c>
      <c r="U560" s="293"/>
      <c r="V560" s="293">
        <f t="shared" si="77"/>
        <v>0</v>
      </c>
      <c r="W560" s="293"/>
      <c r="X560" s="293">
        <f t="shared" si="78"/>
        <v>0</v>
      </c>
      <c r="Y560" s="293"/>
      <c r="Z560" s="293">
        <f t="shared" si="79"/>
        <v>0</v>
      </c>
      <c r="AA560" s="293"/>
      <c r="AB560" s="293">
        <f t="shared" si="80"/>
        <v>0</v>
      </c>
    </row>
    <row r="561" spans="1:28" x14ac:dyDescent="0.2">
      <c r="A561" s="301" t="s">
        <v>21</v>
      </c>
      <c r="B561" s="302" t="s">
        <v>46</v>
      </c>
      <c r="C561" s="300"/>
      <c r="D561" s="300"/>
      <c r="E561" s="300"/>
      <c r="F561" s="300"/>
      <c r="G561" s="333"/>
      <c r="H561" s="293">
        <f>'[12]Don gia'!R560</f>
        <v>0</v>
      </c>
      <c r="I561" s="289">
        <f t="array" ref="I561">SUM(IF($K$7:$AB$7="Số lượng",K561:AB561,0))</f>
        <v>0</v>
      </c>
      <c r="J561" s="289">
        <f t="shared" si="72"/>
        <v>0</v>
      </c>
      <c r="K561" s="293">
        <f>[12]DT!H561</f>
        <v>0</v>
      </c>
      <c r="L561" s="293">
        <f t="shared" si="73"/>
        <v>0</v>
      </c>
      <c r="M561" s="293">
        <f>[12]HH!H561</f>
        <v>0</v>
      </c>
      <c r="N561" s="293">
        <f t="shared" si="73"/>
        <v>0</v>
      </c>
      <c r="O561" s="293">
        <f>[12]VD!H561</f>
        <v>0</v>
      </c>
      <c r="P561" s="293">
        <f t="shared" si="74"/>
        <v>0</v>
      </c>
      <c r="Q561" s="293">
        <f>[12]QY!H561</f>
        <v>0</v>
      </c>
      <c r="R561" s="293">
        <f t="shared" si="75"/>
        <v>0</v>
      </c>
      <c r="S561" s="293">
        <f>[12]UB!H561</f>
        <v>0</v>
      </c>
      <c r="T561" s="293">
        <f t="shared" si="76"/>
        <v>0</v>
      </c>
      <c r="U561" s="293">
        <f>[12]CP!H561</f>
        <v>0</v>
      </c>
      <c r="V561" s="293">
        <f t="shared" si="77"/>
        <v>0</v>
      </c>
      <c r="W561" s="293">
        <f>[12]HL!H561</f>
        <v>0</v>
      </c>
      <c r="X561" s="293">
        <f t="shared" si="78"/>
        <v>0</v>
      </c>
      <c r="Y561" s="293">
        <f>[12]DH!H561</f>
        <v>0</v>
      </c>
      <c r="Z561" s="293">
        <f t="shared" si="79"/>
        <v>0</v>
      </c>
      <c r="AA561" s="293">
        <f>[12]MC!H561</f>
        <v>0</v>
      </c>
      <c r="AB561" s="293">
        <f t="shared" si="80"/>
        <v>0</v>
      </c>
    </row>
    <row r="562" spans="1:28" x14ac:dyDescent="0.2">
      <c r="A562" s="298"/>
      <c r="B562" s="299" t="s">
        <v>318</v>
      </c>
      <c r="C562" s="297" t="s">
        <v>334</v>
      </c>
      <c r="D562" s="297" t="s">
        <v>334</v>
      </c>
      <c r="E562" s="297" t="s">
        <v>12</v>
      </c>
      <c r="F562" s="297" t="s">
        <v>1545</v>
      </c>
      <c r="G562" s="331" t="s">
        <v>1564</v>
      </c>
      <c r="H562" s="293">
        <f>'[12]Don gia'!R561</f>
        <v>128842</v>
      </c>
      <c r="I562" s="289">
        <f t="array" ref="I562">SUM(IF($K$7:$AB$7="Số lượng",K562:AB562,0))</f>
        <v>1416</v>
      </c>
      <c r="J562" s="289">
        <f t="shared" si="72"/>
        <v>182440272</v>
      </c>
      <c r="K562" s="293">
        <f>[12]DT!H562</f>
        <v>204</v>
      </c>
      <c r="L562" s="293">
        <f t="shared" si="73"/>
        <v>26283768</v>
      </c>
      <c r="M562" s="293">
        <f>[12]HH!H562</f>
        <v>128</v>
      </c>
      <c r="N562" s="293">
        <f t="shared" si="73"/>
        <v>16491776</v>
      </c>
      <c r="O562" s="293">
        <f>[12]VD!H562</f>
        <v>137</v>
      </c>
      <c r="P562" s="293">
        <f t="shared" si="74"/>
        <v>17651354</v>
      </c>
      <c r="Q562" s="293">
        <f>[12]QY!H562</f>
        <v>96</v>
      </c>
      <c r="R562" s="293">
        <f t="shared" si="75"/>
        <v>12368832</v>
      </c>
      <c r="S562" s="293">
        <f>[12]UB!H562</f>
        <v>0</v>
      </c>
      <c r="T562" s="293">
        <f t="shared" si="76"/>
        <v>0</v>
      </c>
      <c r="U562" s="293">
        <f>[12]CP!H562</f>
        <v>157</v>
      </c>
      <c r="V562" s="293">
        <f t="shared" si="77"/>
        <v>20228194</v>
      </c>
      <c r="W562" s="293">
        <f>[12]HL!H562</f>
        <v>414</v>
      </c>
      <c r="X562" s="293">
        <f t="shared" si="78"/>
        <v>53340588</v>
      </c>
      <c r="Y562" s="293">
        <f>[12]DH!H562</f>
        <v>184</v>
      </c>
      <c r="Z562" s="293">
        <f t="shared" si="79"/>
        <v>23706928</v>
      </c>
      <c r="AA562" s="293">
        <f>[12]MC!H562</f>
        <v>96</v>
      </c>
      <c r="AB562" s="293">
        <f t="shared" si="80"/>
        <v>12368832</v>
      </c>
    </row>
    <row r="563" spans="1:28" ht="25.5" hidden="1" x14ac:dyDescent="0.2">
      <c r="A563" s="298"/>
      <c r="B563" s="299" t="s">
        <v>1733</v>
      </c>
      <c r="C563" s="297" t="s">
        <v>334</v>
      </c>
      <c r="D563" s="297" t="s">
        <v>334</v>
      </c>
      <c r="E563" s="297" t="s">
        <v>12</v>
      </c>
      <c r="F563" s="297" t="s">
        <v>1545</v>
      </c>
      <c r="G563" s="331" t="s">
        <v>1734</v>
      </c>
      <c r="H563" s="293">
        <f>'[12]Don gia'!R562</f>
        <v>0</v>
      </c>
      <c r="I563" s="289">
        <f t="array" ref="I563">SUM(IF($K$7:$AB$7="Số lượng",K563:AB563,0))</f>
        <v>1367</v>
      </c>
      <c r="J563" s="289">
        <f t="shared" si="72"/>
        <v>0</v>
      </c>
      <c r="K563" s="293">
        <f>[12]DT!H563</f>
        <v>188</v>
      </c>
      <c r="L563" s="293">
        <f t="shared" si="73"/>
        <v>0</v>
      </c>
      <c r="M563" s="293">
        <f>[12]HH!H563</f>
        <v>128</v>
      </c>
      <c r="N563" s="293">
        <f t="shared" si="73"/>
        <v>0</v>
      </c>
      <c r="O563" s="293">
        <f>[12]VD!H563</f>
        <v>137</v>
      </c>
      <c r="P563" s="293">
        <f t="shared" si="74"/>
        <v>0</v>
      </c>
      <c r="Q563" s="293">
        <f>[12]QY!H563</f>
        <v>96</v>
      </c>
      <c r="R563" s="293">
        <f t="shared" si="75"/>
        <v>0</v>
      </c>
      <c r="S563" s="293">
        <f>[12]UB!H563</f>
        <v>0</v>
      </c>
      <c r="T563" s="293">
        <f t="shared" si="76"/>
        <v>0</v>
      </c>
      <c r="U563" s="293">
        <f>[12]CP!H563</f>
        <v>141</v>
      </c>
      <c r="V563" s="293">
        <f t="shared" si="77"/>
        <v>0</v>
      </c>
      <c r="W563" s="293">
        <f>[12]HL!H563</f>
        <v>406</v>
      </c>
      <c r="X563" s="293">
        <f t="shared" si="78"/>
        <v>0</v>
      </c>
      <c r="Y563" s="293">
        <f>[12]DH!H563</f>
        <v>176</v>
      </c>
      <c r="Z563" s="293">
        <f t="shared" si="79"/>
        <v>0</v>
      </c>
      <c r="AA563" s="293">
        <f>[12]MC!H563</f>
        <v>95</v>
      </c>
      <c r="AB563" s="293">
        <f t="shared" si="80"/>
        <v>0</v>
      </c>
    </row>
    <row r="564" spans="1:28" x14ac:dyDescent="0.2">
      <c r="A564" s="298"/>
      <c r="B564" s="299" t="s">
        <v>319</v>
      </c>
      <c r="C564" s="297" t="s">
        <v>334</v>
      </c>
      <c r="D564" s="297" t="s">
        <v>334</v>
      </c>
      <c r="E564" s="297" t="s">
        <v>12</v>
      </c>
      <c r="F564" s="297" t="s">
        <v>1545</v>
      </c>
      <c r="G564" s="331" t="s">
        <v>1735</v>
      </c>
      <c r="H564" s="293">
        <f>'[12]Don gia'!R563</f>
        <v>162817</v>
      </c>
      <c r="I564" s="289">
        <f t="array" ref="I564">SUM(IF($K$7:$AB$7="Số lượng",K564:AB564,0))</f>
        <v>1426</v>
      </c>
      <c r="J564" s="289">
        <f t="shared" si="72"/>
        <v>232177042</v>
      </c>
      <c r="K564" s="293">
        <f>[12]DT!H564</f>
        <v>204</v>
      </c>
      <c r="L564" s="293">
        <f t="shared" si="73"/>
        <v>33214668</v>
      </c>
      <c r="M564" s="293">
        <f>[12]HH!H564</f>
        <v>128</v>
      </c>
      <c r="N564" s="293">
        <f t="shared" si="73"/>
        <v>20840576</v>
      </c>
      <c r="O564" s="293">
        <f>[12]VD!H564</f>
        <v>137</v>
      </c>
      <c r="P564" s="293">
        <f t="shared" si="74"/>
        <v>22305929</v>
      </c>
      <c r="Q564" s="293">
        <f>[12]QY!H564</f>
        <v>96</v>
      </c>
      <c r="R564" s="293">
        <f t="shared" si="75"/>
        <v>15630432</v>
      </c>
      <c r="S564" s="293">
        <f>[12]UB!H564</f>
        <v>0</v>
      </c>
      <c r="T564" s="293">
        <f t="shared" si="76"/>
        <v>0</v>
      </c>
      <c r="U564" s="293">
        <f>[12]CP!H564</f>
        <v>178</v>
      </c>
      <c r="V564" s="293">
        <f t="shared" si="77"/>
        <v>28981426</v>
      </c>
      <c r="W564" s="293">
        <f>[12]HL!H564</f>
        <v>414</v>
      </c>
      <c r="X564" s="293">
        <f t="shared" si="78"/>
        <v>67406238</v>
      </c>
      <c r="Y564" s="293">
        <f>[12]DH!H564</f>
        <v>174</v>
      </c>
      <c r="Z564" s="293">
        <f t="shared" si="79"/>
        <v>28330158</v>
      </c>
      <c r="AA564" s="293">
        <f>[12]MC!H564</f>
        <v>95</v>
      </c>
      <c r="AB564" s="293">
        <f t="shared" si="80"/>
        <v>15467615</v>
      </c>
    </row>
    <row r="565" spans="1:28" x14ac:dyDescent="0.2">
      <c r="A565" s="301" t="s">
        <v>44</v>
      </c>
      <c r="B565" s="302" t="s">
        <v>62</v>
      </c>
      <c r="C565" s="300"/>
      <c r="D565" s="300"/>
      <c r="E565" s="300"/>
      <c r="F565" s="300"/>
      <c r="G565" s="333"/>
      <c r="H565" s="293">
        <f>'[12]Don gia'!R564</f>
        <v>0</v>
      </c>
      <c r="I565" s="289">
        <f t="array" ref="I565">SUM(IF($K$7:$AB$7="Số lượng",K565:AB565,0))</f>
        <v>0</v>
      </c>
      <c r="J565" s="289">
        <f t="shared" si="72"/>
        <v>0</v>
      </c>
      <c r="K565" s="293">
        <f>[12]DT!H565</f>
        <v>0</v>
      </c>
      <c r="L565" s="293">
        <f t="shared" si="73"/>
        <v>0</v>
      </c>
      <c r="M565" s="293">
        <f>[12]HH!H565</f>
        <v>0</v>
      </c>
      <c r="N565" s="293">
        <f t="shared" si="73"/>
        <v>0</v>
      </c>
      <c r="O565" s="293">
        <f>[12]VD!H565</f>
        <v>0</v>
      </c>
      <c r="P565" s="293">
        <f t="shared" si="74"/>
        <v>0</v>
      </c>
      <c r="Q565" s="293">
        <f>[12]QY!H565</f>
        <v>0</v>
      </c>
      <c r="R565" s="293">
        <f t="shared" si="75"/>
        <v>0</v>
      </c>
      <c r="S565" s="293">
        <f>[12]UB!H565</f>
        <v>0</v>
      </c>
      <c r="T565" s="293">
        <f t="shared" si="76"/>
        <v>0</v>
      </c>
      <c r="U565" s="293">
        <f>[12]CP!H565</f>
        <v>0</v>
      </c>
      <c r="V565" s="293">
        <f t="shared" si="77"/>
        <v>0</v>
      </c>
      <c r="W565" s="293">
        <f>[12]HL!H565</f>
        <v>0</v>
      </c>
      <c r="X565" s="293">
        <f t="shared" si="78"/>
        <v>0</v>
      </c>
      <c r="Y565" s="293">
        <f>[12]DH!H565</f>
        <v>0</v>
      </c>
      <c r="Z565" s="293">
        <f t="shared" si="79"/>
        <v>0</v>
      </c>
      <c r="AA565" s="293">
        <f>[12]MC!H565</f>
        <v>0</v>
      </c>
      <c r="AB565" s="293">
        <f t="shared" si="80"/>
        <v>0</v>
      </c>
    </row>
    <row r="566" spans="1:28" x14ac:dyDescent="0.2">
      <c r="A566" s="298"/>
      <c r="B566" s="299" t="s">
        <v>320</v>
      </c>
      <c r="C566" s="297"/>
      <c r="D566" s="297" t="s">
        <v>334</v>
      </c>
      <c r="E566" s="297" t="s">
        <v>12</v>
      </c>
      <c r="F566" s="297" t="s">
        <v>1352</v>
      </c>
      <c r="G566" s="331" t="s">
        <v>1564</v>
      </c>
      <c r="H566" s="293">
        <f>'[12]Don gia'!R565</f>
        <v>1539520</v>
      </c>
      <c r="I566" s="289">
        <f t="array" ref="I566">SUM(IF($K$7:$AB$7="Số lượng",K566:AB566,0))</f>
        <v>1033</v>
      </c>
      <c r="J566" s="289">
        <f t="shared" si="72"/>
        <v>1590324160</v>
      </c>
      <c r="K566" s="293">
        <f>[12]DT!H566</f>
        <v>172</v>
      </c>
      <c r="L566" s="293">
        <f t="shared" si="73"/>
        <v>264797440</v>
      </c>
      <c r="M566" s="293">
        <f>[12]HH!H566</f>
        <v>60</v>
      </c>
      <c r="N566" s="293">
        <f t="shared" si="73"/>
        <v>92371200</v>
      </c>
      <c r="O566" s="293">
        <f>[12]VD!H566</f>
        <v>46</v>
      </c>
      <c r="P566" s="293">
        <f t="shared" si="74"/>
        <v>70817920</v>
      </c>
      <c r="Q566" s="293">
        <f>[12]QY!H566</f>
        <v>112</v>
      </c>
      <c r="R566" s="293">
        <f t="shared" si="75"/>
        <v>172426240</v>
      </c>
      <c r="S566" s="293">
        <f>[12]UB!H566</f>
        <v>125</v>
      </c>
      <c r="T566" s="293">
        <f t="shared" si="76"/>
        <v>192440000</v>
      </c>
      <c r="U566" s="293">
        <f>[12]CP!H566</f>
        <v>136</v>
      </c>
      <c r="V566" s="293">
        <f t="shared" si="77"/>
        <v>209374720</v>
      </c>
      <c r="W566" s="293">
        <f>[12]HL!H566</f>
        <v>231</v>
      </c>
      <c r="X566" s="293">
        <f t="shared" si="78"/>
        <v>355629120</v>
      </c>
      <c r="Y566" s="293">
        <f>[12]DH!H566</f>
        <v>72</v>
      </c>
      <c r="Z566" s="293">
        <f t="shared" si="79"/>
        <v>110845440</v>
      </c>
      <c r="AA566" s="293">
        <f>[12]MC!H566</f>
        <v>79</v>
      </c>
      <c r="AB566" s="293">
        <f t="shared" si="80"/>
        <v>121622080</v>
      </c>
    </row>
    <row r="567" spans="1:28" ht="25.5" x14ac:dyDescent="0.2">
      <c r="A567" s="298"/>
      <c r="B567" s="299" t="s">
        <v>321</v>
      </c>
      <c r="C567" s="297"/>
      <c r="D567" s="297" t="s">
        <v>334</v>
      </c>
      <c r="E567" s="297" t="s">
        <v>12</v>
      </c>
      <c r="F567" s="297" t="s">
        <v>1354</v>
      </c>
      <c r="G567" s="331" t="s">
        <v>1564</v>
      </c>
      <c r="H567" s="293">
        <f>'[12]Don gia'!R566</f>
        <v>589620</v>
      </c>
      <c r="I567" s="289">
        <f t="array" ref="I567">SUM(IF($K$7:$AB$7="Số lượng",K567:AB567,0))</f>
        <v>607</v>
      </c>
      <c r="J567" s="289">
        <f t="shared" si="72"/>
        <v>357899340</v>
      </c>
      <c r="K567" s="293">
        <f>[12]DT!H567</f>
        <v>106</v>
      </c>
      <c r="L567" s="293">
        <f t="shared" si="73"/>
        <v>62499720</v>
      </c>
      <c r="M567" s="293">
        <f>[12]HH!H567</f>
        <v>70</v>
      </c>
      <c r="N567" s="293">
        <f t="shared" si="73"/>
        <v>41273400</v>
      </c>
      <c r="O567" s="293">
        <f>[12]VD!H567</f>
        <v>45</v>
      </c>
      <c r="P567" s="293">
        <f t="shared" si="74"/>
        <v>26532900</v>
      </c>
      <c r="Q567" s="293">
        <f>[12]QY!H567</f>
        <v>62</v>
      </c>
      <c r="R567" s="293">
        <f t="shared" si="75"/>
        <v>36556440</v>
      </c>
      <c r="S567" s="293">
        <f>[12]UB!H567</f>
        <v>55</v>
      </c>
      <c r="T567" s="293">
        <f t="shared" si="76"/>
        <v>32429100</v>
      </c>
      <c r="U567" s="293">
        <f>[12]CP!H567</f>
        <v>68</v>
      </c>
      <c r="V567" s="293">
        <f t="shared" si="77"/>
        <v>40094160</v>
      </c>
      <c r="W567" s="293">
        <f>[12]HL!H567</f>
        <v>96</v>
      </c>
      <c r="X567" s="293">
        <f t="shared" si="78"/>
        <v>56603520</v>
      </c>
      <c r="Y567" s="293">
        <f>[12]DH!H567</f>
        <v>49</v>
      </c>
      <c r="Z567" s="293">
        <f t="shared" si="79"/>
        <v>28891380</v>
      </c>
      <c r="AA567" s="293">
        <f>[12]MC!H567</f>
        <v>56</v>
      </c>
      <c r="AB567" s="293">
        <f t="shared" si="80"/>
        <v>33018720</v>
      </c>
    </row>
    <row r="568" spans="1:28" hidden="1" x14ac:dyDescent="0.2">
      <c r="A568" s="295"/>
      <c r="B568" s="296" t="s">
        <v>1736</v>
      </c>
      <c r="C568" s="294"/>
      <c r="D568" s="294" t="s">
        <v>334</v>
      </c>
      <c r="E568" s="294" t="s">
        <v>12</v>
      </c>
      <c r="F568" s="294" t="s">
        <v>1352</v>
      </c>
      <c r="G568" s="336" t="s">
        <v>1564</v>
      </c>
      <c r="H568" s="293">
        <f>'[12]Don gia'!R567</f>
        <v>0</v>
      </c>
      <c r="I568" s="289">
        <f t="array" ref="I568">SUM(IF($K$7:$AB$7="Số lượng",K568:AB568,0))</f>
        <v>989</v>
      </c>
      <c r="J568" s="289">
        <f t="shared" si="72"/>
        <v>0</v>
      </c>
      <c r="K568" s="337">
        <f>[12]DT!H568</f>
        <v>164</v>
      </c>
      <c r="L568" s="293">
        <f t="shared" si="73"/>
        <v>0</v>
      </c>
      <c r="M568" s="337">
        <f>[12]HH!H568</f>
        <v>60</v>
      </c>
      <c r="N568" s="293">
        <f t="shared" si="73"/>
        <v>0</v>
      </c>
      <c r="O568" s="337">
        <f>[12]VD!H568</f>
        <v>45</v>
      </c>
      <c r="P568" s="293">
        <f t="shared" si="74"/>
        <v>0</v>
      </c>
      <c r="Q568" s="337">
        <f>[12]QY!H568</f>
        <v>92</v>
      </c>
      <c r="R568" s="293">
        <f t="shared" si="75"/>
        <v>0</v>
      </c>
      <c r="S568" s="337">
        <f>[12]UB!H568</f>
        <v>125</v>
      </c>
      <c r="T568" s="293">
        <f t="shared" si="76"/>
        <v>0</v>
      </c>
      <c r="U568" s="337">
        <f>[12]CP!H568</f>
        <v>113</v>
      </c>
      <c r="V568" s="293">
        <f t="shared" si="77"/>
        <v>0</v>
      </c>
      <c r="W568" s="337">
        <f>[12]HL!H568</f>
        <v>251</v>
      </c>
      <c r="X568" s="293">
        <f t="shared" si="78"/>
        <v>0</v>
      </c>
      <c r="Y568" s="337">
        <f>[12]DH!H568</f>
        <v>72</v>
      </c>
      <c r="Z568" s="293">
        <f t="shared" si="79"/>
        <v>0</v>
      </c>
      <c r="AA568" s="337">
        <f>[12]MC!H568</f>
        <v>67</v>
      </c>
      <c r="AB568" s="293">
        <f t="shared" si="80"/>
        <v>0</v>
      </c>
    </row>
    <row r="569" spans="1:28" s="214" customFormat="1" x14ac:dyDescent="0.2">
      <c r="A569" s="338"/>
      <c r="B569" s="143" t="s">
        <v>932</v>
      </c>
      <c r="C569" s="338"/>
      <c r="D569" s="338"/>
      <c r="E569" s="338"/>
      <c r="F569" s="338"/>
      <c r="G569" s="338"/>
      <c r="H569" s="293"/>
      <c r="I569" s="289"/>
      <c r="J569" s="289">
        <f>SUM(J9:J568)</f>
        <v>128822882850.90001</v>
      </c>
      <c r="K569" s="339"/>
      <c r="L569" s="289">
        <f>SUM(L9:L568)</f>
        <v>16868189858</v>
      </c>
      <c r="M569" s="339"/>
      <c r="N569" s="289">
        <f>SUM(N9:N568)</f>
        <v>11674973620</v>
      </c>
      <c r="O569" s="339"/>
      <c r="P569" s="289">
        <f>SUM(P9:P568)</f>
        <v>8726763635</v>
      </c>
      <c r="Q569" s="339"/>
      <c r="R569" s="289">
        <f>SUM(R9:R568)</f>
        <v>12709521268.4</v>
      </c>
      <c r="S569" s="339"/>
      <c r="T569" s="289">
        <f>SUM(T9:T568)</f>
        <v>11553454011</v>
      </c>
      <c r="U569" s="339"/>
      <c r="V569" s="289">
        <f>SUM(V9:V568)</f>
        <v>12471709161</v>
      </c>
      <c r="W569" s="339"/>
      <c r="X569" s="289">
        <f>SUM(X9:X568)</f>
        <v>27635223614</v>
      </c>
      <c r="Y569" s="339"/>
      <c r="Z569" s="289">
        <f>SUM(Z9:Z568)</f>
        <v>11656017582</v>
      </c>
      <c r="AA569" s="339"/>
      <c r="AB569" s="289">
        <f>SUM(AB9:AB568)</f>
        <v>15527030101.5</v>
      </c>
    </row>
  </sheetData>
  <mergeCells count="20">
    <mergeCell ref="M6:N6"/>
    <mergeCell ref="O6:P6"/>
    <mergeCell ref="Q6:R6"/>
    <mergeCell ref="S6:T6"/>
    <mergeCell ref="A2:AB2"/>
    <mergeCell ref="A3:AB3"/>
    <mergeCell ref="A4:AB4"/>
    <mergeCell ref="A6:A7"/>
    <mergeCell ref="B6:B7"/>
    <mergeCell ref="C6:D6"/>
    <mergeCell ref="E6:E7"/>
    <mergeCell ref="F6:F7"/>
    <mergeCell ref="G6:G7"/>
    <mergeCell ref="H6:H7"/>
    <mergeCell ref="U6:V6"/>
    <mergeCell ref="W6:X6"/>
    <mergeCell ref="Y6:Z6"/>
    <mergeCell ref="AA6:AB6"/>
    <mergeCell ref="I6:J6"/>
    <mergeCell ref="K6:L6"/>
  </mergeCells>
  <printOptions horizontalCentered="1"/>
  <pageMargins left="0.15748031496062992" right="0.15748031496062992" top="0.35433070866141736" bottom="0.31496062992125984" header="0" footer="0"/>
  <pageSetup paperSize="9"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52"/>
  <sheetViews>
    <sheetView topLeftCell="A37" zoomScaleNormal="100" zoomScaleSheetLayoutView="115" workbookViewId="0">
      <selection activeCell="J46" sqref="J46"/>
    </sheetView>
  </sheetViews>
  <sheetFormatPr defaultColWidth="8.875" defaultRowHeight="15.75" x14ac:dyDescent="0.25"/>
  <cols>
    <col min="1" max="1" width="5.375" style="259" customWidth="1"/>
    <col min="2" max="2" width="17.25" style="261" customWidth="1"/>
    <col min="3" max="3" width="6.75" style="262" bestFit="1" customWidth="1"/>
    <col min="4" max="4" width="8.75" style="354" bestFit="1" customWidth="1"/>
    <col min="5" max="5" width="55.875" style="261" customWidth="1"/>
    <col min="6" max="16384" width="8.875" style="259"/>
  </cols>
  <sheetData>
    <row r="1" spans="1:5" ht="103.9" customHeight="1" x14ac:dyDescent="0.25">
      <c r="A1" s="440" t="s">
        <v>1740</v>
      </c>
      <c r="B1" s="441"/>
      <c r="C1" s="441"/>
      <c r="D1" s="441"/>
      <c r="E1" s="441"/>
    </row>
    <row r="2" spans="1:5" ht="13.15" customHeight="1" x14ac:dyDescent="0.25">
      <c r="A2" s="442" t="s">
        <v>0</v>
      </c>
      <c r="B2" s="442" t="s">
        <v>327</v>
      </c>
      <c r="C2" s="442" t="s">
        <v>1</v>
      </c>
      <c r="D2" s="443" t="s">
        <v>960</v>
      </c>
      <c r="E2" s="443" t="s">
        <v>961</v>
      </c>
    </row>
    <row r="3" spans="1:5" ht="30" customHeight="1" x14ac:dyDescent="0.25">
      <c r="A3" s="442"/>
      <c r="B3" s="442"/>
      <c r="C3" s="442"/>
      <c r="D3" s="443"/>
      <c r="E3" s="443"/>
    </row>
    <row r="4" spans="1:5" ht="58.9" customHeight="1" x14ac:dyDescent="0.25">
      <c r="A4" s="345">
        <v>1</v>
      </c>
      <c r="B4" s="344" t="s">
        <v>10</v>
      </c>
      <c r="C4" s="346" t="s">
        <v>4</v>
      </c>
      <c r="D4" s="352">
        <v>146</v>
      </c>
      <c r="E4" s="344" t="s">
        <v>987</v>
      </c>
    </row>
    <row r="5" spans="1:5" ht="103.9" customHeight="1" x14ac:dyDescent="0.25">
      <c r="A5" s="345">
        <v>2</v>
      </c>
      <c r="B5" s="344" t="s">
        <v>11</v>
      </c>
      <c r="C5" s="346" t="s">
        <v>12</v>
      </c>
      <c r="D5" s="352">
        <f>[8]TH!$E$15</f>
        <v>125</v>
      </c>
      <c r="E5" s="344" t="s">
        <v>989</v>
      </c>
    </row>
    <row r="6" spans="1:5" ht="32.450000000000003" customHeight="1" x14ac:dyDescent="0.25">
      <c r="A6" s="345">
        <v>3</v>
      </c>
      <c r="B6" s="344" t="s">
        <v>13</v>
      </c>
      <c r="C6" s="346" t="s">
        <v>12</v>
      </c>
      <c r="D6" s="352">
        <f>[8]TH!$E$16</f>
        <v>144</v>
      </c>
      <c r="E6" s="344" t="s">
        <v>347</v>
      </c>
    </row>
    <row r="7" spans="1:5" x14ac:dyDescent="0.25">
      <c r="A7" s="345"/>
      <c r="B7" s="344"/>
      <c r="C7" s="346"/>
      <c r="D7" s="352"/>
      <c r="E7" s="344" t="s">
        <v>348</v>
      </c>
    </row>
    <row r="8" spans="1:5" x14ac:dyDescent="0.25">
      <c r="A8" s="345"/>
      <c r="B8" s="344"/>
      <c r="C8" s="346"/>
      <c r="D8" s="352"/>
      <c r="E8" s="344" t="s">
        <v>349</v>
      </c>
    </row>
    <row r="9" spans="1:5" x14ac:dyDescent="0.25">
      <c r="A9" s="345"/>
      <c r="B9" s="344"/>
      <c r="C9" s="346"/>
      <c r="D9" s="352"/>
      <c r="E9" s="344" t="s">
        <v>350</v>
      </c>
    </row>
    <row r="10" spans="1:5" x14ac:dyDescent="0.25">
      <c r="A10" s="345"/>
      <c r="B10" s="344"/>
      <c r="C10" s="346"/>
      <c r="D10" s="352"/>
      <c r="E10" s="344" t="s">
        <v>351</v>
      </c>
    </row>
    <row r="11" spans="1:5" x14ac:dyDescent="0.25">
      <c r="A11" s="345"/>
      <c r="B11" s="344"/>
      <c r="C11" s="346"/>
      <c r="D11" s="352"/>
      <c r="E11" s="344" t="s">
        <v>352</v>
      </c>
    </row>
    <row r="12" spans="1:5" ht="30" x14ac:dyDescent="0.25">
      <c r="A12" s="345"/>
      <c r="B12" s="344"/>
      <c r="C12" s="346"/>
      <c r="D12" s="352"/>
      <c r="E12" s="344" t="s">
        <v>353</v>
      </c>
    </row>
    <row r="13" spans="1:5" ht="30" x14ac:dyDescent="0.25">
      <c r="A13" s="345"/>
      <c r="B13" s="344"/>
      <c r="C13" s="346"/>
      <c r="D13" s="352"/>
      <c r="E13" s="344" t="s">
        <v>354</v>
      </c>
    </row>
    <row r="14" spans="1:5" x14ac:dyDescent="0.25">
      <c r="A14" s="345"/>
      <c r="B14" s="344"/>
      <c r="C14" s="346"/>
      <c r="D14" s="352"/>
      <c r="E14" s="344" t="s">
        <v>355</v>
      </c>
    </row>
    <row r="15" spans="1:5" ht="30" x14ac:dyDescent="0.25">
      <c r="A15" s="345"/>
      <c r="B15" s="344"/>
      <c r="C15" s="346"/>
      <c r="D15" s="352"/>
      <c r="E15" s="344" t="s">
        <v>765</v>
      </c>
    </row>
    <row r="16" spans="1:5" x14ac:dyDescent="0.25">
      <c r="A16" s="345">
        <v>4</v>
      </c>
      <c r="B16" s="344" t="s">
        <v>14</v>
      </c>
      <c r="C16" s="346" t="s">
        <v>12</v>
      </c>
      <c r="D16" s="352">
        <v>126</v>
      </c>
      <c r="E16" s="344" t="s">
        <v>990</v>
      </c>
    </row>
    <row r="17" spans="1:5" x14ac:dyDescent="0.25">
      <c r="A17" s="345"/>
      <c r="B17" s="344"/>
      <c r="C17" s="346"/>
      <c r="D17" s="352"/>
      <c r="E17" s="344" t="s">
        <v>991</v>
      </c>
    </row>
    <row r="18" spans="1:5" x14ac:dyDescent="0.25">
      <c r="A18" s="345"/>
      <c r="B18" s="344"/>
      <c r="C18" s="346"/>
      <c r="D18" s="352"/>
      <c r="E18" s="344" t="s">
        <v>359</v>
      </c>
    </row>
    <row r="19" spans="1:5" x14ac:dyDescent="0.25">
      <c r="A19" s="345"/>
      <c r="B19" s="344"/>
      <c r="C19" s="346"/>
      <c r="D19" s="352"/>
      <c r="E19" s="344" t="s">
        <v>360</v>
      </c>
    </row>
    <row r="20" spans="1:5" x14ac:dyDescent="0.25">
      <c r="A20" s="345"/>
      <c r="B20" s="344"/>
      <c r="C20" s="346"/>
      <c r="D20" s="352"/>
      <c r="E20" s="344" t="s">
        <v>361</v>
      </c>
    </row>
    <row r="21" spans="1:5" x14ac:dyDescent="0.25">
      <c r="A21" s="345"/>
      <c r="B21" s="344"/>
      <c r="C21" s="346"/>
      <c r="D21" s="352"/>
      <c r="E21" s="344" t="s">
        <v>362</v>
      </c>
    </row>
    <row r="22" spans="1:5" x14ac:dyDescent="0.25">
      <c r="A22" s="345">
        <v>5</v>
      </c>
      <c r="B22" s="344" t="s">
        <v>15</v>
      </c>
      <c r="C22" s="346" t="s">
        <v>4</v>
      </c>
      <c r="D22" s="352">
        <f>[8]TH!$E$18</f>
        <v>105</v>
      </c>
      <c r="E22" s="344" t="s">
        <v>992</v>
      </c>
    </row>
    <row r="23" spans="1:5" x14ac:dyDescent="0.25">
      <c r="A23" s="345"/>
      <c r="B23" s="344"/>
      <c r="C23" s="346"/>
      <c r="D23" s="352"/>
      <c r="E23" s="344" t="s">
        <v>993</v>
      </c>
    </row>
    <row r="24" spans="1:5" x14ac:dyDescent="0.25">
      <c r="A24" s="345">
        <v>6</v>
      </c>
      <c r="B24" s="344" t="s">
        <v>16</v>
      </c>
      <c r="C24" s="346" t="s">
        <v>4</v>
      </c>
      <c r="D24" s="352">
        <f>[8]TH!$E$19</f>
        <v>64</v>
      </c>
      <c r="E24" s="344" t="s">
        <v>956</v>
      </c>
    </row>
    <row r="25" spans="1:5" x14ac:dyDescent="0.25">
      <c r="A25" s="345"/>
      <c r="B25" s="344"/>
      <c r="C25" s="346"/>
      <c r="D25" s="352"/>
      <c r="E25" s="344" t="s">
        <v>368</v>
      </c>
    </row>
    <row r="26" spans="1:5" x14ac:dyDescent="0.25">
      <c r="A26" s="345"/>
      <c r="B26" s="344"/>
      <c r="C26" s="346"/>
      <c r="D26" s="352"/>
      <c r="E26" s="344" t="s">
        <v>369</v>
      </c>
    </row>
    <row r="27" spans="1:5" x14ac:dyDescent="0.25">
      <c r="A27" s="345"/>
      <c r="B27" s="344"/>
      <c r="C27" s="346"/>
      <c r="D27" s="352"/>
      <c r="E27" s="344" t="s">
        <v>370</v>
      </c>
    </row>
    <row r="28" spans="1:5" x14ac:dyDescent="0.25">
      <c r="A28" s="345"/>
      <c r="B28" s="344"/>
      <c r="C28" s="346"/>
      <c r="D28" s="352"/>
      <c r="E28" s="344" t="s">
        <v>371</v>
      </c>
    </row>
    <row r="29" spans="1:5" x14ac:dyDescent="0.25">
      <c r="A29" s="345"/>
      <c r="B29" s="344"/>
      <c r="C29" s="346"/>
      <c r="D29" s="352"/>
      <c r="E29" s="344" t="s">
        <v>372</v>
      </c>
    </row>
    <row r="30" spans="1:5" x14ac:dyDescent="0.25">
      <c r="A30" s="345"/>
      <c r="B30" s="344"/>
      <c r="C30" s="346"/>
      <c r="D30" s="352"/>
      <c r="E30" s="344" t="s">
        <v>373</v>
      </c>
    </row>
    <row r="31" spans="1:5" x14ac:dyDescent="0.25">
      <c r="A31" s="345"/>
      <c r="B31" s="344"/>
      <c r="C31" s="346"/>
      <c r="D31" s="352"/>
      <c r="E31" s="344" t="s">
        <v>374</v>
      </c>
    </row>
    <row r="32" spans="1:5" x14ac:dyDescent="0.25">
      <c r="A32" s="345"/>
      <c r="B32" s="344"/>
      <c r="C32" s="346"/>
      <c r="D32" s="352"/>
      <c r="E32" s="344" t="s">
        <v>375</v>
      </c>
    </row>
    <row r="33" spans="1:5" x14ac:dyDescent="0.25">
      <c r="A33" s="345">
        <v>7</v>
      </c>
      <c r="B33" s="344" t="s">
        <v>17</v>
      </c>
      <c r="C33" s="346" t="s">
        <v>4</v>
      </c>
      <c r="D33" s="352">
        <f>[8]TH!$E$20</f>
        <v>168</v>
      </c>
      <c r="E33" s="344" t="s">
        <v>377</v>
      </c>
    </row>
    <row r="34" spans="1:5" x14ac:dyDescent="0.25">
      <c r="A34" s="345"/>
      <c r="B34" s="344"/>
      <c r="C34" s="346"/>
      <c r="D34" s="352"/>
      <c r="E34" s="344" t="s">
        <v>378</v>
      </c>
    </row>
    <row r="35" spans="1:5" x14ac:dyDescent="0.25">
      <c r="A35" s="345"/>
      <c r="B35" s="344"/>
      <c r="C35" s="346"/>
      <c r="D35" s="352"/>
      <c r="E35" s="344" t="s">
        <v>379</v>
      </c>
    </row>
    <row r="36" spans="1:5" ht="32.450000000000003" customHeight="1" x14ac:dyDescent="0.25">
      <c r="A36" s="345"/>
      <c r="B36" s="344"/>
      <c r="C36" s="346"/>
      <c r="D36" s="352"/>
      <c r="E36" s="344" t="s">
        <v>381</v>
      </c>
    </row>
    <row r="37" spans="1:5" x14ac:dyDescent="0.25">
      <c r="A37" s="345">
        <v>8</v>
      </c>
      <c r="B37" s="344" t="s">
        <v>18</v>
      </c>
      <c r="C37" s="346" t="s">
        <v>19</v>
      </c>
      <c r="D37" s="352">
        <f>[8]TH!$E$21</f>
        <v>179</v>
      </c>
      <c r="E37" s="344" t="s">
        <v>382</v>
      </c>
    </row>
    <row r="38" spans="1:5" x14ac:dyDescent="0.25">
      <c r="A38" s="345"/>
      <c r="B38" s="344"/>
      <c r="C38" s="346"/>
      <c r="D38" s="352"/>
      <c r="E38" s="344" t="s">
        <v>383</v>
      </c>
    </row>
    <row r="39" spans="1:5" x14ac:dyDescent="0.25">
      <c r="A39" s="345"/>
      <c r="B39" s="344"/>
      <c r="C39" s="346"/>
      <c r="D39" s="352"/>
      <c r="E39" s="344" t="s">
        <v>384</v>
      </c>
    </row>
    <row r="40" spans="1:5" x14ac:dyDescent="0.25">
      <c r="A40" s="345"/>
      <c r="B40" s="344"/>
      <c r="C40" s="346"/>
      <c r="D40" s="352"/>
      <c r="E40" s="344" t="s">
        <v>385</v>
      </c>
    </row>
    <row r="41" spans="1:5" x14ac:dyDescent="0.25">
      <c r="A41" s="345"/>
      <c r="B41" s="344"/>
      <c r="C41" s="346"/>
      <c r="D41" s="352"/>
      <c r="E41" s="344" t="s">
        <v>386</v>
      </c>
    </row>
    <row r="42" spans="1:5" ht="30" x14ac:dyDescent="0.25">
      <c r="A42" s="345">
        <v>9</v>
      </c>
      <c r="B42" s="344" t="s">
        <v>304</v>
      </c>
      <c r="C42" s="346" t="s">
        <v>303</v>
      </c>
      <c r="D42" s="352">
        <v>28</v>
      </c>
      <c r="E42" s="344" t="s">
        <v>812</v>
      </c>
    </row>
    <row r="43" spans="1:5" ht="75" customHeight="1" x14ac:dyDescent="0.25">
      <c r="A43" s="345"/>
      <c r="B43" s="344"/>
      <c r="C43" s="346"/>
      <c r="D43" s="352"/>
      <c r="E43" s="344" t="s">
        <v>1181</v>
      </c>
    </row>
    <row r="44" spans="1:5" ht="52.9" customHeight="1" x14ac:dyDescent="0.25">
      <c r="A44" s="345"/>
      <c r="B44" s="344"/>
      <c r="C44" s="346"/>
      <c r="D44" s="352"/>
      <c r="E44" s="344" t="s">
        <v>814</v>
      </c>
    </row>
    <row r="45" spans="1:5" ht="23.45" customHeight="1" x14ac:dyDescent="0.25">
      <c r="A45" s="345"/>
      <c r="B45" s="344"/>
      <c r="C45" s="346"/>
      <c r="D45" s="352"/>
      <c r="E45" s="344" t="s">
        <v>815</v>
      </c>
    </row>
    <row r="46" spans="1:5" ht="39" customHeight="1" x14ac:dyDescent="0.25">
      <c r="A46" s="345"/>
      <c r="B46" s="344"/>
      <c r="C46" s="346"/>
      <c r="D46" s="352"/>
      <c r="E46" s="344" t="s">
        <v>816</v>
      </c>
    </row>
    <row r="47" spans="1:5" ht="40.15" customHeight="1" x14ac:dyDescent="0.25">
      <c r="A47" s="345"/>
      <c r="B47" s="344"/>
      <c r="C47" s="346"/>
      <c r="D47" s="352"/>
      <c r="E47" s="344" t="s">
        <v>1182</v>
      </c>
    </row>
    <row r="48" spans="1:5" ht="103.15" customHeight="1" x14ac:dyDescent="0.25">
      <c r="A48" s="345"/>
      <c r="B48" s="344"/>
      <c r="C48" s="346"/>
      <c r="D48" s="352"/>
      <c r="E48" s="344" t="s">
        <v>1183</v>
      </c>
    </row>
    <row r="49" spans="1:5" ht="57" customHeight="1" x14ac:dyDescent="0.25">
      <c r="A49" s="345"/>
      <c r="B49" s="344"/>
      <c r="C49" s="346"/>
      <c r="D49" s="352"/>
      <c r="E49" s="344" t="s">
        <v>1184</v>
      </c>
    </row>
    <row r="50" spans="1:5" x14ac:dyDescent="0.25">
      <c r="A50" s="343"/>
      <c r="B50" s="360" t="s">
        <v>932</v>
      </c>
      <c r="C50" s="361"/>
      <c r="D50" s="356">
        <f>SUM(D4:D49)</f>
        <v>1085</v>
      </c>
      <c r="E50" s="340"/>
    </row>
    <row r="51" spans="1:5" x14ac:dyDescent="0.25">
      <c r="A51" s="260"/>
      <c r="B51" s="347"/>
      <c r="C51" s="348"/>
      <c r="D51" s="353"/>
      <c r="E51" s="347"/>
    </row>
    <row r="52" spans="1:5" ht="15" x14ac:dyDescent="0.25">
      <c r="A52" s="342"/>
      <c r="B52" s="259"/>
      <c r="C52" s="259"/>
      <c r="D52" s="259"/>
      <c r="E52" s="259"/>
    </row>
  </sheetData>
  <mergeCells count="6">
    <mergeCell ref="A1:E1"/>
    <mergeCell ref="A2:A3"/>
    <mergeCell ref="B2:B3"/>
    <mergeCell ref="C2:C3"/>
    <mergeCell ref="D2:D3"/>
    <mergeCell ref="E2:E3"/>
  </mergeCells>
  <printOptions horizontalCentered="1"/>
  <pageMargins left="0.5" right="0.5" top="0.5" bottom="0.5" header="0.31496062992126" footer="0.25"/>
  <pageSetup paperSize="9" scale="92" fitToHeight="0" orientation="portrait"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51"/>
  <sheetViews>
    <sheetView tabSelected="1" topLeftCell="B1" zoomScaleNormal="100" workbookViewId="0">
      <selection activeCell="K4" sqref="K4"/>
    </sheetView>
  </sheetViews>
  <sheetFormatPr defaultColWidth="9" defaultRowHeight="15.75" x14ac:dyDescent="0.25"/>
  <cols>
    <col min="1" max="1" width="2.375" style="285" hidden="1" customWidth="1"/>
    <col min="2" max="2" width="3.5" style="285" customWidth="1"/>
    <col min="3" max="3" width="14.5" style="287" customWidth="1"/>
    <col min="4" max="4" width="10.25" style="285" bestFit="1" customWidth="1"/>
    <col min="5" max="5" width="10.125" style="351" bestFit="1" customWidth="1"/>
    <col min="6" max="6" width="7.625" style="287" customWidth="1"/>
    <col min="7" max="7" width="42.875" style="287" customWidth="1"/>
    <col min="8" max="16384" width="9" style="287"/>
  </cols>
  <sheetData>
    <row r="1" spans="1:7" ht="97.15" customHeight="1" x14ac:dyDescent="0.25">
      <c r="B1" s="444" t="s">
        <v>1741</v>
      </c>
      <c r="C1" s="445"/>
      <c r="D1" s="445"/>
      <c r="E1" s="445"/>
      <c r="F1" s="445"/>
      <c r="G1" s="445"/>
    </row>
    <row r="2" spans="1:7" s="357" customFormat="1" x14ac:dyDescent="0.25">
      <c r="A2" s="351"/>
      <c r="B2" s="442" t="s">
        <v>0</v>
      </c>
      <c r="C2" s="442" t="s">
        <v>327</v>
      </c>
      <c r="D2" s="442" t="s">
        <v>1</v>
      </c>
      <c r="E2" s="442" t="s">
        <v>329</v>
      </c>
      <c r="F2" s="442" t="s">
        <v>1739</v>
      </c>
      <c r="G2" s="442" t="s">
        <v>330</v>
      </c>
    </row>
    <row r="3" spans="1:7" s="357" customFormat="1" ht="34.9" customHeight="1" x14ac:dyDescent="0.25">
      <c r="A3" s="351"/>
      <c r="B3" s="442"/>
      <c r="C3" s="442"/>
      <c r="D3" s="442"/>
      <c r="E3" s="442"/>
      <c r="F3" s="442"/>
      <c r="G3" s="442"/>
    </row>
    <row r="4" spans="1:7" ht="69.599999999999994" customHeight="1" x14ac:dyDescent="0.25">
      <c r="B4" s="286">
        <v>1</v>
      </c>
      <c r="C4" s="358" t="s">
        <v>10</v>
      </c>
      <c r="D4" s="359" t="s">
        <v>4</v>
      </c>
      <c r="E4" s="355">
        <v>156</v>
      </c>
      <c r="F4" s="350"/>
      <c r="G4" s="358" t="s">
        <v>345</v>
      </c>
    </row>
    <row r="5" spans="1:7" ht="244.15" customHeight="1" x14ac:dyDescent="0.25">
      <c r="B5" s="286">
        <v>2</v>
      </c>
      <c r="C5" s="358" t="s">
        <v>11</v>
      </c>
      <c r="D5" s="359" t="s">
        <v>12</v>
      </c>
      <c r="E5" s="355">
        <v>130</v>
      </c>
      <c r="F5" s="350"/>
      <c r="G5" s="358" t="s">
        <v>1738</v>
      </c>
    </row>
    <row r="6" spans="1:7" x14ac:dyDescent="0.25">
      <c r="B6" s="286">
        <v>3</v>
      </c>
      <c r="C6" s="364" t="s">
        <v>13</v>
      </c>
      <c r="D6" s="359" t="s">
        <v>12</v>
      </c>
      <c r="E6" s="355">
        <v>133</v>
      </c>
      <c r="F6" s="350"/>
      <c r="G6" s="358" t="s">
        <v>347</v>
      </c>
    </row>
    <row r="7" spans="1:7" x14ac:dyDescent="0.25">
      <c r="B7" s="286" t="s">
        <v>1737</v>
      </c>
      <c r="C7" s="364"/>
      <c r="D7" s="359"/>
      <c r="E7" s="355"/>
      <c r="F7" s="350"/>
      <c r="G7" s="358" t="s">
        <v>348</v>
      </c>
    </row>
    <row r="8" spans="1:7" ht="30" x14ac:dyDescent="0.25">
      <c r="B8" s="286" t="s">
        <v>1737</v>
      </c>
      <c r="C8" s="364"/>
      <c r="D8" s="359"/>
      <c r="E8" s="355"/>
      <c r="F8" s="350"/>
      <c r="G8" s="358" t="s">
        <v>349</v>
      </c>
    </row>
    <row r="9" spans="1:7" x14ac:dyDescent="0.25">
      <c r="B9" s="286" t="s">
        <v>1737</v>
      </c>
      <c r="C9" s="364"/>
      <c r="D9" s="359"/>
      <c r="E9" s="355"/>
      <c r="F9" s="350"/>
      <c r="G9" s="358" t="s">
        <v>350</v>
      </c>
    </row>
    <row r="10" spans="1:7" ht="30" x14ac:dyDescent="0.25">
      <c r="B10" s="286" t="s">
        <v>1737</v>
      </c>
      <c r="C10" s="364"/>
      <c r="D10" s="359"/>
      <c r="E10" s="355"/>
      <c r="F10" s="350"/>
      <c r="G10" s="358" t="s">
        <v>351</v>
      </c>
    </row>
    <row r="11" spans="1:7" x14ac:dyDescent="0.25">
      <c r="B11" s="286" t="s">
        <v>1737</v>
      </c>
      <c r="C11" s="364"/>
      <c r="D11" s="359"/>
      <c r="E11" s="355"/>
      <c r="F11" s="350"/>
      <c r="G11" s="358" t="s">
        <v>352</v>
      </c>
    </row>
    <row r="12" spans="1:7" ht="30" x14ac:dyDescent="0.25">
      <c r="B12" s="286" t="s">
        <v>1737</v>
      </c>
      <c r="C12" s="364"/>
      <c r="D12" s="359"/>
      <c r="E12" s="355"/>
      <c r="F12" s="350"/>
      <c r="G12" s="358" t="s">
        <v>353</v>
      </c>
    </row>
    <row r="13" spans="1:7" ht="45" x14ac:dyDescent="0.25">
      <c r="B13" s="286" t="s">
        <v>1737</v>
      </c>
      <c r="C13" s="364"/>
      <c r="D13" s="359"/>
      <c r="E13" s="355"/>
      <c r="F13" s="350"/>
      <c r="G13" s="358" t="s">
        <v>354</v>
      </c>
    </row>
    <row r="14" spans="1:7" x14ac:dyDescent="0.25">
      <c r="B14" s="286" t="s">
        <v>1737</v>
      </c>
      <c r="C14" s="364"/>
      <c r="D14" s="359"/>
      <c r="E14" s="355"/>
      <c r="F14" s="350"/>
      <c r="G14" s="358" t="s">
        <v>355</v>
      </c>
    </row>
    <row r="15" spans="1:7" ht="30" x14ac:dyDescent="0.25">
      <c r="B15" s="286" t="s">
        <v>1737</v>
      </c>
      <c r="C15" s="364"/>
      <c r="D15" s="359"/>
      <c r="E15" s="355"/>
      <c r="F15" s="350"/>
      <c r="G15" s="358" t="s">
        <v>356</v>
      </c>
    </row>
    <row r="16" spans="1:7" x14ac:dyDescent="0.25">
      <c r="B16" s="286">
        <v>4</v>
      </c>
      <c r="C16" s="364" t="s">
        <v>14</v>
      </c>
      <c r="D16" s="359" t="s">
        <v>12</v>
      </c>
      <c r="E16" s="355">
        <v>118</v>
      </c>
      <c r="F16" s="350"/>
      <c r="G16" s="358" t="s">
        <v>357</v>
      </c>
    </row>
    <row r="17" spans="2:7" x14ac:dyDescent="0.25">
      <c r="B17" s="286" t="s">
        <v>1737</v>
      </c>
      <c r="C17" s="364"/>
      <c r="D17" s="359"/>
      <c r="E17" s="355"/>
      <c r="F17" s="350"/>
      <c r="G17" s="358" t="s">
        <v>358</v>
      </c>
    </row>
    <row r="18" spans="2:7" x14ac:dyDescent="0.25">
      <c r="B18" s="286" t="s">
        <v>1737</v>
      </c>
      <c r="C18" s="364"/>
      <c r="D18" s="359"/>
      <c r="E18" s="355"/>
      <c r="F18" s="350"/>
      <c r="G18" s="358" t="s">
        <v>359</v>
      </c>
    </row>
    <row r="19" spans="2:7" x14ac:dyDescent="0.25">
      <c r="B19" s="286" t="s">
        <v>1737</v>
      </c>
      <c r="C19" s="364"/>
      <c r="D19" s="359"/>
      <c r="E19" s="355"/>
      <c r="F19" s="350"/>
      <c r="G19" s="358" t="s">
        <v>360</v>
      </c>
    </row>
    <row r="20" spans="2:7" x14ac:dyDescent="0.25">
      <c r="B20" s="286" t="s">
        <v>1737</v>
      </c>
      <c r="C20" s="364"/>
      <c r="D20" s="359"/>
      <c r="E20" s="355"/>
      <c r="F20" s="350"/>
      <c r="G20" s="358" t="s">
        <v>361</v>
      </c>
    </row>
    <row r="21" spans="2:7" x14ac:dyDescent="0.25">
      <c r="B21" s="286" t="s">
        <v>1737</v>
      </c>
      <c r="C21" s="364"/>
      <c r="D21" s="359"/>
      <c r="E21" s="355"/>
      <c r="F21" s="350"/>
      <c r="G21" s="358" t="s">
        <v>362</v>
      </c>
    </row>
    <row r="22" spans="2:7" x14ac:dyDescent="0.25">
      <c r="B22" s="286">
        <v>5</v>
      </c>
      <c r="C22" s="364" t="s">
        <v>15</v>
      </c>
      <c r="D22" s="359" t="s">
        <v>4</v>
      </c>
      <c r="E22" s="355">
        <v>96</v>
      </c>
      <c r="F22" s="350"/>
      <c r="G22" s="358" t="s">
        <v>363</v>
      </c>
    </row>
    <row r="23" spans="2:7" x14ac:dyDescent="0.25">
      <c r="B23" s="286" t="s">
        <v>1737</v>
      </c>
      <c r="C23" s="364"/>
      <c r="D23" s="359"/>
      <c r="E23" s="355"/>
      <c r="F23" s="350"/>
      <c r="G23" s="358" t="s">
        <v>364</v>
      </c>
    </row>
    <row r="24" spans="2:7" x14ac:dyDescent="0.25">
      <c r="B24" s="286" t="s">
        <v>1737</v>
      </c>
      <c r="C24" s="364"/>
      <c r="D24" s="359"/>
      <c r="E24" s="355"/>
      <c r="F24" s="350"/>
      <c r="G24" s="358" t="s">
        <v>365</v>
      </c>
    </row>
    <row r="25" spans="2:7" x14ac:dyDescent="0.25">
      <c r="B25" s="286" t="s">
        <v>1737</v>
      </c>
      <c r="C25" s="364"/>
      <c r="D25" s="359"/>
      <c r="E25" s="355"/>
      <c r="F25" s="350"/>
      <c r="G25" s="358" t="s">
        <v>366</v>
      </c>
    </row>
    <row r="26" spans="2:7" x14ac:dyDescent="0.25">
      <c r="B26" s="286">
        <v>6</v>
      </c>
      <c r="C26" s="364" t="s">
        <v>16</v>
      </c>
      <c r="D26" s="359" t="s">
        <v>4</v>
      </c>
      <c r="E26" s="355">
        <v>86</v>
      </c>
      <c r="F26" s="350"/>
      <c r="G26" s="358" t="s">
        <v>956</v>
      </c>
    </row>
    <row r="27" spans="2:7" x14ac:dyDescent="0.25">
      <c r="B27" s="286" t="s">
        <v>1737</v>
      </c>
      <c r="C27" s="364"/>
      <c r="D27" s="359"/>
      <c r="E27" s="355"/>
      <c r="F27" s="350"/>
      <c r="G27" s="358" t="s">
        <v>368</v>
      </c>
    </row>
    <row r="28" spans="2:7" x14ac:dyDescent="0.25">
      <c r="B28" s="286" t="s">
        <v>1737</v>
      </c>
      <c r="C28" s="364"/>
      <c r="D28" s="359"/>
      <c r="E28" s="355"/>
      <c r="F28" s="350"/>
      <c r="G28" s="358" t="s">
        <v>369</v>
      </c>
    </row>
    <row r="29" spans="2:7" x14ac:dyDescent="0.25">
      <c r="B29" s="286" t="s">
        <v>1737</v>
      </c>
      <c r="C29" s="364"/>
      <c r="D29" s="359"/>
      <c r="E29" s="355"/>
      <c r="F29" s="350"/>
      <c r="G29" s="358" t="s">
        <v>370</v>
      </c>
    </row>
    <row r="30" spans="2:7" x14ac:dyDescent="0.25">
      <c r="B30" s="286" t="s">
        <v>1737</v>
      </c>
      <c r="C30" s="364"/>
      <c r="D30" s="359"/>
      <c r="E30" s="355"/>
      <c r="F30" s="350"/>
      <c r="G30" s="358" t="s">
        <v>371</v>
      </c>
    </row>
    <row r="31" spans="2:7" x14ac:dyDescent="0.25">
      <c r="B31" s="286" t="s">
        <v>1737</v>
      </c>
      <c r="C31" s="364"/>
      <c r="D31" s="359"/>
      <c r="E31" s="355"/>
      <c r="F31" s="350"/>
      <c r="G31" s="358" t="s">
        <v>372</v>
      </c>
    </row>
    <row r="32" spans="2:7" x14ac:dyDescent="0.25">
      <c r="B32" s="286" t="s">
        <v>1737</v>
      </c>
      <c r="C32" s="364"/>
      <c r="D32" s="359"/>
      <c r="E32" s="355"/>
      <c r="F32" s="350"/>
      <c r="G32" s="358" t="s">
        <v>373</v>
      </c>
    </row>
    <row r="33" spans="2:7" x14ac:dyDescent="0.25">
      <c r="B33" s="286" t="s">
        <v>1737</v>
      </c>
      <c r="C33" s="364"/>
      <c r="D33" s="359"/>
      <c r="E33" s="355"/>
      <c r="F33" s="350"/>
      <c r="G33" s="358" t="s">
        <v>374</v>
      </c>
    </row>
    <row r="34" spans="2:7" x14ac:dyDescent="0.25">
      <c r="B34" s="286" t="s">
        <v>1737</v>
      </c>
      <c r="C34" s="364"/>
      <c r="D34" s="359"/>
      <c r="E34" s="355"/>
      <c r="F34" s="350"/>
      <c r="G34" s="358" t="s">
        <v>375</v>
      </c>
    </row>
    <row r="35" spans="2:7" x14ac:dyDescent="0.25">
      <c r="B35" s="286">
        <v>7</v>
      </c>
      <c r="C35" s="364" t="s">
        <v>17</v>
      </c>
      <c r="D35" s="359" t="s">
        <v>4</v>
      </c>
      <c r="E35" s="355">
        <v>152</v>
      </c>
      <c r="F35" s="350"/>
      <c r="G35" s="358" t="s">
        <v>377</v>
      </c>
    </row>
    <row r="36" spans="2:7" x14ac:dyDescent="0.25">
      <c r="B36" s="286" t="s">
        <v>1737</v>
      </c>
      <c r="C36" s="364"/>
      <c r="D36" s="359"/>
      <c r="E36" s="355"/>
      <c r="F36" s="350"/>
      <c r="G36" s="358" t="s">
        <v>378</v>
      </c>
    </row>
    <row r="37" spans="2:7" x14ac:dyDescent="0.25">
      <c r="B37" s="286" t="s">
        <v>1737</v>
      </c>
      <c r="C37" s="364"/>
      <c r="D37" s="359"/>
      <c r="E37" s="355"/>
      <c r="F37" s="350"/>
      <c r="G37" s="358" t="s">
        <v>379</v>
      </c>
    </row>
    <row r="38" spans="2:7" x14ac:dyDescent="0.25">
      <c r="B38" s="286" t="s">
        <v>1737</v>
      </c>
      <c r="C38" s="364"/>
      <c r="D38" s="359"/>
      <c r="E38" s="355"/>
      <c r="F38" s="350"/>
      <c r="G38" s="358" t="s">
        <v>381</v>
      </c>
    </row>
    <row r="39" spans="2:7" x14ac:dyDescent="0.25">
      <c r="B39" s="286">
        <v>8</v>
      </c>
      <c r="C39" s="364" t="s">
        <v>18</v>
      </c>
      <c r="D39" s="359" t="s">
        <v>19</v>
      </c>
      <c r="E39" s="355">
        <v>153</v>
      </c>
      <c r="F39" s="350"/>
      <c r="G39" s="358" t="s">
        <v>382</v>
      </c>
    </row>
    <row r="40" spans="2:7" x14ac:dyDescent="0.25">
      <c r="B40" s="286" t="s">
        <v>1737</v>
      </c>
      <c r="C40" s="364"/>
      <c r="D40" s="359"/>
      <c r="E40" s="355"/>
      <c r="F40" s="350"/>
      <c r="G40" s="358" t="s">
        <v>383</v>
      </c>
    </row>
    <row r="41" spans="2:7" x14ac:dyDescent="0.25">
      <c r="B41" s="286" t="s">
        <v>1737</v>
      </c>
      <c r="C41" s="364"/>
      <c r="D41" s="359"/>
      <c r="E41" s="355"/>
      <c r="F41" s="350"/>
      <c r="G41" s="358" t="s">
        <v>384</v>
      </c>
    </row>
    <row r="42" spans="2:7" x14ac:dyDescent="0.25">
      <c r="B42" s="286" t="s">
        <v>1737</v>
      </c>
      <c r="C42" s="364"/>
      <c r="D42" s="359"/>
      <c r="E42" s="355"/>
      <c r="F42" s="350"/>
      <c r="G42" s="358" t="s">
        <v>385</v>
      </c>
    </row>
    <row r="43" spans="2:7" x14ac:dyDescent="0.25">
      <c r="B43" s="286" t="s">
        <v>1737</v>
      </c>
      <c r="C43" s="364"/>
      <c r="D43" s="359"/>
      <c r="E43" s="355"/>
      <c r="F43" s="350"/>
      <c r="G43" s="358" t="s">
        <v>386</v>
      </c>
    </row>
    <row r="44" spans="2:7" x14ac:dyDescent="0.25">
      <c r="B44" s="286">
        <v>9</v>
      </c>
      <c r="C44" s="364" t="s">
        <v>322</v>
      </c>
      <c r="D44" s="359" t="s">
        <v>12</v>
      </c>
      <c r="E44" s="355">
        <v>143</v>
      </c>
      <c r="F44" s="365" t="s">
        <v>387</v>
      </c>
      <c r="G44" s="364" t="s">
        <v>347</v>
      </c>
    </row>
    <row r="45" spans="2:7" x14ac:dyDescent="0.25">
      <c r="B45" s="286" t="s">
        <v>1737</v>
      </c>
      <c r="C45" s="364"/>
      <c r="D45" s="359"/>
      <c r="E45" s="355"/>
      <c r="F45" s="365"/>
      <c r="G45" s="364" t="s">
        <v>348</v>
      </c>
    </row>
    <row r="46" spans="2:7" ht="30" x14ac:dyDescent="0.25">
      <c r="B46" s="286" t="s">
        <v>1737</v>
      </c>
      <c r="C46" s="364"/>
      <c r="D46" s="359"/>
      <c r="E46" s="355"/>
      <c r="F46" s="365"/>
      <c r="G46" s="364" t="s">
        <v>349</v>
      </c>
    </row>
    <row r="47" spans="2:7" x14ac:dyDescent="0.25">
      <c r="B47" s="286" t="s">
        <v>1737</v>
      </c>
      <c r="C47" s="364"/>
      <c r="D47" s="359"/>
      <c r="E47" s="355"/>
      <c r="F47" s="365"/>
      <c r="G47" s="364" t="s">
        <v>350</v>
      </c>
    </row>
    <row r="48" spans="2:7" ht="30" x14ac:dyDescent="0.25">
      <c r="B48" s="286" t="s">
        <v>1737</v>
      </c>
      <c r="C48" s="364"/>
      <c r="D48" s="359"/>
      <c r="E48" s="355"/>
      <c r="F48" s="365"/>
      <c r="G48" s="364" t="s">
        <v>351</v>
      </c>
    </row>
    <row r="49" spans="2:7" x14ac:dyDescent="0.25">
      <c r="B49" s="286" t="s">
        <v>1737</v>
      </c>
      <c r="C49" s="364"/>
      <c r="D49" s="359"/>
      <c r="E49" s="355"/>
      <c r="F49" s="365"/>
      <c r="G49" s="364" t="s">
        <v>352</v>
      </c>
    </row>
    <row r="50" spans="2:7" ht="30" x14ac:dyDescent="0.25">
      <c r="B50" s="286" t="s">
        <v>1737</v>
      </c>
      <c r="C50" s="364"/>
      <c r="D50" s="359"/>
      <c r="E50" s="355"/>
      <c r="F50" s="365"/>
      <c r="G50" s="364" t="s">
        <v>353</v>
      </c>
    </row>
    <row r="51" spans="2:7" ht="45" x14ac:dyDescent="0.25">
      <c r="B51" s="286" t="s">
        <v>1737</v>
      </c>
      <c r="C51" s="364"/>
      <c r="D51" s="359"/>
      <c r="E51" s="355"/>
      <c r="F51" s="365"/>
      <c r="G51" s="364" t="s">
        <v>354</v>
      </c>
    </row>
    <row r="52" spans="2:7" x14ac:dyDescent="0.25">
      <c r="B52" s="286" t="s">
        <v>1737</v>
      </c>
      <c r="C52" s="364"/>
      <c r="D52" s="359"/>
      <c r="E52" s="355"/>
      <c r="F52" s="365"/>
      <c r="G52" s="364" t="s">
        <v>355</v>
      </c>
    </row>
    <row r="53" spans="2:7" ht="30" x14ac:dyDescent="0.25">
      <c r="B53" s="286" t="s">
        <v>1737</v>
      </c>
      <c r="C53" s="364"/>
      <c r="D53" s="359"/>
      <c r="E53" s="355"/>
      <c r="F53" s="365"/>
      <c r="G53" s="364" t="s">
        <v>356</v>
      </c>
    </row>
    <row r="54" spans="2:7" x14ac:dyDescent="0.25">
      <c r="B54" s="286">
        <v>10</v>
      </c>
      <c r="C54" s="364" t="s">
        <v>14</v>
      </c>
      <c r="D54" s="359" t="s">
        <v>12</v>
      </c>
      <c r="E54" s="355">
        <v>131</v>
      </c>
      <c r="F54" s="365"/>
      <c r="G54" s="364" t="s">
        <v>357</v>
      </c>
    </row>
    <row r="55" spans="2:7" x14ac:dyDescent="0.25">
      <c r="B55" s="286" t="s">
        <v>1737</v>
      </c>
      <c r="C55" s="364"/>
      <c r="D55" s="359"/>
      <c r="E55" s="355"/>
      <c r="F55" s="365"/>
      <c r="G55" s="364" t="s">
        <v>358</v>
      </c>
    </row>
    <row r="56" spans="2:7" x14ac:dyDescent="0.25">
      <c r="B56" s="286" t="s">
        <v>1737</v>
      </c>
      <c r="C56" s="364"/>
      <c r="D56" s="359"/>
      <c r="E56" s="355"/>
      <c r="F56" s="365"/>
      <c r="G56" s="364" t="s">
        <v>359</v>
      </c>
    </row>
    <row r="57" spans="2:7" x14ac:dyDescent="0.25">
      <c r="B57" s="286" t="s">
        <v>1737</v>
      </c>
      <c r="C57" s="364"/>
      <c r="D57" s="359"/>
      <c r="E57" s="355"/>
      <c r="F57" s="365"/>
      <c r="G57" s="364" t="s">
        <v>360</v>
      </c>
    </row>
    <row r="58" spans="2:7" x14ac:dyDescent="0.25">
      <c r="B58" s="286" t="s">
        <v>1737</v>
      </c>
      <c r="C58" s="364"/>
      <c r="D58" s="359"/>
      <c r="E58" s="355"/>
      <c r="F58" s="365"/>
      <c r="G58" s="364" t="s">
        <v>361</v>
      </c>
    </row>
    <row r="59" spans="2:7" x14ac:dyDescent="0.25">
      <c r="B59" s="286" t="s">
        <v>1737</v>
      </c>
      <c r="C59" s="364"/>
      <c r="D59" s="359"/>
      <c r="E59" s="355"/>
      <c r="F59" s="365"/>
      <c r="G59" s="364" t="s">
        <v>362</v>
      </c>
    </row>
    <row r="60" spans="2:7" x14ac:dyDescent="0.25">
      <c r="B60" s="286">
        <v>11</v>
      </c>
      <c r="C60" s="364" t="s">
        <v>253</v>
      </c>
      <c r="D60" s="359" t="s">
        <v>19</v>
      </c>
      <c r="E60" s="355">
        <v>552</v>
      </c>
      <c r="F60" s="365" t="s">
        <v>387</v>
      </c>
      <c r="G60" s="364" t="s">
        <v>744</v>
      </c>
    </row>
    <row r="61" spans="2:7" x14ac:dyDescent="0.25">
      <c r="B61" s="286" t="s">
        <v>1737</v>
      </c>
      <c r="C61" s="364"/>
      <c r="D61" s="359"/>
      <c r="E61" s="355"/>
      <c r="F61" s="365"/>
      <c r="G61" s="364" t="s">
        <v>745</v>
      </c>
    </row>
    <row r="62" spans="2:7" x14ac:dyDescent="0.25">
      <c r="B62" s="286" t="s">
        <v>1737</v>
      </c>
      <c r="C62" s="364"/>
      <c r="D62" s="359"/>
      <c r="E62" s="355"/>
      <c r="F62" s="365"/>
      <c r="G62" s="364" t="s">
        <v>746</v>
      </c>
    </row>
    <row r="63" spans="2:7" x14ac:dyDescent="0.25">
      <c r="B63" s="286" t="s">
        <v>1737</v>
      </c>
      <c r="C63" s="364"/>
      <c r="D63" s="359"/>
      <c r="E63" s="355"/>
      <c r="F63" s="365"/>
      <c r="G63" s="364" t="s">
        <v>747</v>
      </c>
    </row>
    <row r="64" spans="2:7" x14ac:dyDescent="0.25">
      <c r="B64" s="286" t="s">
        <v>1737</v>
      </c>
      <c r="C64" s="364"/>
      <c r="D64" s="359"/>
      <c r="E64" s="355"/>
      <c r="F64" s="365"/>
      <c r="G64" s="364" t="s">
        <v>748</v>
      </c>
    </row>
    <row r="65" spans="2:7" x14ac:dyDescent="0.25">
      <c r="B65" s="286" t="s">
        <v>1737</v>
      </c>
      <c r="C65" s="364"/>
      <c r="D65" s="359"/>
      <c r="E65" s="355"/>
      <c r="F65" s="365"/>
      <c r="G65" s="364" t="s">
        <v>749</v>
      </c>
    </row>
    <row r="66" spans="2:7" x14ac:dyDescent="0.25">
      <c r="B66" s="286" t="s">
        <v>1737</v>
      </c>
      <c r="C66" s="364"/>
      <c r="D66" s="359"/>
      <c r="E66" s="355"/>
      <c r="F66" s="365"/>
      <c r="G66" s="364" t="s">
        <v>750</v>
      </c>
    </row>
    <row r="67" spans="2:7" x14ac:dyDescent="0.25">
      <c r="B67" s="286">
        <v>12</v>
      </c>
      <c r="C67" s="364" t="s">
        <v>254</v>
      </c>
      <c r="D67" s="359" t="s">
        <v>19</v>
      </c>
      <c r="E67" s="355">
        <v>559</v>
      </c>
      <c r="F67" s="365" t="s">
        <v>387</v>
      </c>
      <c r="G67" s="364" t="s">
        <v>751</v>
      </c>
    </row>
    <row r="68" spans="2:7" x14ac:dyDescent="0.25">
      <c r="B68" s="286"/>
      <c r="C68" s="364"/>
      <c r="D68" s="359"/>
      <c r="E68" s="355"/>
      <c r="F68" s="365"/>
      <c r="G68" s="364" t="s">
        <v>752</v>
      </c>
    </row>
    <row r="69" spans="2:7" x14ac:dyDescent="0.25">
      <c r="B69" s="286" t="s">
        <v>1737</v>
      </c>
      <c r="C69" s="364"/>
      <c r="D69" s="359"/>
      <c r="E69" s="355"/>
      <c r="F69" s="365"/>
      <c r="G69" s="364" t="s">
        <v>753</v>
      </c>
    </row>
    <row r="70" spans="2:7" x14ac:dyDescent="0.25">
      <c r="B70" s="286" t="s">
        <v>1737</v>
      </c>
      <c r="C70" s="364"/>
      <c r="D70" s="359"/>
      <c r="E70" s="355"/>
      <c r="F70" s="365"/>
      <c r="G70" s="364" t="s">
        <v>754</v>
      </c>
    </row>
    <row r="71" spans="2:7" x14ac:dyDescent="0.25">
      <c r="B71" s="286" t="s">
        <v>1737</v>
      </c>
      <c r="C71" s="364"/>
      <c r="D71" s="359"/>
      <c r="E71" s="355"/>
      <c r="F71" s="365"/>
      <c r="G71" s="364" t="s">
        <v>755</v>
      </c>
    </row>
    <row r="72" spans="2:7" x14ac:dyDescent="0.25">
      <c r="B72" s="286">
        <v>13</v>
      </c>
      <c r="C72" s="364" t="s">
        <v>265</v>
      </c>
      <c r="D72" s="359" t="s">
        <v>4</v>
      </c>
      <c r="E72" s="355">
        <v>130</v>
      </c>
      <c r="F72" s="365"/>
      <c r="G72" s="364" t="s">
        <v>772</v>
      </c>
    </row>
    <row r="73" spans="2:7" ht="30" x14ac:dyDescent="0.25">
      <c r="B73" s="286" t="s">
        <v>1737</v>
      </c>
      <c r="C73" s="364"/>
      <c r="D73" s="359"/>
      <c r="E73" s="355"/>
      <c r="F73" s="365"/>
      <c r="G73" s="364" t="s">
        <v>773</v>
      </c>
    </row>
    <row r="74" spans="2:7" ht="30" x14ac:dyDescent="0.25">
      <c r="B74" s="286" t="s">
        <v>1737</v>
      </c>
      <c r="C74" s="364"/>
      <c r="D74" s="359"/>
      <c r="E74" s="355"/>
      <c r="F74" s="365"/>
      <c r="G74" s="364" t="s">
        <v>774</v>
      </c>
    </row>
    <row r="75" spans="2:7" x14ac:dyDescent="0.25">
      <c r="B75" s="286" t="s">
        <v>1737</v>
      </c>
      <c r="C75" s="364"/>
      <c r="D75" s="359"/>
      <c r="E75" s="355"/>
      <c r="F75" s="365"/>
      <c r="G75" s="364" t="s">
        <v>775</v>
      </c>
    </row>
    <row r="76" spans="2:7" ht="45" x14ac:dyDescent="0.25">
      <c r="B76" s="286" t="s">
        <v>1737</v>
      </c>
      <c r="C76" s="364"/>
      <c r="D76" s="359"/>
      <c r="E76" s="355"/>
      <c r="F76" s="365"/>
      <c r="G76" s="364" t="s">
        <v>776</v>
      </c>
    </row>
    <row r="77" spans="2:7" ht="30" x14ac:dyDescent="0.25">
      <c r="B77" s="286">
        <v>14</v>
      </c>
      <c r="C77" s="364" t="s">
        <v>266</v>
      </c>
      <c r="D77" s="359" t="s">
        <v>4</v>
      </c>
      <c r="E77" s="355">
        <v>135</v>
      </c>
      <c r="F77" s="365"/>
      <c r="G77" s="364" t="s">
        <v>777</v>
      </c>
    </row>
    <row r="78" spans="2:7" x14ac:dyDescent="0.25">
      <c r="B78" s="286" t="s">
        <v>1737</v>
      </c>
      <c r="C78" s="364"/>
      <c r="D78" s="359"/>
      <c r="E78" s="355"/>
      <c r="F78" s="365"/>
      <c r="G78" s="364" t="s">
        <v>778</v>
      </c>
    </row>
    <row r="79" spans="2:7" x14ac:dyDescent="0.25">
      <c r="B79" s="286" t="s">
        <v>1737</v>
      </c>
      <c r="C79" s="364"/>
      <c r="D79" s="359"/>
      <c r="E79" s="355"/>
      <c r="F79" s="365"/>
      <c r="G79" s="364" t="s">
        <v>779</v>
      </c>
    </row>
    <row r="80" spans="2:7" x14ac:dyDescent="0.25">
      <c r="B80" s="286" t="s">
        <v>1737</v>
      </c>
      <c r="C80" s="364"/>
      <c r="D80" s="359"/>
      <c r="E80" s="355"/>
      <c r="F80" s="365"/>
      <c r="G80" s="364" t="s">
        <v>780</v>
      </c>
    </row>
    <row r="81" spans="1:7" ht="30" x14ac:dyDescent="0.25">
      <c r="B81" s="286" t="s">
        <v>1737</v>
      </c>
      <c r="C81" s="364"/>
      <c r="D81" s="359"/>
      <c r="E81" s="355"/>
      <c r="F81" s="365"/>
      <c r="G81" s="364" t="s">
        <v>781</v>
      </c>
    </row>
    <row r="82" spans="1:7" ht="30" x14ac:dyDescent="0.25">
      <c r="B82" s="286" t="s">
        <v>1737</v>
      </c>
      <c r="C82" s="364"/>
      <c r="D82" s="359"/>
      <c r="E82" s="355"/>
      <c r="F82" s="365"/>
      <c r="G82" s="364" t="s">
        <v>782</v>
      </c>
    </row>
    <row r="83" spans="1:7" ht="30" x14ac:dyDescent="0.25">
      <c r="B83" s="286" t="s">
        <v>1737</v>
      </c>
      <c r="C83" s="364"/>
      <c r="D83" s="359"/>
      <c r="E83" s="355"/>
      <c r="F83" s="365"/>
      <c r="G83" s="364" t="s">
        <v>783</v>
      </c>
    </row>
    <row r="84" spans="1:7" x14ac:dyDescent="0.25">
      <c r="B84" s="286" t="s">
        <v>1737</v>
      </c>
      <c r="C84" s="364"/>
      <c r="D84" s="359"/>
      <c r="E84" s="355"/>
      <c r="F84" s="365"/>
      <c r="G84" s="364" t="s">
        <v>784</v>
      </c>
    </row>
    <row r="85" spans="1:7" ht="45" x14ac:dyDescent="0.25">
      <c r="A85" s="285" t="s">
        <v>334</v>
      </c>
      <c r="B85" s="286">
        <v>15</v>
      </c>
      <c r="C85" s="364" t="s">
        <v>304</v>
      </c>
      <c r="D85" s="359" t="s">
        <v>303</v>
      </c>
      <c r="E85" s="355">
        <v>139</v>
      </c>
      <c r="F85" s="365"/>
      <c r="G85" s="364" t="s">
        <v>812</v>
      </c>
    </row>
    <row r="86" spans="1:7" ht="90" x14ac:dyDescent="0.25">
      <c r="A86" s="285" t="s">
        <v>334</v>
      </c>
      <c r="B86" s="286" t="s">
        <v>1737</v>
      </c>
      <c r="C86" s="364"/>
      <c r="D86" s="359"/>
      <c r="E86" s="355"/>
      <c r="F86" s="365"/>
      <c r="G86" s="364" t="s">
        <v>813</v>
      </c>
    </row>
    <row r="87" spans="1:7" ht="75" x14ac:dyDescent="0.25">
      <c r="A87" s="285" t="s">
        <v>334</v>
      </c>
      <c r="B87" s="286" t="s">
        <v>1737</v>
      </c>
      <c r="C87" s="364"/>
      <c r="D87" s="359"/>
      <c r="E87" s="355"/>
      <c r="F87" s="365"/>
      <c r="G87" s="364" t="s">
        <v>814</v>
      </c>
    </row>
    <row r="88" spans="1:7" x14ac:dyDescent="0.25">
      <c r="A88" s="285" t="s">
        <v>334</v>
      </c>
      <c r="B88" s="286" t="s">
        <v>1737</v>
      </c>
      <c r="C88" s="364"/>
      <c r="D88" s="359"/>
      <c r="E88" s="355"/>
      <c r="F88" s="365"/>
      <c r="G88" s="364" t="s">
        <v>815</v>
      </c>
    </row>
    <row r="89" spans="1:7" ht="30" x14ac:dyDescent="0.25">
      <c r="A89" s="285" t="s">
        <v>334</v>
      </c>
      <c r="B89" s="286" t="s">
        <v>1737</v>
      </c>
      <c r="C89" s="364"/>
      <c r="D89" s="359"/>
      <c r="E89" s="355"/>
      <c r="F89" s="365"/>
      <c r="G89" s="364" t="s">
        <v>816</v>
      </c>
    </row>
    <row r="90" spans="1:7" x14ac:dyDescent="0.25">
      <c r="A90" s="285" t="s">
        <v>334</v>
      </c>
      <c r="B90" s="286" t="s">
        <v>1737</v>
      </c>
      <c r="C90" s="364"/>
      <c r="D90" s="359"/>
      <c r="E90" s="355"/>
      <c r="F90" s="365"/>
      <c r="G90" s="364" t="s">
        <v>817</v>
      </c>
    </row>
    <row r="91" spans="1:7" x14ac:dyDescent="0.25">
      <c r="A91" s="285" t="s">
        <v>334</v>
      </c>
      <c r="B91" s="286" t="s">
        <v>1737</v>
      </c>
      <c r="C91" s="364"/>
      <c r="D91" s="359"/>
      <c r="E91" s="355"/>
      <c r="F91" s="365"/>
      <c r="G91" s="364" t="s">
        <v>818</v>
      </c>
    </row>
    <row r="92" spans="1:7" x14ac:dyDescent="0.25">
      <c r="A92" s="285" t="s">
        <v>334</v>
      </c>
      <c r="B92" s="286" t="s">
        <v>1737</v>
      </c>
      <c r="C92" s="364"/>
      <c r="D92" s="359"/>
      <c r="E92" s="355"/>
      <c r="F92" s="365"/>
      <c r="G92" s="364" t="s">
        <v>819</v>
      </c>
    </row>
    <row r="93" spans="1:7" x14ac:dyDescent="0.25">
      <c r="A93" s="285" t="s">
        <v>334</v>
      </c>
      <c r="B93" s="286" t="s">
        <v>1737</v>
      </c>
      <c r="C93" s="364"/>
      <c r="D93" s="359"/>
      <c r="E93" s="355"/>
      <c r="F93" s="365"/>
      <c r="G93" s="364" t="s">
        <v>820</v>
      </c>
    </row>
    <row r="94" spans="1:7" x14ac:dyDescent="0.25">
      <c r="A94" s="285" t="s">
        <v>334</v>
      </c>
      <c r="B94" s="286" t="s">
        <v>1737</v>
      </c>
      <c r="C94" s="364"/>
      <c r="D94" s="359"/>
      <c r="E94" s="355"/>
      <c r="F94" s="365"/>
      <c r="G94" s="364" t="s">
        <v>821</v>
      </c>
    </row>
    <row r="95" spans="1:7" x14ac:dyDescent="0.25">
      <c r="A95" s="285" t="s">
        <v>334</v>
      </c>
      <c r="B95" s="286" t="s">
        <v>1737</v>
      </c>
      <c r="C95" s="364"/>
      <c r="D95" s="359"/>
      <c r="E95" s="355"/>
      <c r="F95" s="365"/>
      <c r="G95" s="364" t="s">
        <v>822</v>
      </c>
    </row>
    <row r="96" spans="1:7" ht="30" x14ac:dyDescent="0.25">
      <c r="A96" s="285" t="s">
        <v>334</v>
      </c>
      <c r="B96" s="286" t="s">
        <v>1737</v>
      </c>
      <c r="C96" s="364"/>
      <c r="D96" s="359"/>
      <c r="E96" s="355"/>
      <c r="F96" s="365"/>
      <c r="G96" s="364" t="s">
        <v>823</v>
      </c>
    </row>
    <row r="97" spans="1:7" ht="30" x14ac:dyDescent="0.25">
      <c r="A97" s="285" t="s">
        <v>334</v>
      </c>
      <c r="B97" s="286" t="s">
        <v>1737</v>
      </c>
      <c r="C97" s="364"/>
      <c r="D97" s="359"/>
      <c r="E97" s="355"/>
      <c r="F97" s="365"/>
      <c r="G97" s="364" t="s">
        <v>824</v>
      </c>
    </row>
    <row r="98" spans="1:7" ht="30" x14ac:dyDescent="0.25">
      <c r="A98" s="285" t="s">
        <v>334</v>
      </c>
      <c r="B98" s="286" t="s">
        <v>1737</v>
      </c>
      <c r="C98" s="364"/>
      <c r="D98" s="359"/>
      <c r="E98" s="355"/>
      <c r="F98" s="365"/>
      <c r="G98" s="364" t="s">
        <v>825</v>
      </c>
    </row>
    <row r="99" spans="1:7" ht="30" x14ac:dyDescent="0.25">
      <c r="A99" s="285" t="s">
        <v>334</v>
      </c>
      <c r="B99" s="286" t="s">
        <v>1737</v>
      </c>
      <c r="C99" s="364"/>
      <c r="D99" s="359"/>
      <c r="E99" s="355"/>
      <c r="F99" s="365"/>
      <c r="G99" s="364" t="s">
        <v>826</v>
      </c>
    </row>
    <row r="100" spans="1:7" x14ac:dyDescent="0.25">
      <c r="A100" s="285" t="s">
        <v>334</v>
      </c>
      <c r="B100" s="286" t="s">
        <v>1737</v>
      </c>
      <c r="C100" s="364"/>
      <c r="D100" s="359"/>
      <c r="E100" s="355"/>
      <c r="F100" s="365"/>
      <c r="G100" s="364" t="s">
        <v>827</v>
      </c>
    </row>
    <row r="101" spans="1:7" x14ac:dyDescent="0.25">
      <c r="A101" s="285" t="s">
        <v>334</v>
      </c>
      <c r="B101" s="286" t="s">
        <v>1737</v>
      </c>
      <c r="C101" s="364"/>
      <c r="D101" s="359"/>
      <c r="E101" s="355"/>
      <c r="F101" s="365"/>
      <c r="G101" s="364" t="s">
        <v>828</v>
      </c>
    </row>
    <row r="102" spans="1:7" x14ac:dyDescent="0.25">
      <c r="A102" s="285" t="s">
        <v>334</v>
      </c>
      <c r="B102" s="286" t="s">
        <v>1737</v>
      </c>
      <c r="C102" s="364"/>
      <c r="D102" s="359"/>
      <c r="E102" s="355"/>
      <c r="F102" s="365"/>
      <c r="G102" s="364" t="s">
        <v>829</v>
      </c>
    </row>
    <row r="103" spans="1:7" x14ac:dyDescent="0.25">
      <c r="A103" s="285" t="s">
        <v>334</v>
      </c>
      <c r="B103" s="286" t="s">
        <v>1737</v>
      </c>
      <c r="C103" s="364"/>
      <c r="D103" s="359"/>
      <c r="E103" s="355"/>
      <c r="F103" s="365"/>
      <c r="G103" s="364" t="s">
        <v>830</v>
      </c>
    </row>
    <row r="104" spans="1:7" ht="30" x14ac:dyDescent="0.25">
      <c r="A104" s="285" t="s">
        <v>334</v>
      </c>
      <c r="B104" s="286" t="s">
        <v>1737</v>
      </c>
      <c r="C104" s="364"/>
      <c r="D104" s="359"/>
      <c r="E104" s="355"/>
      <c r="F104" s="365"/>
      <c r="G104" s="364" t="s">
        <v>831</v>
      </c>
    </row>
    <row r="105" spans="1:7" ht="30" x14ac:dyDescent="0.25">
      <c r="A105" s="285" t="s">
        <v>334</v>
      </c>
      <c r="B105" s="286" t="s">
        <v>1737</v>
      </c>
      <c r="C105" s="364"/>
      <c r="D105" s="359"/>
      <c r="E105" s="355"/>
      <c r="F105" s="365"/>
      <c r="G105" s="364" t="s">
        <v>832</v>
      </c>
    </row>
    <row r="106" spans="1:7" x14ac:dyDescent="0.25">
      <c r="A106" s="285" t="s">
        <v>334</v>
      </c>
      <c r="B106" s="286" t="s">
        <v>1737</v>
      </c>
      <c r="C106" s="364"/>
      <c r="D106" s="359"/>
      <c r="E106" s="355"/>
      <c r="F106" s="365"/>
      <c r="G106" s="364" t="s">
        <v>833</v>
      </c>
    </row>
    <row r="107" spans="1:7" x14ac:dyDescent="0.25">
      <c r="A107" s="285" t="s">
        <v>334</v>
      </c>
      <c r="B107" s="286" t="s">
        <v>1737</v>
      </c>
      <c r="C107" s="364"/>
      <c r="D107" s="359"/>
      <c r="E107" s="355"/>
      <c r="F107" s="365"/>
      <c r="G107" s="364" t="s">
        <v>834</v>
      </c>
    </row>
    <row r="108" spans="1:7" x14ac:dyDescent="0.25">
      <c r="B108" s="286" t="s">
        <v>1737</v>
      </c>
      <c r="C108" s="364"/>
      <c r="D108" s="359"/>
      <c r="E108" s="355"/>
      <c r="F108" s="365"/>
      <c r="G108" s="364"/>
    </row>
    <row r="109" spans="1:7" x14ac:dyDescent="0.25">
      <c r="B109" s="286">
        <v>16</v>
      </c>
      <c r="C109" s="364" t="s">
        <v>13</v>
      </c>
      <c r="D109" s="359" t="s">
        <v>12</v>
      </c>
      <c r="E109" s="355">
        <v>2403</v>
      </c>
      <c r="F109" s="365"/>
      <c r="G109" s="364" t="s">
        <v>347</v>
      </c>
    </row>
    <row r="110" spans="1:7" x14ac:dyDescent="0.25">
      <c r="B110" s="286" t="s">
        <v>1737</v>
      </c>
      <c r="C110" s="364"/>
      <c r="D110" s="359"/>
      <c r="E110" s="355"/>
      <c r="F110" s="365"/>
      <c r="G110" s="364" t="s">
        <v>348</v>
      </c>
    </row>
    <row r="111" spans="1:7" ht="30" x14ac:dyDescent="0.25">
      <c r="B111" s="286" t="s">
        <v>1737</v>
      </c>
      <c r="C111" s="364"/>
      <c r="D111" s="359"/>
      <c r="E111" s="355"/>
      <c r="F111" s="365"/>
      <c r="G111" s="364" t="s">
        <v>349</v>
      </c>
    </row>
    <row r="112" spans="1:7" x14ac:dyDescent="0.25">
      <c r="B112" s="286" t="s">
        <v>1737</v>
      </c>
      <c r="C112" s="364"/>
      <c r="D112" s="359"/>
      <c r="E112" s="355"/>
      <c r="F112" s="365"/>
      <c r="G112" s="364" t="s">
        <v>350</v>
      </c>
    </row>
    <row r="113" spans="1:7" ht="30" x14ac:dyDescent="0.25">
      <c r="B113" s="286" t="s">
        <v>1737</v>
      </c>
      <c r="C113" s="364"/>
      <c r="D113" s="359"/>
      <c r="E113" s="355"/>
      <c r="F113" s="365"/>
      <c r="G113" s="364" t="s">
        <v>351</v>
      </c>
    </row>
    <row r="114" spans="1:7" x14ac:dyDescent="0.25">
      <c r="B114" s="286" t="s">
        <v>1737</v>
      </c>
      <c r="C114" s="364"/>
      <c r="D114" s="359"/>
      <c r="E114" s="355"/>
      <c r="F114" s="365"/>
      <c r="G114" s="364" t="s">
        <v>352</v>
      </c>
    </row>
    <row r="115" spans="1:7" ht="30" x14ac:dyDescent="0.25">
      <c r="B115" s="286" t="s">
        <v>1737</v>
      </c>
      <c r="C115" s="364"/>
      <c r="D115" s="359"/>
      <c r="E115" s="355"/>
      <c r="F115" s="365"/>
      <c r="G115" s="364" t="s">
        <v>353</v>
      </c>
    </row>
    <row r="116" spans="1:7" ht="45" x14ac:dyDescent="0.25">
      <c r="B116" s="286" t="s">
        <v>1737</v>
      </c>
      <c r="C116" s="364"/>
      <c r="D116" s="359"/>
      <c r="E116" s="355"/>
      <c r="F116" s="365"/>
      <c r="G116" s="364" t="s">
        <v>354</v>
      </c>
    </row>
    <row r="117" spans="1:7" x14ac:dyDescent="0.25">
      <c r="B117" s="286" t="s">
        <v>1737</v>
      </c>
      <c r="C117" s="364"/>
      <c r="D117" s="359"/>
      <c r="E117" s="355"/>
      <c r="F117" s="365"/>
      <c r="G117" s="364" t="s">
        <v>355</v>
      </c>
    </row>
    <row r="118" spans="1:7" ht="30" x14ac:dyDescent="0.25">
      <c r="B118" s="286" t="s">
        <v>1737</v>
      </c>
      <c r="C118" s="364"/>
      <c r="D118" s="359"/>
      <c r="E118" s="355"/>
      <c r="F118" s="365"/>
      <c r="G118" s="364" t="s">
        <v>765</v>
      </c>
    </row>
    <row r="119" spans="1:7" s="341" customFormat="1" x14ac:dyDescent="0.25">
      <c r="A119" s="349"/>
      <c r="B119" s="342"/>
      <c r="C119" s="360" t="s">
        <v>932</v>
      </c>
      <c r="D119" s="361">
        <f t="shared" ref="D119:F119" si="0">SUM(D4:D118)</f>
        <v>0</v>
      </c>
      <c r="E119" s="356">
        <f t="shared" si="0"/>
        <v>5216</v>
      </c>
      <c r="F119" s="340">
        <f t="shared" si="0"/>
        <v>0</v>
      </c>
      <c r="G119" s="340"/>
    </row>
    <row r="120" spans="1:7" ht="13.15" customHeight="1" x14ac:dyDescent="0.25">
      <c r="C120" s="362"/>
      <c r="D120" s="363"/>
    </row>
    <row r="121" spans="1:7" ht="13.15" customHeight="1" x14ac:dyDescent="0.25">
      <c r="C121" s="362"/>
      <c r="D121" s="363"/>
    </row>
    <row r="122" spans="1:7" ht="13.15" customHeight="1" x14ac:dyDescent="0.25">
      <c r="C122" s="362"/>
      <c r="D122" s="363"/>
    </row>
    <row r="123" spans="1:7" ht="13.15" customHeight="1" x14ac:dyDescent="0.25">
      <c r="C123" s="362"/>
      <c r="D123" s="363"/>
    </row>
    <row r="124" spans="1:7" ht="13.15" customHeight="1" x14ac:dyDescent="0.25">
      <c r="C124" s="362"/>
      <c r="D124" s="363"/>
    </row>
    <row r="125" spans="1:7" ht="13.15" customHeight="1" x14ac:dyDescent="0.25">
      <c r="C125" s="362"/>
      <c r="D125" s="363"/>
    </row>
    <row r="126" spans="1:7" ht="13.15" customHeight="1" x14ac:dyDescent="0.25">
      <c r="C126" s="362"/>
      <c r="D126" s="363"/>
    </row>
    <row r="127" spans="1:7" ht="13.15" customHeight="1" x14ac:dyDescent="0.25">
      <c r="C127" s="362"/>
      <c r="D127" s="363"/>
    </row>
    <row r="128" spans="1:7" ht="13.15" customHeight="1" x14ac:dyDescent="0.25">
      <c r="C128" s="362"/>
      <c r="D128" s="363"/>
    </row>
    <row r="129" spans="3:7" ht="13.15" customHeight="1" x14ac:dyDescent="0.25">
      <c r="C129" s="362"/>
      <c r="D129" s="363"/>
    </row>
    <row r="130" spans="3:7" s="285" customFormat="1" ht="13.15" customHeight="1" x14ac:dyDescent="0.25">
      <c r="C130" s="362"/>
      <c r="D130" s="363"/>
      <c r="E130" s="351"/>
      <c r="F130" s="287"/>
      <c r="G130" s="287"/>
    </row>
    <row r="131" spans="3:7" s="285" customFormat="1" ht="13.15" customHeight="1" x14ac:dyDescent="0.25">
      <c r="C131" s="362"/>
      <c r="D131" s="363"/>
      <c r="E131" s="351"/>
      <c r="F131" s="287"/>
      <c r="G131" s="287"/>
    </row>
    <row r="132" spans="3:7" s="285" customFormat="1" ht="13.15" customHeight="1" x14ac:dyDescent="0.25">
      <c r="C132" s="362"/>
      <c r="D132" s="363"/>
      <c r="E132" s="351"/>
      <c r="F132" s="287"/>
      <c r="G132" s="287"/>
    </row>
    <row r="133" spans="3:7" s="285" customFormat="1" ht="13.15" customHeight="1" x14ac:dyDescent="0.25">
      <c r="C133" s="362"/>
      <c r="D133" s="363"/>
      <c r="E133" s="351"/>
      <c r="F133" s="287"/>
      <c r="G133" s="287"/>
    </row>
    <row r="134" spans="3:7" s="285" customFormat="1" ht="13.15" customHeight="1" x14ac:dyDescent="0.25">
      <c r="C134" s="362"/>
      <c r="D134" s="363"/>
      <c r="E134" s="351"/>
      <c r="F134" s="287"/>
      <c r="G134" s="287"/>
    </row>
    <row r="135" spans="3:7" s="285" customFormat="1" ht="13.15" customHeight="1" x14ac:dyDescent="0.25">
      <c r="C135" s="362"/>
      <c r="D135" s="363"/>
      <c r="E135" s="351"/>
      <c r="F135" s="287"/>
      <c r="G135" s="287"/>
    </row>
    <row r="136" spans="3:7" s="285" customFormat="1" ht="13.15" customHeight="1" x14ac:dyDescent="0.25">
      <c r="C136" s="362"/>
      <c r="D136" s="363"/>
      <c r="E136" s="351"/>
      <c r="F136" s="287"/>
      <c r="G136" s="287"/>
    </row>
    <row r="137" spans="3:7" s="285" customFormat="1" ht="13.15" customHeight="1" x14ac:dyDescent="0.25">
      <c r="C137" s="362"/>
      <c r="D137" s="363"/>
      <c r="E137" s="351"/>
      <c r="F137" s="287"/>
      <c r="G137" s="287"/>
    </row>
    <row r="138" spans="3:7" s="285" customFormat="1" ht="13.15" customHeight="1" x14ac:dyDescent="0.25">
      <c r="C138" s="362"/>
      <c r="D138" s="363"/>
      <c r="E138" s="351"/>
      <c r="F138" s="287"/>
      <c r="G138" s="287"/>
    </row>
    <row r="139" spans="3:7" s="285" customFormat="1" ht="13.15" customHeight="1" x14ac:dyDescent="0.25">
      <c r="C139" s="362"/>
      <c r="D139" s="363"/>
      <c r="E139" s="351"/>
      <c r="F139" s="287"/>
      <c r="G139" s="287"/>
    </row>
    <row r="140" spans="3:7" s="285" customFormat="1" ht="13.15" customHeight="1" x14ac:dyDescent="0.25">
      <c r="C140" s="362"/>
      <c r="D140" s="363"/>
      <c r="E140" s="351"/>
      <c r="F140" s="287"/>
      <c r="G140" s="287"/>
    </row>
    <row r="141" spans="3:7" s="285" customFormat="1" ht="13.15" customHeight="1" x14ac:dyDescent="0.25">
      <c r="C141" s="362"/>
      <c r="D141" s="363"/>
      <c r="E141" s="351"/>
      <c r="F141" s="287"/>
      <c r="G141" s="287"/>
    </row>
    <row r="142" spans="3:7" s="285" customFormat="1" ht="13.15" customHeight="1" x14ac:dyDescent="0.25">
      <c r="C142" s="362"/>
      <c r="D142" s="363"/>
      <c r="E142" s="351"/>
      <c r="F142" s="287"/>
      <c r="G142" s="287"/>
    </row>
    <row r="143" spans="3:7" s="285" customFormat="1" ht="13.15" customHeight="1" x14ac:dyDescent="0.25">
      <c r="C143" s="362"/>
      <c r="D143" s="363"/>
      <c r="E143" s="351"/>
      <c r="F143" s="287"/>
      <c r="G143" s="287"/>
    </row>
    <row r="144" spans="3:7" s="285" customFormat="1" ht="13.15" customHeight="1" x14ac:dyDescent="0.25">
      <c r="C144" s="362"/>
      <c r="D144" s="363"/>
      <c r="E144" s="351"/>
      <c r="F144" s="287"/>
      <c r="G144" s="287"/>
    </row>
    <row r="145" spans="3:7" s="285" customFormat="1" ht="13.15" customHeight="1" x14ac:dyDescent="0.25">
      <c r="C145" s="362"/>
      <c r="D145" s="363"/>
      <c r="E145" s="351"/>
      <c r="F145" s="287"/>
      <c r="G145" s="287"/>
    </row>
    <row r="146" spans="3:7" s="285" customFormat="1" ht="13.15" customHeight="1" x14ac:dyDescent="0.25">
      <c r="C146" s="287"/>
      <c r="E146" s="351"/>
      <c r="F146" s="287"/>
      <c r="G146" s="287"/>
    </row>
    <row r="147" spans="3:7" s="285" customFormat="1" ht="13.15" customHeight="1" x14ac:dyDescent="0.25">
      <c r="C147" s="287"/>
      <c r="E147" s="351"/>
      <c r="F147" s="287"/>
      <c r="G147" s="287"/>
    </row>
    <row r="148" spans="3:7" s="285" customFormat="1" x14ac:dyDescent="0.25">
      <c r="C148" s="287"/>
      <c r="E148" s="351"/>
      <c r="F148" s="287"/>
      <c r="G148" s="287"/>
    </row>
    <row r="149" spans="3:7" s="285" customFormat="1" x14ac:dyDescent="0.25">
      <c r="C149" s="287"/>
      <c r="E149" s="351"/>
      <c r="F149" s="287"/>
      <c r="G149" s="287"/>
    </row>
    <row r="150" spans="3:7" s="285" customFormat="1" x14ac:dyDescent="0.25">
      <c r="C150" s="287"/>
      <c r="E150" s="351"/>
      <c r="F150" s="287"/>
      <c r="G150" s="287"/>
    </row>
    <row r="151" spans="3:7" s="285" customFormat="1" x14ac:dyDescent="0.25">
      <c r="C151" s="287"/>
      <c r="E151" s="351"/>
      <c r="F151" s="287"/>
      <c r="G151" s="287"/>
    </row>
  </sheetData>
  <mergeCells count="7">
    <mergeCell ref="E2:E3"/>
    <mergeCell ref="F2:F3"/>
    <mergeCell ref="G2:G3"/>
    <mergeCell ref="B1:G1"/>
    <mergeCell ref="B2:B3"/>
    <mergeCell ref="C2:C3"/>
    <mergeCell ref="D2:D3"/>
  </mergeCells>
  <printOptions horizontalCentered="1"/>
  <pageMargins left="0.5" right="0.25" top="0.5" bottom="0.5" header="0.5" footer="0.25"/>
  <pageSetup paperSize="9"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TỔNG HỢP BÁO GIÁ</vt:lpstr>
      <vt:lpstr>Phụ lục 01</vt:lpstr>
      <vt:lpstr>Phụ lục số 02</vt:lpstr>
      <vt:lpstr>Phụ lục 03</vt:lpstr>
      <vt:lpstr>TH2</vt:lpstr>
      <vt:lpstr>TH6</vt:lpstr>
      <vt:lpstr>Phu luc 01</vt:lpstr>
      <vt:lpstr>Phu luc 02</vt:lpstr>
      <vt:lpstr>'Phu luc 01'!Print_Area</vt:lpstr>
      <vt:lpstr>'Phu luc 02'!Print_Area</vt:lpstr>
      <vt:lpstr>'Phụ lục số 02'!Print_Area</vt:lpstr>
      <vt:lpstr>'Phu luc 01'!Print_Titles</vt:lpstr>
      <vt:lpstr>'Phu luc 02'!Print_Titles</vt:lpstr>
      <vt:lpstr>'Phụ lục 03'!Print_Titles</vt:lpstr>
      <vt:lpstr>'Phụ lục số 02'!Print_Titles</vt:lpstr>
      <vt:lpstr>'TH2'!Print_Titles</vt:lpstr>
      <vt:lpstr>'TH6'!Print_Titles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Win8.1 VS10 X64</cp:lastModifiedBy>
  <cp:lastPrinted>2022-12-13T04:10:25Z</cp:lastPrinted>
  <dcterms:created xsi:type="dcterms:W3CDTF">2022-11-02T10:23:41Z</dcterms:created>
  <dcterms:modified xsi:type="dcterms:W3CDTF">2022-12-13T06:35:58Z</dcterms:modified>
</cp:coreProperties>
</file>